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Tomza_HGF\TI_TecnologiaInformacion\Workbook\PYF18_Finanzas\4.Construccion\SQL_Server\PYF18_Liberacion_R0.00_Base_V0030\Scripts_R500\"/>
    </mc:Choice>
  </mc:AlternateContent>
  <bookViews>
    <workbookView xWindow="0" yWindow="0" windowWidth="19200" windowHeight="6924" activeTab="2"/>
  </bookViews>
  <sheets>
    <sheet name="1.CI_PresuspuestoMES_Data" sheetId="4" r:id="rId1"/>
    <sheet name="2.CI_Presupuesto" sheetId="6" r:id="rId2"/>
    <sheet name="2.CI_PresuspuestoMES_Script" sheetId="5" r:id="rId3"/>
  </sheets>
  <definedNames>
    <definedName name="_xlnm._FilterDatabase" localSheetId="0" hidden="1">'1.CI_PresuspuestoMES_Data'!$A$1:$M$661</definedName>
    <definedName name="_xlnm._FilterDatabase" localSheetId="1" hidden="1">'2.CI_Presupuesto'!$A$1:$S$2</definedName>
    <definedName name="_xlnm._FilterDatabase" localSheetId="2" hidden="1">'2.CI_PresuspuestoMES_Script'!$A$1:$L$661</definedName>
    <definedName name="_xlnm.Print_Titles" localSheetId="0">'1.CI_PresuspuestoMES_Data'!$1:$1</definedName>
    <definedName name="_xlnm.Print_Titles" localSheetId="2">'2.CI_PresuspuestoMES_Script'!$1:$1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3" i="5" l="1"/>
  <c r="D223" i="5" s="1"/>
  <c r="D333" i="5" s="1"/>
  <c r="D443" i="5" s="1"/>
  <c r="D553" i="5" s="1"/>
  <c r="D114" i="5"/>
  <c r="D115" i="5"/>
  <c r="D116" i="5"/>
  <c r="D226" i="5" s="1"/>
  <c r="D336" i="5" s="1"/>
  <c r="D446" i="5" s="1"/>
  <c r="D556" i="5" s="1"/>
  <c r="D117" i="5"/>
  <c r="D118" i="5"/>
  <c r="D119" i="5"/>
  <c r="D120" i="5"/>
  <c r="D230" i="5" s="1"/>
  <c r="D340" i="5" s="1"/>
  <c r="D450" i="5" s="1"/>
  <c r="D560" i="5" s="1"/>
  <c r="D121" i="5"/>
  <c r="D231" i="5" s="1"/>
  <c r="D341" i="5" s="1"/>
  <c r="D451" i="5" s="1"/>
  <c r="D561" i="5" s="1"/>
  <c r="D122" i="5"/>
  <c r="D123" i="5"/>
  <c r="D124" i="5"/>
  <c r="D234" i="5" s="1"/>
  <c r="D344" i="5" s="1"/>
  <c r="D454" i="5" s="1"/>
  <c r="D564" i="5" s="1"/>
  <c r="D125" i="5"/>
  <c r="D126" i="5"/>
  <c r="D127" i="5"/>
  <c r="D128" i="5"/>
  <c r="D238" i="5" s="1"/>
  <c r="D348" i="5" s="1"/>
  <c r="D458" i="5" s="1"/>
  <c r="D568" i="5" s="1"/>
  <c r="D129" i="5"/>
  <c r="D239" i="5" s="1"/>
  <c r="D349" i="5" s="1"/>
  <c r="D459" i="5" s="1"/>
  <c r="D569" i="5" s="1"/>
  <c r="D130" i="5"/>
  <c r="D131" i="5"/>
  <c r="D132" i="5"/>
  <c r="D242" i="5" s="1"/>
  <c r="D352" i="5" s="1"/>
  <c r="D462" i="5" s="1"/>
  <c r="D572" i="5" s="1"/>
  <c r="D133" i="5"/>
  <c r="D134" i="5"/>
  <c r="D135" i="5"/>
  <c r="D136" i="5"/>
  <c r="D246" i="5" s="1"/>
  <c r="D356" i="5" s="1"/>
  <c r="D466" i="5" s="1"/>
  <c r="D576" i="5" s="1"/>
  <c r="D137" i="5"/>
  <c r="D247" i="5" s="1"/>
  <c r="D357" i="5" s="1"/>
  <c r="D467" i="5" s="1"/>
  <c r="D577" i="5" s="1"/>
  <c r="D138" i="5"/>
  <c r="D139" i="5"/>
  <c r="D140" i="5"/>
  <c r="D250" i="5" s="1"/>
  <c r="D360" i="5" s="1"/>
  <c r="D470" i="5" s="1"/>
  <c r="D580" i="5" s="1"/>
  <c r="D141" i="5"/>
  <c r="D142" i="5"/>
  <c r="D143" i="5"/>
  <c r="D144" i="5"/>
  <c r="D254" i="5" s="1"/>
  <c r="D364" i="5" s="1"/>
  <c r="D474" i="5" s="1"/>
  <c r="D584" i="5" s="1"/>
  <c r="D145" i="5"/>
  <c r="D255" i="5" s="1"/>
  <c r="D365" i="5" s="1"/>
  <c r="D475" i="5" s="1"/>
  <c r="D585" i="5" s="1"/>
  <c r="D146" i="5"/>
  <c r="D147" i="5"/>
  <c r="D148" i="5"/>
  <c r="D258" i="5" s="1"/>
  <c r="D368" i="5" s="1"/>
  <c r="D478" i="5" s="1"/>
  <c r="D588" i="5" s="1"/>
  <c r="D149" i="5"/>
  <c r="D150" i="5"/>
  <c r="D151" i="5"/>
  <c r="D152" i="5"/>
  <c r="D262" i="5" s="1"/>
  <c r="D372" i="5" s="1"/>
  <c r="D482" i="5" s="1"/>
  <c r="D592" i="5" s="1"/>
  <c r="D153" i="5"/>
  <c r="D263" i="5" s="1"/>
  <c r="D373" i="5" s="1"/>
  <c r="D483" i="5" s="1"/>
  <c r="D593" i="5" s="1"/>
  <c r="D154" i="5"/>
  <c r="D155" i="5"/>
  <c r="D156" i="5"/>
  <c r="D266" i="5" s="1"/>
  <c r="D376" i="5" s="1"/>
  <c r="D486" i="5" s="1"/>
  <c r="D596" i="5" s="1"/>
  <c r="D157" i="5"/>
  <c r="D158" i="5"/>
  <c r="D159" i="5"/>
  <c r="D160" i="5"/>
  <c r="D270" i="5" s="1"/>
  <c r="D380" i="5" s="1"/>
  <c r="D490" i="5" s="1"/>
  <c r="D600" i="5" s="1"/>
  <c r="D161" i="5"/>
  <c r="D271" i="5" s="1"/>
  <c r="D381" i="5" s="1"/>
  <c r="D491" i="5" s="1"/>
  <c r="D601" i="5" s="1"/>
  <c r="D162" i="5"/>
  <c r="D163" i="5"/>
  <c r="D164" i="5"/>
  <c r="D274" i="5" s="1"/>
  <c r="D384" i="5" s="1"/>
  <c r="D494" i="5" s="1"/>
  <c r="D604" i="5" s="1"/>
  <c r="D165" i="5"/>
  <c r="D166" i="5"/>
  <c r="D167" i="5"/>
  <c r="D168" i="5"/>
  <c r="D278" i="5" s="1"/>
  <c r="D388" i="5" s="1"/>
  <c r="D498" i="5" s="1"/>
  <c r="D608" i="5" s="1"/>
  <c r="D169" i="5"/>
  <c r="D279" i="5" s="1"/>
  <c r="D389" i="5" s="1"/>
  <c r="D499" i="5" s="1"/>
  <c r="D609" i="5" s="1"/>
  <c r="D170" i="5"/>
  <c r="D171" i="5"/>
  <c r="D172" i="5"/>
  <c r="D282" i="5" s="1"/>
  <c r="D392" i="5" s="1"/>
  <c r="D502" i="5" s="1"/>
  <c r="D612" i="5" s="1"/>
  <c r="D173" i="5"/>
  <c r="D174" i="5"/>
  <c r="D175" i="5"/>
  <c r="D176" i="5"/>
  <c r="D286" i="5" s="1"/>
  <c r="D396" i="5" s="1"/>
  <c r="D506" i="5" s="1"/>
  <c r="D616" i="5" s="1"/>
  <c r="D177" i="5"/>
  <c r="D287" i="5" s="1"/>
  <c r="D397" i="5" s="1"/>
  <c r="D507" i="5" s="1"/>
  <c r="D617" i="5" s="1"/>
  <c r="D178" i="5"/>
  <c r="D179" i="5"/>
  <c r="D180" i="5"/>
  <c r="D290" i="5" s="1"/>
  <c r="D400" i="5" s="1"/>
  <c r="D510" i="5" s="1"/>
  <c r="D620" i="5" s="1"/>
  <c r="D181" i="5"/>
  <c r="D182" i="5"/>
  <c r="D183" i="5"/>
  <c r="D184" i="5"/>
  <c r="D294" i="5" s="1"/>
  <c r="D404" i="5" s="1"/>
  <c r="D514" i="5" s="1"/>
  <c r="D624" i="5" s="1"/>
  <c r="D185" i="5"/>
  <c r="D295" i="5" s="1"/>
  <c r="D405" i="5" s="1"/>
  <c r="D515" i="5" s="1"/>
  <c r="D625" i="5" s="1"/>
  <c r="D186" i="5"/>
  <c r="D187" i="5"/>
  <c r="D188" i="5"/>
  <c r="D298" i="5" s="1"/>
  <c r="D408" i="5" s="1"/>
  <c r="D518" i="5" s="1"/>
  <c r="D628" i="5" s="1"/>
  <c r="D189" i="5"/>
  <c r="D190" i="5"/>
  <c r="D191" i="5"/>
  <c r="D192" i="5"/>
  <c r="D302" i="5" s="1"/>
  <c r="D412" i="5" s="1"/>
  <c r="D522" i="5" s="1"/>
  <c r="D632" i="5" s="1"/>
  <c r="D193" i="5"/>
  <c r="D303" i="5" s="1"/>
  <c r="D413" i="5" s="1"/>
  <c r="D523" i="5" s="1"/>
  <c r="D633" i="5" s="1"/>
  <c r="D194" i="5"/>
  <c r="D195" i="5"/>
  <c r="D196" i="5"/>
  <c r="D306" i="5" s="1"/>
  <c r="D416" i="5" s="1"/>
  <c r="D526" i="5" s="1"/>
  <c r="D636" i="5" s="1"/>
  <c r="D197" i="5"/>
  <c r="D198" i="5"/>
  <c r="D199" i="5"/>
  <c r="D200" i="5"/>
  <c r="D310" i="5" s="1"/>
  <c r="D420" i="5" s="1"/>
  <c r="D530" i="5" s="1"/>
  <c r="D640" i="5" s="1"/>
  <c r="D201" i="5"/>
  <c r="D311" i="5" s="1"/>
  <c r="D421" i="5" s="1"/>
  <c r="D531" i="5" s="1"/>
  <c r="D641" i="5" s="1"/>
  <c r="D202" i="5"/>
  <c r="D203" i="5"/>
  <c r="D204" i="5"/>
  <c r="D314" i="5" s="1"/>
  <c r="D424" i="5" s="1"/>
  <c r="D534" i="5" s="1"/>
  <c r="D644" i="5" s="1"/>
  <c r="D205" i="5"/>
  <c r="D206" i="5"/>
  <c r="D207" i="5"/>
  <c r="D208" i="5"/>
  <c r="D318" i="5" s="1"/>
  <c r="D428" i="5" s="1"/>
  <c r="D538" i="5" s="1"/>
  <c r="D648" i="5" s="1"/>
  <c r="D209" i="5"/>
  <c r="D319" i="5" s="1"/>
  <c r="D429" i="5" s="1"/>
  <c r="D539" i="5" s="1"/>
  <c r="D649" i="5" s="1"/>
  <c r="D210" i="5"/>
  <c r="D211" i="5"/>
  <c r="D212" i="5"/>
  <c r="D322" i="5" s="1"/>
  <c r="D432" i="5" s="1"/>
  <c r="D542" i="5" s="1"/>
  <c r="D652" i="5" s="1"/>
  <c r="D213" i="5"/>
  <c r="D214" i="5"/>
  <c r="D215" i="5"/>
  <c r="D216" i="5"/>
  <c r="D326" i="5" s="1"/>
  <c r="D436" i="5" s="1"/>
  <c r="D546" i="5" s="1"/>
  <c r="D656" i="5" s="1"/>
  <c r="D217" i="5"/>
  <c r="D327" i="5" s="1"/>
  <c r="D437" i="5" s="1"/>
  <c r="D547" i="5" s="1"/>
  <c r="D657" i="5" s="1"/>
  <c r="D218" i="5"/>
  <c r="D219" i="5"/>
  <c r="D220" i="5"/>
  <c r="D330" i="5" s="1"/>
  <c r="D440" i="5" s="1"/>
  <c r="D550" i="5" s="1"/>
  <c r="D660" i="5" s="1"/>
  <c r="D221" i="5"/>
  <c r="D222" i="5"/>
  <c r="D224" i="5"/>
  <c r="D334" i="5" s="1"/>
  <c r="D444" i="5" s="1"/>
  <c r="D554" i="5" s="1"/>
  <c r="D225" i="5"/>
  <c r="D335" i="5" s="1"/>
  <c r="D445" i="5" s="1"/>
  <c r="D555" i="5" s="1"/>
  <c r="D227" i="5"/>
  <c r="D228" i="5"/>
  <c r="D338" i="5" s="1"/>
  <c r="D448" i="5" s="1"/>
  <c r="D558" i="5" s="1"/>
  <c r="D229" i="5"/>
  <c r="D232" i="5"/>
  <c r="D342" i="5" s="1"/>
  <c r="D452" i="5" s="1"/>
  <c r="D562" i="5" s="1"/>
  <c r="D233" i="5"/>
  <c r="D343" i="5" s="1"/>
  <c r="D453" i="5" s="1"/>
  <c r="D563" i="5" s="1"/>
  <c r="D235" i="5"/>
  <c r="D236" i="5"/>
  <c r="D346" i="5" s="1"/>
  <c r="D456" i="5" s="1"/>
  <c r="D566" i="5" s="1"/>
  <c r="D237" i="5"/>
  <c r="D240" i="5"/>
  <c r="D350" i="5" s="1"/>
  <c r="D460" i="5" s="1"/>
  <c r="D570" i="5" s="1"/>
  <c r="D241" i="5"/>
  <c r="D351" i="5" s="1"/>
  <c r="D461" i="5" s="1"/>
  <c r="D571" i="5" s="1"/>
  <c r="D243" i="5"/>
  <c r="D244" i="5"/>
  <c r="D354" i="5" s="1"/>
  <c r="D464" i="5" s="1"/>
  <c r="D574" i="5" s="1"/>
  <c r="D245" i="5"/>
  <c r="D248" i="5"/>
  <c r="D358" i="5" s="1"/>
  <c r="D468" i="5" s="1"/>
  <c r="D578" i="5" s="1"/>
  <c r="D249" i="5"/>
  <c r="D359" i="5" s="1"/>
  <c r="D469" i="5" s="1"/>
  <c r="D579" i="5" s="1"/>
  <c r="D251" i="5"/>
  <c r="D252" i="5"/>
  <c r="D362" i="5" s="1"/>
  <c r="D472" i="5" s="1"/>
  <c r="D582" i="5" s="1"/>
  <c r="D253" i="5"/>
  <c r="D256" i="5"/>
  <c r="D366" i="5" s="1"/>
  <c r="D476" i="5" s="1"/>
  <c r="D586" i="5" s="1"/>
  <c r="D257" i="5"/>
  <c r="D367" i="5" s="1"/>
  <c r="D477" i="5" s="1"/>
  <c r="D587" i="5" s="1"/>
  <c r="D259" i="5"/>
  <c r="D260" i="5"/>
  <c r="D370" i="5" s="1"/>
  <c r="D480" i="5" s="1"/>
  <c r="D590" i="5" s="1"/>
  <c r="D261" i="5"/>
  <c r="D264" i="5"/>
  <c r="D374" i="5" s="1"/>
  <c r="D484" i="5" s="1"/>
  <c r="D594" i="5" s="1"/>
  <c r="D265" i="5"/>
  <c r="D375" i="5" s="1"/>
  <c r="D485" i="5" s="1"/>
  <c r="D595" i="5" s="1"/>
  <c r="D267" i="5"/>
  <c r="D268" i="5"/>
  <c r="D378" i="5" s="1"/>
  <c r="D488" i="5" s="1"/>
  <c r="D598" i="5" s="1"/>
  <c r="D269" i="5"/>
  <c r="D272" i="5"/>
  <c r="D382" i="5" s="1"/>
  <c r="D492" i="5" s="1"/>
  <c r="D602" i="5" s="1"/>
  <c r="D273" i="5"/>
  <c r="D383" i="5" s="1"/>
  <c r="D493" i="5" s="1"/>
  <c r="D603" i="5" s="1"/>
  <c r="D275" i="5"/>
  <c r="D276" i="5"/>
  <c r="D386" i="5" s="1"/>
  <c r="D496" i="5" s="1"/>
  <c r="D606" i="5" s="1"/>
  <c r="D277" i="5"/>
  <c r="D280" i="5"/>
  <c r="D390" i="5" s="1"/>
  <c r="D500" i="5" s="1"/>
  <c r="D610" i="5" s="1"/>
  <c r="D281" i="5"/>
  <c r="D391" i="5" s="1"/>
  <c r="D501" i="5" s="1"/>
  <c r="D611" i="5" s="1"/>
  <c r="D283" i="5"/>
  <c r="D284" i="5"/>
  <c r="D394" i="5" s="1"/>
  <c r="D504" i="5" s="1"/>
  <c r="D614" i="5" s="1"/>
  <c r="D285" i="5"/>
  <c r="D288" i="5"/>
  <c r="D398" i="5" s="1"/>
  <c r="D508" i="5" s="1"/>
  <c r="D618" i="5" s="1"/>
  <c r="D289" i="5"/>
  <c r="D399" i="5" s="1"/>
  <c r="D509" i="5" s="1"/>
  <c r="D619" i="5" s="1"/>
  <c r="D291" i="5"/>
  <c r="D292" i="5"/>
  <c r="D402" i="5" s="1"/>
  <c r="D512" i="5" s="1"/>
  <c r="D622" i="5" s="1"/>
  <c r="D293" i="5"/>
  <c r="D296" i="5"/>
  <c r="D406" i="5" s="1"/>
  <c r="D516" i="5" s="1"/>
  <c r="D626" i="5" s="1"/>
  <c r="D297" i="5"/>
  <c r="D407" i="5" s="1"/>
  <c r="D517" i="5" s="1"/>
  <c r="D627" i="5" s="1"/>
  <c r="D299" i="5"/>
  <c r="D300" i="5"/>
  <c r="D410" i="5" s="1"/>
  <c r="D520" i="5" s="1"/>
  <c r="D630" i="5" s="1"/>
  <c r="D301" i="5"/>
  <c r="D304" i="5"/>
  <c r="D414" i="5" s="1"/>
  <c r="D524" i="5" s="1"/>
  <c r="D634" i="5" s="1"/>
  <c r="D305" i="5"/>
  <c r="D415" i="5" s="1"/>
  <c r="D525" i="5" s="1"/>
  <c r="D635" i="5" s="1"/>
  <c r="D307" i="5"/>
  <c r="D308" i="5"/>
  <c r="D418" i="5" s="1"/>
  <c r="D528" i="5" s="1"/>
  <c r="D638" i="5" s="1"/>
  <c r="D309" i="5"/>
  <c r="D312" i="5"/>
  <c r="D422" i="5" s="1"/>
  <c r="D532" i="5" s="1"/>
  <c r="D642" i="5" s="1"/>
  <c r="D313" i="5"/>
  <c r="D423" i="5" s="1"/>
  <c r="D533" i="5" s="1"/>
  <c r="D643" i="5" s="1"/>
  <c r="D315" i="5"/>
  <c r="D316" i="5"/>
  <c r="D426" i="5" s="1"/>
  <c r="D536" i="5" s="1"/>
  <c r="D646" i="5" s="1"/>
  <c r="D317" i="5"/>
  <c r="D320" i="5"/>
  <c r="D430" i="5" s="1"/>
  <c r="D540" i="5" s="1"/>
  <c r="D650" i="5" s="1"/>
  <c r="D321" i="5"/>
  <c r="D431" i="5" s="1"/>
  <c r="D541" i="5" s="1"/>
  <c r="D651" i="5" s="1"/>
  <c r="D323" i="5"/>
  <c r="D324" i="5"/>
  <c r="D434" i="5" s="1"/>
  <c r="D544" i="5" s="1"/>
  <c r="D654" i="5" s="1"/>
  <c r="D325" i="5"/>
  <c r="D328" i="5"/>
  <c r="D438" i="5" s="1"/>
  <c r="D548" i="5" s="1"/>
  <c r="D658" i="5" s="1"/>
  <c r="D329" i="5"/>
  <c r="D439" i="5" s="1"/>
  <c r="D549" i="5" s="1"/>
  <c r="D659" i="5" s="1"/>
  <c r="D331" i="5"/>
  <c r="D332" i="5"/>
  <c r="D442" i="5" s="1"/>
  <c r="D552" i="5" s="1"/>
  <c r="D337" i="5"/>
  <c r="D447" i="5" s="1"/>
  <c r="D557" i="5" s="1"/>
  <c r="D339" i="5"/>
  <c r="D345" i="5"/>
  <c r="D455" i="5" s="1"/>
  <c r="D565" i="5" s="1"/>
  <c r="D347" i="5"/>
  <c r="D353" i="5"/>
  <c r="D463" i="5" s="1"/>
  <c r="D573" i="5" s="1"/>
  <c r="D355" i="5"/>
  <c r="D361" i="5"/>
  <c r="D471" i="5" s="1"/>
  <c r="D581" i="5" s="1"/>
  <c r="D363" i="5"/>
  <c r="D369" i="5"/>
  <c r="D479" i="5" s="1"/>
  <c r="D589" i="5" s="1"/>
  <c r="D371" i="5"/>
  <c r="D377" i="5"/>
  <c r="D487" i="5" s="1"/>
  <c r="D597" i="5" s="1"/>
  <c r="D379" i="5"/>
  <c r="D385" i="5"/>
  <c r="D495" i="5" s="1"/>
  <c r="D605" i="5" s="1"/>
  <c r="D387" i="5"/>
  <c r="D393" i="5"/>
  <c r="D503" i="5" s="1"/>
  <c r="D613" i="5" s="1"/>
  <c r="D395" i="5"/>
  <c r="D401" i="5"/>
  <c r="D511" i="5" s="1"/>
  <c r="D621" i="5" s="1"/>
  <c r="D403" i="5"/>
  <c r="D409" i="5"/>
  <c r="D519" i="5" s="1"/>
  <c r="D629" i="5" s="1"/>
  <c r="D411" i="5"/>
  <c r="D417" i="5"/>
  <c r="D527" i="5" s="1"/>
  <c r="D637" i="5" s="1"/>
  <c r="D419" i="5"/>
  <c r="D425" i="5"/>
  <c r="D535" i="5" s="1"/>
  <c r="D645" i="5" s="1"/>
  <c r="D427" i="5"/>
  <c r="D433" i="5"/>
  <c r="D543" i="5" s="1"/>
  <c r="D653" i="5" s="1"/>
  <c r="D435" i="5"/>
  <c r="D441" i="5"/>
  <c r="D551" i="5" s="1"/>
  <c r="D661" i="5" s="1"/>
  <c r="D449" i="5"/>
  <c r="D559" i="5" s="1"/>
  <c r="D457" i="5"/>
  <c r="D567" i="5" s="1"/>
  <c r="D465" i="5"/>
  <c r="D575" i="5" s="1"/>
  <c r="D473" i="5"/>
  <c r="D583" i="5" s="1"/>
  <c r="D481" i="5"/>
  <c r="D591" i="5" s="1"/>
  <c r="D489" i="5"/>
  <c r="D599" i="5" s="1"/>
  <c r="D497" i="5"/>
  <c r="D607" i="5" s="1"/>
  <c r="D505" i="5"/>
  <c r="D615" i="5" s="1"/>
  <c r="D513" i="5"/>
  <c r="D623" i="5" s="1"/>
  <c r="D521" i="5"/>
  <c r="D631" i="5" s="1"/>
  <c r="D529" i="5"/>
  <c r="D639" i="5" s="1"/>
  <c r="D537" i="5"/>
  <c r="D647" i="5" s="1"/>
  <c r="D545" i="5"/>
  <c r="D655" i="5" s="1"/>
  <c r="D112" i="5"/>
  <c r="P1" i="5" l="1"/>
  <c r="J2" i="6"/>
  <c r="J3" i="6" s="1"/>
  <c r="J4" i="6" s="1"/>
  <c r="J5" i="6" s="1"/>
  <c r="J6" i="6" s="1"/>
  <c r="J7" i="6" s="1"/>
  <c r="B2" i="5"/>
  <c r="M2" i="5" s="1"/>
  <c r="K3" i="6"/>
  <c r="K4" i="6" s="1"/>
  <c r="K5" i="6" s="1"/>
  <c r="K6" i="6" s="1"/>
  <c r="K7" i="6" s="1"/>
  <c r="S1" i="6"/>
  <c r="E2" i="6" l="1"/>
  <c r="E3" i="6" s="1"/>
  <c r="E4" i="6" s="1"/>
  <c r="E5" i="6" s="1"/>
  <c r="E6" i="6" s="1"/>
  <c r="E7" i="6" s="1"/>
  <c r="G7" i="6" s="1"/>
  <c r="B3" i="5"/>
  <c r="M3" i="5" s="1"/>
  <c r="J658" i="4"/>
  <c r="I658" i="4"/>
  <c r="H658" i="4"/>
  <c r="G658" i="4"/>
  <c r="F658" i="4"/>
  <c r="E658" i="4"/>
  <c r="N657" i="4"/>
  <c r="J656" i="4"/>
  <c r="J657" i="4" s="1"/>
  <c r="I656" i="4"/>
  <c r="H656" i="4"/>
  <c r="H657" i="4" s="1"/>
  <c r="G656" i="4"/>
  <c r="G657" i="4" s="1"/>
  <c r="F656" i="4"/>
  <c r="F657" i="4" s="1"/>
  <c r="E656" i="4"/>
  <c r="M655" i="4"/>
  <c r="L655" i="4"/>
  <c r="N654" i="4"/>
  <c r="J653" i="4"/>
  <c r="J654" i="4" s="1"/>
  <c r="I653" i="4"/>
  <c r="H653" i="4"/>
  <c r="H654" i="4" s="1"/>
  <c r="G653" i="4"/>
  <c r="G654" i="4" s="1"/>
  <c r="F653" i="4"/>
  <c r="F654" i="4" s="1"/>
  <c r="E653" i="4"/>
  <c r="M652" i="4"/>
  <c r="L652" i="4"/>
  <c r="M651" i="4"/>
  <c r="L651" i="4"/>
  <c r="M650" i="4"/>
  <c r="L650" i="4"/>
  <c r="J647" i="4"/>
  <c r="I647" i="4"/>
  <c r="H647" i="4"/>
  <c r="G647" i="4"/>
  <c r="F647" i="4"/>
  <c r="E647" i="4"/>
  <c r="J646" i="4"/>
  <c r="I646" i="4"/>
  <c r="H646" i="4"/>
  <c r="G646" i="4"/>
  <c r="F646" i="4"/>
  <c r="E646" i="4"/>
  <c r="J645" i="4"/>
  <c r="I645" i="4"/>
  <c r="H645" i="4"/>
  <c r="G645" i="4"/>
  <c r="F645" i="4"/>
  <c r="E645" i="4"/>
  <c r="N644" i="4"/>
  <c r="J643" i="4"/>
  <c r="I643" i="4"/>
  <c r="H643" i="4"/>
  <c r="G643" i="4"/>
  <c r="F643" i="4"/>
  <c r="E643" i="4"/>
  <c r="J642" i="4"/>
  <c r="I642" i="4"/>
  <c r="H642" i="4"/>
  <c r="G642" i="4"/>
  <c r="F642" i="4"/>
  <c r="E642" i="4"/>
  <c r="J641" i="4"/>
  <c r="I641" i="4"/>
  <c r="H641" i="4"/>
  <c r="G641" i="4"/>
  <c r="F641" i="4"/>
  <c r="E641" i="4"/>
  <c r="J640" i="4"/>
  <c r="I640" i="4"/>
  <c r="H640" i="4"/>
  <c r="G640" i="4"/>
  <c r="F640" i="4"/>
  <c r="E640" i="4"/>
  <c r="J639" i="4"/>
  <c r="I639" i="4"/>
  <c r="H639" i="4"/>
  <c r="G639" i="4"/>
  <c r="F639" i="4"/>
  <c r="E639" i="4"/>
  <c r="J638" i="4"/>
  <c r="I638" i="4"/>
  <c r="H638" i="4"/>
  <c r="G638" i="4"/>
  <c r="F638" i="4"/>
  <c r="E638" i="4"/>
  <c r="N637" i="4"/>
  <c r="M636" i="4"/>
  <c r="L636" i="4"/>
  <c r="M635" i="4"/>
  <c r="L635" i="4"/>
  <c r="J634" i="4"/>
  <c r="J637" i="4" s="1"/>
  <c r="I634" i="4"/>
  <c r="H634" i="4"/>
  <c r="G634" i="4"/>
  <c r="F634" i="4"/>
  <c r="E634" i="4"/>
  <c r="M633" i="4"/>
  <c r="L633" i="4"/>
  <c r="N632" i="4"/>
  <c r="J631" i="4"/>
  <c r="I631" i="4"/>
  <c r="H631" i="4"/>
  <c r="G631" i="4"/>
  <c r="F631" i="4"/>
  <c r="E631" i="4"/>
  <c r="J630" i="4"/>
  <c r="I630" i="4"/>
  <c r="H630" i="4"/>
  <c r="G630" i="4"/>
  <c r="F630" i="4"/>
  <c r="E630" i="4"/>
  <c r="J629" i="4"/>
  <c r="I629" i="4"/>
  <c r="H629" i="4"/>
  <c r="G629" i="4"/>
  <c r="F629" i="4"/>
  <c r="E629" i="4"/>
  <c r="M628" i="4"/>
  <c r="L628" i="4"/>
  <c r="J627" i="4"/>
  <c r="I627" i="4"/>
  <c r="H627" i="4"/>
  <c r="G627" i="4"/>
  <c r="F627" i="4"/>
  <c r="E627" i="4"/>
  <c r="J626" i="4"/>
  <c r="I626" i="4"/>
  <c r="H626" i="4"/>
  <c r="G626" i="4"/>
  <c r="F626" i="4"/>
  <c r="E626" i="4"/>
  <c r="J625" i="4"/>
  <c r="I625" i="4"/>
  <c r="H625" i="4"/>
  <c r="G625" i="4"/>
  <c r="F625" i="4"/>
  <c r="E625" i="4"/>
  <c r="J624" i="4"/>
  <c r="I624" i="4"/>
  <c r="H624" i="4"/>
  <c r="G624" i="4"/>
  <c r="F624" i="4"/>
  <c r="E624" i="4"/>
  <c r="J623" i="4"/>
  <c r="I623" i="4"/>
  <c r="H623" i="4"/>
  <c r="G623" i="4"/>
  <c r="F623" i="4"/>
  <c r="E623" i="4"/>
  <c r="N622" i="4"/>
  <c r="J621" i="4"/>
  <c r="I621" i="4"/>
  <c r="H621" i="4"/>
  <c r="G621" i="4"/>
  <c r="F621" i="4"/>
  <c r="E621" i="4"/>
  <c r="J620" i="4"/>
  <c r="I620" i="4"/>
  <c r="H620" i="4"/>
  <c r="G620" i="4"/>
  <c r="F620" i="4"/>
  <c r="E620" i="4"/>
  <c r="J619" i="4"/>
  <c r="I619" i="4"/>
  <c r="H619" i="4"/>
  <c r="G619" i="4"/>
  <c r="F619" i="4"/>
  <c r="E619" i="4"/>
  <c r="J618" i="4"/>
  <c r="I618" i="4"/>
  <c r="H618" i="4"/>
  <c r="G618" i="4"/>
  <c r="F618" i="4"/>
  <c r="E618" i="4"/>
  <c r="J617" i="4"/>
  <c r="I617" i="4"/>
  <c r="H617" i="4"/>
  <c r="G617" i="4"/>
  <c r="F617" i="4"/>
  <c r="E617" i="4"/>
  <c r="J616" i="4"/>
  <c r="I616" i="4"/>
  <c r="H616" i="4"/>
  <c r="G616" i="4"/>
  <c r="F616" i="4"/>
  <c r="E616" i="4"/>
  <c r="N615" i="4"/>
  <c r="J614" i="4"/>
  <c r="I614" i="4"/>
  <c r="H614" i="4"/>
  <c r="G614" i="4"/>
  <c r="F614" i="4"/>
  <c r="E614" i="4"/>
  <c r="J613" i="4"/>
  <c r="I613" i="4"/>
  <c r="H613" i="4"/>
  <c r="G613" i="4"/>
  <c r="F613" i="4"/>
  <c r="E613" i="4"/>
  <c r="J612" i="4"/>
  <c r="I612" i="4"/>
  <c r="H612" i="4"/>
  <c r="G612" i="4"/>
  <c r="F612" i="4"/>
  <c r="E612" i="4"/>
  <c r="M611" i="4"/>
  <c r="L611" i="4"/>
  <c r="J610" i="4"/>
  <c r="I610" i="4"/>
  <c r="H610" i="4"/>
  <c r="G610" i="4"/>
  <c r="F610" i="4"/>
  <c r="E610" i="4"/>
  <c r="M609" i="4"/>
  <c r="L609" i="4"/>
  <c r="J606" i="4"/>
  <c r="I606" i="4"/>
  <c r="H606" i="4"/>
  <c r="G606" i="4"/>
  <c r="F606" i="4"/>
  <c r="E606" i="4"/>
  <c r="N605" i="4"/>
  <c r="J604" i="4"/>
  <c r="I604" i="4"/>
  <c r="H604" i="4"/>
  <c r="G604" i="4"/>
  <c r="F604" i="4"/>
  <c r="E604" i="4"/>
  <c r="J603" i="4"/>
  <c r="I603" i="4"/>
  <c r="H603" i="4"/>
  <c r="G603" i="4"/>
  <c r="F603" i="4"/>
  <c r="E603" i="4"/>
  <c r="J602" i="4"/>
  <c r="I602" i="4"/>
  <c r="H602" i="4"/>
  <c r="G602" i="4"/>
  <c r="F602" i="4"/>
  <c r="E602" i="4"/>
  <c r="J601" i="4"/>
  <c r="I601" i="4"/>
  <c r="H601" i="4"/>
  <c r="G601" i="4"/>
  <c r="F601" i="4"/>
  <c r="E601" i="4"/>
  <c r="N600" i="4"/>
  <c r="J599" i="4"/>
  <c r="I599" i="4"/>
  <c r="H599" i="4"/>
  <c r="G599" i="4"/>
  <c r="F599" i="4"/>
  <c r="E599" i="4"/>
  <c r="J598" i="4"/>
  <c r="I598" i="4"/>
  <c r="H598" i="4"/>
  <c r="G598" i="4"/>
  <c r="F598" i="4"/>
  <c r="E598" i="4"/>
  <c r="J597" i="4"/>
  <c r="I597" i="4"/>
  <c r="H597" i="4"/>
  <c r="G597" i="4"/>
  <c r="F597" i="4"/>
  <c r="E597" i="4"/>
  <c r="J596" i="4"/>
  <c r="I596" i="4"/>
  <c r="H596" i="4"/>
  <c r="G596" i="4"/>
  <c r="F596" i="4"/>
  <c r="E596" i="4"/>
  <c r="J595" i="4"/>
  <c r="I595" i="4"/>
  <c r="H595" i="4"/>
  <c r="G595" i="4"/>
  <c r="F595" i="4"/>
  <c r="E595" i="4"/>
  <c r="M594" i="4"/>
  <c r="L594" i="4"/>
  <c r="J593" i="4"/>
  <c r="I593" i="4"/>
  <c r="H593" i="4"/>
  <c r="G593" i="4"/>
  <c r="F593" i="4"/>
  <c r="E593" i="4"/>
  <c r="N592" i="4"/>
  <c r="J592" i="4"/>
  <c r="I591" i="4"/>
  <c r="H591" i="4"/>
  <c r="G591" i="4"/>
  <c r="F591" i="4"/>
  <c r="E591" i="4"/>
  <c r="M590" i="4"/>
  <c r="L590" i="4"/>
  <c r="E590" i="4" s="1"/>
  <c r="F590" i="4" s="1"/>
  <c r="M589" i="4"/>
  <c r="L589" i="4"/>
  <c r="N586" i="4"/>
  <c r="J585" i="4"/>
  <c r="I585" i="4"/>
  <c r="H585" i="4"/>
  <c r="G585" i="4"/>
  <c r="F585" i="4"/>
  <c r="E585" i="4"/>
  <c r="M584" i="4"/>
  <c r="L584" i="4"/>
  <c r="M583" i="4"/>
  <c r="L583" i="4"/>
  <c r="J582" i="4"/>
  <c r="I582" i="4"/>
  <c r="H582" i="4"/>
  <c r="G582" i="4"/>
  <c r="F582" i="4"/>
  <c r="E582" i="4"/>
  <c r="M581" i="4"/>
  <c r="E581" i="4" s="1"/>
  <c r="L581" i="4"/>
  <c r="J580" i="4"/>
  <c r="I580" i="4"/>
  <c r="H580" i="4"/>
  <c r="G580" i="4"/>
  <c r="F580" i="4"/>
  <c r="E580" i="4"/>
  <c r="N579" i="4"/>
  <c r="J578" i="4"/>
  <c r="I578" i="4"/>
  <c r="H578" i="4"/>
  <c r="G578" i="4"/>
  <c r="F578" i="4"/>
  <c r="E578" i="4"/>
  <c r="J577" i="4"/>
  <c r="I577" i="4"/>
  <c r="H577" i="4"/>
  <c r="G577" i="4"/>
  <c r="F577" i="4"/>
  <c r="E577" i="4"/>
  <c r="J576" i="4"/>
  <c r="I576" i="4"/>
  <c r="H576" i="4"/>
  <c r="G576" i="4"/>
  <c r="F576" i="4"/>
  <c r="E576" i="4"/>
  <c r="M575" i="4"/>
  <c r="L575" i="4"/>
  <c r="M574" i="4"/>
  <c r="E574" i="4" s="1"/>
  <c r="F574" i="4" s="1"/>
  <c r="L574" i="4"/>
  <c r="M573" i="4"/>
  <c r="L573" i="4"/>
  <c r="N572" i="4"/>
  <c r="J571" i="4"/>
  <c r="I571" i="4"/>
  <c r="H571" i="4"/>
  <c r="G571" i="4"/>
  <c r="F571" i="4"/>
  <c r="E571" i="4"/>
  <c r="J570" i="4"/>
  <c r="I570" i="4"/>
  <c r="H570" i="4"/>
  <c r="G570" i="4"/>
  <c r="F570" i="4"/>
  <c r="E570" i="4"/>
  <c r="J569" i="4"/>
  <c r="I569" i="4"/>
  <c r="H569" i="4"/>
  <c r="G569" i="4"/>
  <c r="F569" i="4"/>
  <c r="E569" i="4"/>
  <c r="M568" i="4"/>
  <c r="L568" i="4"/>
  <c r="M567" i="4"/>
  <c r="L567" i="4"/>
  <c r="N565" i="4"/>
  <c r="M564" i="4"/>
  <c r="E564" i="4" s="1"/>
  <c r="L564" i="4"/>
  <c r="H564" i="4" s="1"/>
  <c r="M563" i="4"/>
  <c r="L563" i="4"/>
  <c r="H563" i="4" s="1"/>
  <c r="M562" i="4"/>
  <c r="L562" i="4"/>
  <c r="N559" i="4"/>
  <c r="J559" i="4"/>
  <c r="M558" i="4"/>
  <c r="L558" i="4"/>
  <c r="M557" i="4"/>
  <c r="L557" i="4"/>
  <c r="N556" i="4"/>
  <c r="J556" i="4"/>
  <c r="M555" i="4"/>
  <c r="L555" i="4"/>
  <c r="M554" i="4"/>
  <c r="L554" i="4"/>
  <c r="J548" i="4"/>
  <c r="I548" i="4"/>
  <c r="H548" i="4"/>
  <c r="G548" i="4"/>
  <c r="F548" i="4"/>
  <c r="E548" i="4"/>
  <c r="N547" i="4"/>
  <c r="J546" i="4"/>
  <c r="J547" i="4" s="1"/>
  <c r="I546" i="4"/>
  <c r="H546" i="4"/>
  <c r="H547" i="4" s="1"/>
  <c r="G546" i="4"/>
  <c r="G547" i="4" s="1"/>
  <c r="F546" i="4"/>
  <c r="F547" i="4" s="1"/>
  <c r="E546" i="4"/>
  <c r="M545" i="4"/>
  <c r="L545" i="4"/>
  <c r="N544" i="4"/>
  <c r="J543" i="4"/>
  <c r="J544" i="4" s="1"/>
  <c r="I543" i="4"/>
  <c r="H543" i="4"/>
  <c r="H544" i="4" s="1"/>
  <c r="G543" i="4"/>
  <c r="G544" i="4" s="1"/>
  <c r="F543" i="4"/>
  <c r="F544" i="4" s="1"/>
  <c r="E543" i="4"/>
  <c r="M542" i="4"/>
  <c r="L542" i="4"/>
  <c r="E542" i="4" s="1"/>
  <c r="I542" i="4" s="1"/>
  <c r="M541" i="4"/>
  <c r="L541" i="4"/>
  <c r="M540" i="4"/>
  <c r="L540" i="4"/>
  <c r="J537" i="4"/>
  <c r="I537" i="4"/>
  <c r="H537" i="4"/>
  <c r="G537" i="4"/>
  <c r="F537" i="4"/>
  <c r="E537" i="4"/>
  <c r="J536" i="4"/>
  <c r="I536" i="4"/>
  <c r="H536" i="4"/>
  <c r="G536" i="4"/>
  <c r="F536" i="4"/>
  <c r="E536" i="4"/>
  <c r="J535" i="4"/>
  <c r="I535" i="4"/>
  <c r="H535" i="4"/>
  <c r="G535" i="4"/>
  <c r="F535" i="4"/>
  <c r="E535" i="4"/>
  <c r="N534" i="4"/>
  <c r="J533" i="4"/>
  <c r="I533" i="4"/>
  <c r="H533" i="4"/>
  <c r="G533" i="4"/>
  <c r="F533" i="4"/>
  <c r="E533" i="4"/>
  <c r="J532" i="4"/>
  <c r="I532" i="4"/>
  <c r="H532" i="4"/>
  <c r="G532" i="4"/>
  <c r="F532" i="4"/>
  <c r="E532" i="4"/>
  <c r="J531" i="4"/>
  <c r="I531" i="4"/>
  <c r="H531" i="4"/>
  <c r="G531" i="4"/>
  <c r="F531" i="4"/>
  <c r="E531" i="4"/>
  <c r="J530" i="4"/>
  <c r="I530" i="4"/>
  <c r="H530" i="4"/>
  <c r="G530" i="4"/>
  <c r="F530" i="4"/>
  <c r="E530" i="4"/>
  <c r="J529" i="4"/>
  <c r="I529" i="4"/>
  <c r="H529" i="4"/>
  <c r="G529" i="4"/>
  <c r="F529" i="4"/>
  <c r="E529" i="4"/>
  <c r="J528" i="4"/>
  <c r="I528" i="4"/>
  <c r="H528" i="4"/>
  <c r="G528" i="4"/>
  <c r="F528" i="4"/>
  <c r="E528" i="4"/>
  <c r="N527" i="4"/>
  <c r="M526" i="4"/>
  <c r="E526" i="4" s="1"/>
  <c r="I526" i="4" s="1"/>
  <c r="L526" i="4"/>
  <c r="M525" i="4"/>
  <c r="L525" i="4"/>
  <c r="J524" i="4"/>
  <c r="J527" i="4" s="1"/>
  <c r="I524" i="4"/>
  <c r="H524" i="4"/>
  <c r="G524" i="4"/>
  <c r="F524" i="4"/>
  <c r="E524" i="4"/>
  <c r="M523" i="4"/>
  <c r="L523" i="4"/>
  <c r="N522" i="4"/>
  <c r="J521" i="4"/>
  <c r="I521" i="4"/>
  <c r="H521" i="4"/>
  <c r="G521" i="4"/>
  <c r="F521" i="4"/>
  <c r="E521" i="4"/>
  <c r="J520" i="4"/>
  <c r="I520" i="4"/>
  <c r="H520" i="4"/>
  <c r="G520" i="4"/>
  <c r="F520" i="4"/>
  <c r="E520" i="4"/>
  <c r="J519" i="4"/>
  <c r="I519" i="4"/>
  <c r="H519" i="4"/>
  <c r="G519" i="4"/>
  <c r="F519" i="4"/>
  <c r="E519" i="4"/>
  <c r="M518" i="4"/>
  <c r="L518" i="4"/>
  <c r="J517" i="4"/>
  <c r="I517" i="4"/>
  <c r="H517" i="4"/>
  <c r="G517" i="4"/>
  <c r="F517" i="4"/>
  <c r="E517" i="4"/>
  <c r="J516" i="4"/>
  <c r="I516" i="4"/>
  <c r="H516" i="4"/>
  <c r="G516" i="4"/>
  <c r="F516" i="4"/>
  <c r="E516" i="4"/>
  <c r="J515" i="4"/>
  <c r="I515" i="4"/>
  <c r="H515" i="4"/>
  <c r="G515" i="4"/>
  <c r="F515" i="4"/>
  <c r="E515" i="4"/>
  <c r="J514" i="4"/>
  <c r="I514" i="4"/>
  <c r="H514" i="4"/>
  <c r="G514" i="4"/>
  <c r="F514" i="4"/>
  <c r="E514" i="4"/>
  <c r="J513" i="4"/>
  <c r="I513" i="4"/>
  <c r="H513" i="4"/>
  <c r="G513" i="4"/>
  <c r="F513" i="4"/>
  <c r="E513" i="4"/>
  <c r="N512" i="4"/>
  <c r="J511" i="4"/>
  <c r="I511" i="4"/>
  <c r="H511" i="4"/>
  <c r="G511" i="4"/>
  <c r="F511" i="4"/>
  <c r="E511" i="4"/>
  <c r="J510" i="4"/>
  <c r="I510" i="4"/>
  <c r="H510" i="4"/>
  <c r="G510" i="4"/>
  <c r="F510" i="4"/>
  <c r="E510" i="4"/>
  <c r="J509" i="4"/>
  <c r="I509" i="4"/>
  <c r="H509" i="4"/>
  <c r="G509" i="4"/>
  <c r="F509" i="4"/>
  <c r="E509" i="4"/>
  <c r="J508" i="4"/>
  <c r="I508" i="4"/>
  <c r="H508" i="4"/>
  <c r="G508" i="4"/>
  <c r="F508" i="4"/>
  <c r="E508" i="4"/>
  <c r="J507" i="4"/>
  <c r="I507" i="4"/>
  <c r="H507" i="4"/>
  <c r="G507" i="4"/>
  <c r="F507" i="4"/>
  <c r="E507" i="4"/>
  <c r="J506" i="4"/>
  <c r="I506" i="4"/>
  <c r="H506" i="4"/>
  <c r="G506" i="4"/>
  <c r="F506" i="4"/>
  <c r="E506" i="4"/>
  <c r="N505" i="4"/>
  <c r="J504" i="4"/>
  <c r="I504" i="4"/>
  <c r="H504" i="4"/>
  <c r="G504" i="4"/>
  <c r="F504" i="4"/>
  <c r="E504" i="4"/>
  <c r="J503" i="4"/>
  <c r="I503" i="4"/>
  <c r="H503" i="4"/>
  <c r="G503" i="4"/>
  <c r="F503" i="4"/>
  <c r="E503" i="4"/>
  <c r="J502" i="4"/>
  <c r="I502" i="4"/>
  <c r="H502" i="4"/>
  <c r="G502" i="4"/>
  <c r="F502" i="4"/>
  <c r="E502" i="4"/>
  <c r="M501" i="4"/>
  <c r="L501" i="4"/>
  <c r="J500" i="4"/>
  <c r="I500" i="4"/>
  <c r="H500" i="4"/>
  <c r="G500" i="4"/>
  <c r="F500" i="4"/>
  <c r="E500" i="4"/>
  <c r="M499" i="4"/>
  <c r="L499" i="4"/>
  <c r="J496" i="4"/>
  <c r="I496" i="4"/>
  <c r="H496" i="4"/>
  <c r="G496" i="4"/>
  <c r="F496" i="4"/>
  <c r="E496" i="4"/>
  <c r="N495" i="4"/>
  <c r="J494" i="4"/>
  <c r="I494" i="4"/>
  <c r="H494" i="4"/>
  <c r="G494" i="4"/>
  <c r="F494" i="4"/>
  <c r="E494" i="4"/>
  <c r="J493" i="4"/>
  <c r="I493" i="4"/>
  <c r="H493" i="4"/>
  <c r="G493" i="4"/>
  <c r="F493" i="4"/>
  <c r="E493" i="4"/>
  <c r="J492" i="4"/>
  <c r="I492" i="4"/>
  <c r="H492" i="4"/>
  <c r="G492" i="4"/>
  <c r="F492" i="4"/>
  <c r="E492" i="4"/>
  <c r="J491" i="4"/>
  <c r="I491" i="4"/>
  <c r="H491" i="4"/>
  <c r="G491" i="4"/>
  <c r="F491" i="4"/>
  <c r="E491" i="4"/>
  <c r="N490" i="4"/>
  <c r="J489" i="4"/>
  <c r="I489" i="4"/>
  <c r="H489" i="4"/>
  <c r="G489" i="4"/>
  <c r="F489" i="4"/>
  <c r="E489" i="4"/>
  <c r="J488" i="4"/>
  <c r="I488" i="4"/>
  <c r="H488" i="4"/>
  <c r="G488" i="4"/>
  <c r="F488" i="4"/>
  <c r="E488" i="4"/>
  <c r="J487" i="4"/>
  <c r="I487" i="4"/>
  <c r="H487" i="4"/>
  <c r="G487" i="4"/>
  <c r="F487" i="4"/>
  <c r="E487" i="4"/>
  <c r="J486" i="4"/>
  <c r="I486" i="4"/>
  <c r="H486" i="4"/>
  <c r="G486" i="4"/>
  <c r="F486" i="4"/>
  <c r="E486" i="4"/>
  <c r="J485" i="4"/>
  <c r="I485" i="4"/>
  <c r="H485" i="4"/>
  <c r="G485" i="4"/>
  <c r="F485" i="4"/>
  <c r="E485" i="4"/>
  <c r="M484" i="4"/>
  <c r="L484" i="4"/>
  <c r="J483" i="4"/>
  <c r="I483" i="4"/>
  <c r="H483" i="4"/>
  <c r="G483" i="4"/>
  <c r="F483" i="4"/>
  <c r="E483" i="4"/>
  <c r="N482" i="4"/>
  <c r="J482" i="4"/>
  <c r="I481" i="4"/>
  <c r="H481" i="4"/>
  <c r="G481" i="4"/>
  <c r="F481" i="4"/>
  <c r="E481" i="4"/>
  <c r="M480" i="4"/>
  <c r="L480" i="4"/>
  <c r="M479" i="4"/>
  <c r="L479" i="4"/>
  <c r="N476" i="4"/>
  <c r="J475" i="4"/>
  <c r="I475" i="4"/>
  <c r="H475" i="4"/>
  <c r="G475" i="4"/>
  <c r="F475" i="4"/>
  <c r="E475" i="4"/>
  <c r="M474" i="4"/>
  <c r="E474" i="4" s="1"/>
  <c r="I474" i="4" s="1"/>
  <c r="L474" i="4"/>
  <c r="M473" i="4"/>
  <c r="L473" i="4"/>
  <c r="J472" i="4"/>
  <c r="I472" i="4"/>
  <c r="H472" i="4"/>
  <c r="G472" i="4"/>
  <c r="F472" i="4"/>
  <c r="E472" i="4"/>
  <c r="M471" i="4"/>
  <c r="L471" i="4"/>
  <c r="J470" i="4"/>
  <c r="I470" i="4"/>
  <c r="H470" i="4"/>
  <c r="G470" i="4"/>
  <c r="F470" i="4"/>
  <c r="E470" i="4"/>
  <c r="N469" i="4"/>
  <c r="J468" i="4"/>
  <c r="I468" i="4"/>
  <c r="H468" i="4"/>
  <c r="G468" i="4"/>
  <c r="F468" i="4"/>
  <c r="E468" i="4"/>
  <c r="J467" i="4"/>
  <c r="I467" i="4"/>
  <c r="H467" i="4"/>
  <c r="G467" i="4"/>
  <c r="F467" i="4"/>
  <c r="E467" i="4"/>
  <c r="J466" i="4"/>
  <c r="I466" i="4"/>
  <c r="H466" i="4"/>
  <c r="G466" i="4"/>
  <c r="F466" i="4"/>
  <c r="E466" i="4"/>
  <c r="M465" i="4"/>
  <c r="E465" i="4" s="1"/>
  <c r="F465" i="4" s="1"/>
  <c r="L465" i="4"/>
  <c r="M464" i="4"/>
  <c r="L464" i="4"/>
  <c r="M463" i="4"/>
  <c r="L463" i="4"/>
  <c r="N462" i="4"/>
  <c r="J461" i="4"/>
  <c r="I461" i="4"/>
  <c r="H461" i="4"/>
  <c r="G461" i="4"/>
  <c r="F461" i="4"/>
  <c r="E461" i="4"/>
  <c r="J460" i="4"/>
  <c r="I460" i="4"/>
  <c r="H460" i="4"/>
  <c r="G460" i="4"/>
  <c r="F460" i="4"/>
  <c r="E460" i="4"/>
  <c r="J459" i="4"/>
  <c r="I459" i="4"/>
  <c r="H459" i="4"/>
  <c r="G459" i="4"/>
  <c r="F459" i="4"/>
  <c r="E459" i="4"/>
  <c r="M458" i="4"/>
  <c r="L458" i="4"/>
  <c r="M457" i="4"/>
  <c r="L457" i="4"/>
  <c r="N455" i="4"/>
  <c r="M454" i="4"/>
  <c r="L454" i="4"/>
  <c r="M453" i="4"/>
  <c r="I453" i="4" s="1"/>
  <c r="L453" i="4"/>
  <c r="M452" i="4"/>
  <c r="L452" i="4"/>
  <c r="N449" i="4"/>
  <c r="J449" i="4"/>
  <c r="M448" i="4"/>
  <c r="L448" i="4"/>
  <c r="M447" i="4"/>
  <c r="L447" i="4"/>
  <c r="N446" i="4"/>
  <c r="J446" i="4"/>
  <c r="M445" i="4"/>
  <c r="E445" i="4" s="1"/>
  <c r="I445" i="4" s="1"/>
  <c r="L445" i="4"/>
  <c r="M444" i="4"/>
  <c r="L444" i="4"/>
  <c r="J438" i="4"/>
  <c r="I438" i="4"/>
  <c r="H438" i="4"/>
  <c r="G438" i="4"/>
  <c r="F438" i="4"/>
  <c r="E438" i="4"/>
  <c r="N437" i="4"/>
  <c r="J436" i="4"/>
  <c r="J437" i="4" s="1"/>
  <c r="I436" i="4"/>
  <c r="H436" i="4"/>
  <c r="H437" i="4" s="1"/>
  <c r="G436" i="4"/>
  <c r="G437" i="4" s="1"/>
  <c r="F436" i="4"/>
  <c r="F437" i="4" s="1"/>
  <c r="E436" i="4"/>
  <c r="M435" i="4"/>
  <c r="L435" i="4"/>
  <c r="E435" i="4" s="1"/>
  <c r="I435" i="4" s="1"/>
  <c r="N434" i="4"/>
  <c r="J433" i="4"/>
  <c r="J434" i="4" s="1"/>
  <c r="I433" i="4"/>
  <c r="H433" i="4"/>
  <c r="H434" i="4" s="1"/>
  <c r="G433" i="4"/>
  <c r="G434" i="4" s="1"/>
  <c r="F433" i="4"/>
  <c r="F434" i="4" s="1"/>
  <c r="E433" i="4"/>
  <c r="M432" i="4"/>
  <c r="L432" i="4"/>
  <c r="M431" i="4"/>
  <c r="L431" i="4"/>
  <c r="M430" i="4"/>
  <c r="L430" i="4"/>
  <c r="J427" i="4"/>
  <c r="I427" i="4"/>
  <c r="H427" i="4"/>
  <c r="G427" i="4"/>
  <c r="F427" i="4"/>
  <c r="E427" i="4"/>
  <c r="J426" i="4"/>
  <c r="I426" i="4"/>
  <c r="H426" i="4"/>
  <c r="G426" i="4"/>
  <c r="F426" i="4"/>
  <c r="E426" i="4"/>
  <c r="J425" i="4"/>
  <c r="I425" i="4"/>
  <c r="H425" i="4"/>
  <c r="G425" i="4"/>
  <c r="F425" i="4"/>
  <c r="E425" i="4"/>
  <c r="N424" i="4"/>
  <c r="J423" i="4"/>
  <c r="I423" i="4"/>
  <c r="H423" i="4"/>
  <c r="G423" i="4"/>
  <c r="F423" i="4"/>
  <c r="E423" i="4"/>
  <c r="J422" i="4"/>
  <c r="I422" i="4"/>
  <c r="H422" i="4"/>
  <c r="G422" i="4"/>
  <c r="F422" i="4"/>
  <c r="E422" i="4"/>
  <c r="J421" i="4"/>
  <c r="I421" i="4"/>
  <c r="H421" i="4"/>
  <c r="G421" i="4"/>
  <c r="F421" i="4"/>
  <c r="E421" i="4"/>
  <c r="J420" i="4"/>
  <c r="I420" i="4"/>
  <c r="H420" i="4"/>
  <c r="G420" i="4"/>
  <c r="F420" i="4"/>
  <c r="E420" i="4"/>
  <c r="J419" i="4"/>
  <c r="I419" i="4"/>
  <c r="H419" i="4"/>
  <c r="G419" i="4"/>
  <c r="F419" i="4"/>
  <c r="E419" i="4"/>
  <c r="J418" i="4"/>
  <c r="I418" i="4"/>
  <c r="H418" i="4"/>
  <c r="G418" i="4"/>
  <c r="F418" i="4"/>
  <c r="E418" i="4"/>
  <c r="N417" i="4"/>
  <c r="M416" i="4"/>
  <c r="L416" i="4"/>
  <c r="M415" i="4"/>
  <c r="L415" i="4"/>
  <c r="J414" i="4"/>
  <c r="J417" i="4" s="1"/>
  <c r="I414" i="4"/>
  <c r="H414" i="4"/>
  <c r="G414" i="4"/>
  <c r="F414" i="4"/>
  <c r="E414" i="4"/>
  <c r="M413" i="4"/>
  <c r="L413" i="4"/>
  <c r="N412" i="4"/>
  <c r="J411" i="4"/>
  <c r="I411" i="4"/>
  <c r="H411" i="4"/>
  <c r="G411" i="4"/>
  <c r="F411" i="4"/>
  <c r="E411" i="4"/>
  <c r="J410" i="4"/>
  <c r="I410" i="4"/>
  <c r="H410" i="4"/>
  <c r="G410" i="4"/>
  <c r="F410" i="4"/>
  <c r="E410" i="4"/>
  <c r="J409" i="4"/>
  <c r="I409" i="4"/>
  <c r="H409" i="4"/>
  <c r="G409" i="4"/>
  <c r="F409" i="4"/>
  <c r="E409" i="4"/>
  <c r="M408" i="4"/>
  <c r="L408" i="4"/>
  <c r="J407" i="4"/>
  <c r="I407" i="4"/>
  <c r="H407" i="4"/>
  <c r="G407" i="4"/>
  <c r="F407" i="4"/>
  <c r="E407" i="4"/>
  <c r="J406" i="4"/>
  <c r="I406" i="4"/>
  <c r="H406" i="4"/>
  <c r="G406" i="4"/>
  <c r="F406" i="4"/>
  <c r="E406" i="4"/>
  <c r="J405" i="4"/>
  <c r="I405" i="4"/>
  <c r="H405" i="4"/>
  <c r="G405" i="4"/>
  <c r="F405" i="4"/>
  <c r="E405" i="4"/>
  <c r="J404" i="4"/>
  <c r="I404" i="4"/>
  <c r="H404" i="4"/>
  <c r="G404" i="4"/>
  <c r="F404" i="4"/>
  <c r="E404" i="4"/>
  <c r="J403" i="4"/>
  <c r="I403" i="4"/>
  <c r="H403" i="4"/>
  <c r="G403" i="4"/>
  <c r="F403" i="4"/>
  <c r="E403" i="4"/>
  <c r="N402" i="4"/>
  <c r="J401" i="4"/>
  <c r="I401" i="4"/>
  <c r="H401" i="4"/>
  <c r="G401" i="4"/>
  <c r="F401" i="4"/>
  <c r="E401" i="4"/>
  <c r="J400" i="4"/>
  <c r="I400" i="4"/>
  <c r="H400" i="4"/>
  <c r="G400" i="4"/>
  <c r="F400" i="4"/>
  <c r="E400" i="4"/>
  <c r="J399" i="4"/>
  <c r="I399" i="4"/>
  <c r="H399" i="4"/>
  <c r="G399" i="4"/>
  <c r="F399" i="4"/>
  <c r="E399" i="4"/>
  <c r="J398" i="4"/>
  <c r="I398" i="4"/>
  <c r="H398" i="4"/>
  <c r="G398" i="4"/>
  <c r="F398" i="4"/>
  <c r="E398" i="4"/>
  <c r="J397" i="4"/>
  <c r="I397" i="4"/>
  <c r="H397" i="4"/>
  <c r="G397" i="4"/>
  <c r="F397" i="4"/>
  <c r="E397" i="4"/>
  <c r="J396" i="4"/>
  <c r="I396" i="4"/>
  <c r="H396" i="4"/>
  <c r="G396" i="4"/>
  <c r="F396" i="4"/>
  <c r="E396" i="4"/>
  <c r="N395" i="4"/>
  <c r="J394" i="4"/>
  <c r="I394" i="4"/>
  <c r="H394" i="4"/>
  <c r="G394" i="4"/>
  <c r="F394" i="4"/>
  <c r="E394" i="4"/>
  <c r="J393" i="4"/>
  <c r="I393" i="4"/>
  <c r="H393" i="4"/>
  <c r="G393" i="4"/>
  <c r="F393" i="4"/>
  <c r="E393" i="4"/>
  <c r="J392" i="4"/>
  <c r="I392" i="4"/>
  <c r="H392" i="4"/>
  <c r="G392" i="4"/>
  <c r="F392" i="4"/>
  <c r="E392" i="4"/>
  <c r="M391" i="4"/>
  <c r="L391" i="4"/>
  <c r="J390" i="4"/>
  <c r="I390" i="4"/>
  <c r="H390" i="4"/>
  <c r="G390" i="4"/>
  <c r="F390" i="4"/>
  <c r="E390" i="4"/>
  <c r="M389" i="4"/>
  <c r="E389" i="4" s="1"/>
  <c r="L389" i="4"/>
  <c r="J386" i="4"/>
  <c r="I386" i="4"/>
  <c r="H386" i="4"/>
  <c r="G386" i="4"/>
  <c r="F386" i="4"/>
  <c r="E386" i="4"/>
  <c r="N385" i="4"/>
  <c r="J384" i="4"/>
  <c r="I384" i="4"/>
  <c r="H384" i="4"/>
  <c r="G384" i="4"/>
  <c r="F384" i="4"/>
  <c r="E384" i="4"/>
  <c r="J383" i="4"/>
  <c r="I383" i="4"/>
  <c r="H383" i="4"/>
  <c r="G383" i="4"/>
  <c r="F383" i="4"/>
  <c r="E383" i="4"/>
  <c r="J382" i="4"/>
  <c r="I382" i="4"/>
  <c r="H382" i="4"/>
  <c r="G382" i="4"/>
  <c r="F382" i="4"/>
  <c r="E382" i="4"/>
  <c r="J381" i="4"/>
  <c r="I381" i="4"/>
  <c r="H381" i="4"/>
  <c r="G381" i="4"/>
  <c r="F381" i="4"/>
  <c r="E381" i="4"/>
  <c r="N380" i="4"/>
  <c r="J379" i="4"/>
  <c r="I379" i="4"/>
  <c r="H379" i="4"/>
  <c r="G379" i="4"/>
  <c r="F379" i="4"/>
  <c r="E379" i="4"/>
  <c r="J378" i="4"/>
  <c r="I378" i="4"/>
  <c r="H378" i="4"/>
  <c r="G378" i="4"/>
  <c r="F378" i="4"/>
  <c r="E378" i="4"/>
  <c r="J377" i="4"/>
  <c r="I377" i="4"/>
  <c r="H377" i="4"/>
  <c r="G377" i="4"/>
  <c r="F377" i="4"/>
  <c r="E377" i="4"/>
  <c r="J376" i="4"/>
  <c r="I376" i="4"/>
  <c r="H376" i="4"/>
  <c r="G376" i="4"/>
  <c r="F376" i="4"/>
  <c r="E376" i="4"/>
  <c r="J375" i="4"/>
  <c r="I375" i="4"/>
  <c r="H375" i="4"/>
  <c r="G375" i="4"/>
  <c r="F375" i="4"/>
  <c r="E375" i="4"/>
  <c r="M374" i="4"/>
  <c r="E374" i="4" s="1"/>
  <c r="L374" i="4"/>
  <c r="J373" i="4"/>
  <c r="I373" i="4"/>
  <c r="H373" i="4"/>
  <c r="G373" i="4"/>
  <c r="F373" i="4"/>
  <c r="E373" i="4"/>
  <c r="N372" i="4"/>
  <c r="N387" i="4" s="1"/>
  <c r="J372" i="4"/>
  <c r="I371" i="4"/>
  <c r="H371" i="4"/>
  <c r="G371" i="4"/>
  <c r="F371" i="4"/>
  <c r="E371" i="4"/>
  <c r="M370" i="4"/>
  <c r="L370" i="4"/>
  <c r="M369" i="4"/>
  <c r="E369" i="4" s="1"/>
  <c r="F369" i="4" s="1"/>
  <c r="L369" i="4"/>
  <c r="N366" i="4"/>
  <c r="J365" i="4"/>
  <c r="I365" i="4"/>
  <c r="H365" i="4"/>
  <c r="G365" i="4"/>
  <c r="F365" i="4"/>
  <c r="E365" i="4"/>
  <c r="M364" i="4"/>
  <c r="L364" i="4"/>
  <c r="M363" i="4"/>
  <c r="L363" i="4"/>
  <c r="J362" i="4"/>
  <c r="I362" i="4"/>
  <c r="H362" i="4"/>
  <c r="G362" i="4"/>
  <c r="F362" i="4"/>
  <c r="E362" i="4"/>
  <c r="M361" i="4"/>
  <c r="L361" i="4"/>
  <c r="J360" i="4"/>
  <c r="I360" i="4"/>
  <c r="H360" i="4"/>
  <c r="G360" i="4"/>
  <c r="F360" i="4"/>
  <c r="E360" i="4"/>
  <c r="N359" i="4"/>
  <c r="J358" i="4"/>
  <c r="I358" i="4"/>
  <c r="H358" i="4"/>
  <c r="G358" i="4"/>
  <c r="F358" i="4"/>
  <c r="E358" i="4"/>
  <c r="J357" i="4"/>
  <c r="I357" i="4"/>
  <c r="H357" i="4"/>
  <c r="G357" i="4"/>
  <c r="F357" i="4"/>
  <c r="E357" i="4"/>
  <c r="J356" i="4"/>
  <c r="I356" i="4"/>
  <c r="H356" i="4"/>
  <c r="G356" i="4"/>
  <c r="F356" i="4"/>
  <c r="E356" i="4"/>
  <c r="M355" i="4"/>
  <c r="L355" i="4"/>
  <c r="M354" i="4"/>
  <c r="L354" i="4"/>
  <c r="M353" i="4"/>
  <c r="L353" i="4"/>
  <c r="N352" i="4"/>
  <c r="J351" i="4"/>
  <c r="I351" i="4"/>
  <c r="H351" i="4"/>
  <c r="G351" i="4"/>
  <c r="F351" i="4"/>
  <c r="E351" i="4"/>
  <c r="J350" i="4"/>
  <c r="I350" i="4"/>
  <c r="H350" i="4"/>
  <c r="G350" i="4"/>
  <c r="F350" i="4"/>
  <c r="E350" i="4"/>
  <c r="J349" i="4"/>
  <c r="I349" i="4"/>
  <c r="H349" i="4"/>
  <c r="G349" i="4"/>
  <c r="F349" i="4"/>
  <c r="E349" i="4"/>
  <c r="M348" i="4"/>
  <c r="E348" i="4" s="1"/>
  <c r="I348" i="4" s="1"/>
  <c r="L348" i="4"/>
  <c r="M347" i="4"/>
  <c r="L347" i="4"/>
  <c r="E347" i="4" s="1"/>
  <c r="N345" i="4"/>
  <c r="M344" i="4"/>
  <c r="L344" i="4"/>
  <c r="M343" i="4"/>
  <c r="L343" i="4"/>
  <c r="M342" i="4"/>
  <c r="L342" i="4"/>
  <c r="N339" i="4"/>
  <c r="J339" i="4"/>
  <c r="M338" i="4"/>
  <c r="L338" i="4"/>
  <c r="M337" i="4"/>
  <c r="L337" i="4"/>
  <c r="N336" i="4"/>
  <c r="J336" i="4"/>
  <c r="M335" i="4"/>
  <c r="E335" i="4" s="1"/>
  <c r="I335" i="4" s="1"/>
  <c r="L335" i="4"/>
  <c r="M334" i="4"/>
  <c r="L334" i="4"/>
  <c r="J328" i="4"/>
  <c r="I328" i="4"/>
  <c r="H328" i="4"/>
  <c r="G328" i="4"/>
  <c r="F328" i="4"/>
  <c r="E328" i="4"/>
  <c r="N327" i="4"/>
  <c r="J326" i="4"/>
  <c r="J327" i="4" s="1"/>
  <c r="I326" i="4"/>
  <c r="H326" i="4"/>
  <c r="H327" i="4" s="1"/>
  <c r="G326" i="4"/>
  <c r="G327" i="4" s="1"/>
  <c r="F326" i="4"/>
  <c r="F327" i="4" s="1"/>
  <c r="E326" i="4"/>
  <c r="M325" i="4"/>
  <c r="L325" i="4"/>
  <c r="N324" i="4"/>
  <c r="J323" i="4"/>
  <c r="J324" i="4" s="1"/>
  <c r="I323" i="4"/>
  <c r="H323" i="4"/>
  <c r="H324" i="4" s="1"/>
  <c r="G323" i="4"/>
  <c r="G324" i="4" s="1"/>
  <c r="F323" i="4"/>
  <c r="F324" i="4" s="1"/>
  <c r="E323" i="4"/>
  <c r="M322" i="4"/>
  <c r="L322" i="4"/>
  <c r="M321" i="4"/>
  <c r="L321" i="4"/>
  <c r="M320" i="4"/>
  <c r="L320" i="4"/>
  <c r="J317" i="4"/>
  <c r="I317" i="4"/>
  <c r="H317" i="4"/>
  <c r="G317" i="4"/>
  <c r="F317" i="4"/>
  <c r="E317" i="4"/>
  <c r="J316" i="4"/>
  <c r="I316" i="4"/>
  <c r="H316" i="4"/>
  <c r="G316" i="4"/>
  <c r="F316" i="4"/>
  <c r="E316" i="4"/>
  <c r="J315" i="4"/>
  <c r="I315" i="4"/>
  <c r="H315" i="4"/>
  <c r="G315" i="4"/>
  <c r="F315" i="4"/>
  <c r="E315" i="4"/>
  <c r="N314" i="4"/>
  <c r="J313" i="4"/>
  <c r="I313" i="4"/>
  <c r="H313" i="4"/>
  <c r="G313" i="4"/>
  <c r="F313" i="4"/>
  <c r="E313" i="4"/>
  <c r="J312" i="4"/>
  <c r="I312" i="4"/>
  <c r="H312" i="4"/>
  <c r="G312" i="4"/>
  <c r="F312" i="4"/>
  <c r="E312" i="4"/>
  <c r="J311" i="4"/>
  <c r="I311" i="4"/>
  <c r="H311" i="4"/>
  <c r="G311" i="4"/>
  <c r="F311" i="4"/>
  <c r="E311" i="4"/>
  <c r="J310" i="4"/>
  <c r="I310" i="4"/>
  <c r="H310" i="4"/>
  <c r="G310" i="4"/>
  <c r="F310" i="4"/>
  <c r="E310" i="4"/>
  <c r="J309" i="4"/>
  <c r="I309" i="4"/>
  <c r="H309" i="4"/>
  <c r="G309" i="4"/>
  <c r="F309" i="4"/>
  <c r="E309" i="4"/>
  <c r="J308" i="4"/>
  <c r="I308" i="4"/>
  <c r="H308" i="4"/>
  <c r="G308" i="4"/>
  <c r="F308" i="4"/>
  <c r="E308" i="4"/>
  <c r="N307" i="4"/>
  <c r="M306" i="4"/>
  <c r="L306" i="4"/>
  <c r="M305" i="4"/>
  <c r="L305" i="4"/>
  <c r="J304" i="4"/>
  <c r="J307" i="4" s="1"/>
  <c r="I304" i="4"/>
  <c r="H304" i="4"/>
  <c r="G304" i="4"/>
  <c r="F304" i="4"/>
  <c r="E304" i="4"/>
  <c r="M303" i="4"/>
  <c r="L303" i="4"/>
  <c r="N302" i="4"/>
  <c r="J301" i="4"/>
  <c r="I301" i="4"/>
  <c r="H301" i="4"/>
  <c r="G301" i="4"/>
  <c r="F301" i="4"/>
  <c r="E301" i="4"/>
  <c r="J300" i="4"/>
  <c r="I300" i="4"/>
  <c r="H300" i="4"/>
  <c r="G300" i="4"/>
  <c r="F300" i="4"/>
  <c r="E300" i="4"/>
  <c r="J299" i="4"/>
  <c r="I299" i="4"/>
  <c r="H299" i="4"/>
  <c r="G299" i="4"/>
  <c r="F299" i="4"/>
  <c r="E299" i="4"/>
  <c r="M298" i="4"/>
  <c r="L298" i="4"/>
  <c r="J297" i="4"/>
  <c r="I297" i="4"/>
  <c r="H297" i="4"/>
  <c r="G297" i="4"/>
  <c r="F297" i="4"/>
  <c r="E297" i="4"/>
  <c r="J296" i="4"/>
  <c r="I296" i="4"/>
  <c r="H296" i="4"/>
  <c r="G296" i="4"/>
  <c r="F296" i="4"/>
  <c r="E296" i="4"/>
  <c r="J295" i="4"/>
  <c r="I295" i="4"/>
  <c r="H295" i="4"/>
  <c r="G295" i="4"/>
  <c r="F295" i="4"/>
  <c r="E295" i="4"/>
  <c r="J294" i="4"/>
  <c r="I294" i="4"/>
  <c r="H294" i="4"/>
  <c r="G294" i="4"/>
  <c r="F294" i="4"/>
  <c r="E294" i="4"/>
  <c r="J293" i="4"/>
  <c r="I293" i="4"/>
  <c r="H293" i="4"/>
  <c r="G293" i="4"/>
  <c r="F293" i="4"/>
  <c r="E293" i="4"/>
  <c r="N292" i="4"/>
  <c r="J291" i="4"/>
  <c r="I291" i="4"/>
  <c r="H291" i="4"/>
  <c r="G291" i="4"/>
  <c r="F291" i="4"/>
  <c r="E291" i="4"/>
  <c r="J290" i="4"/>
  <c r="I290" i="4"/>
  <c r="H290" i="4"/>
  <c r="G290" i="4"/>
  <c r="F290" i="4"/>
  <c r="E290" i="4"/>
  <c r="J289" i="4"/>
  <c r="I289" i="4"/>
  <c r="H289" i="4"/>
  <c r="G289" i="4"/>
  <c r="F289" i="4"/>
  <c r="E289" i="4"/>
  <c r="J288" i="4"/>
  <c r="I288" i="4"/>
  <c r="H288" i="4"/>
  <c r="G288" i="4"/>
  <c r="F288" i="4"/>
  <c r="E288" i="4"/>
  <c r="J287" i="4"/>
  <c r="I287" i="4"/>
  <c r="H287" i="4"/>
  <c r="G287" i="4"/>
  <c r="F287" i="4"/>
  <c r="E287" i="4"/>
  <c r="J286" i="4"/>
  <c r="I286" i="4"/>
  <c r="H286" i="4"/>
  <c r="G286" i="4"/>
  <c r="F286" i="4"/>
  <c r="E286" i="4"/>
  <c r="N285" i="4"/>
  <c r="J284" i="4"/>
  <c r="I284" i="4"/>
  <c r="H284" i="4"/>
  <c r="G284" i="4"/>
  <c r="F284" i="4"/>
  <c r="E284" i="4"/>
  <c r="J283" i="4"/>
  <c r="I283" i="4"/>
  <c r="H283" i="4"/>
  <c r="G283" i="4"/>
  <c r="F283" i="4"/>
  <c r="E283" i="4"/>
  <c r="J282" i="4"/>
  <c r="I282" i="4"/>
  <c r="H282" i="4"/>
  <c r="G282" i="4"/>
  <c r="F282" i="4"/>
  <c r="E282" i="4"/>
  <c r="M281" i="4"/>
  <c r="L281" i="4"/>
  <c r="J280" i="4"/>
  <c r="I280" i="4"/>
  <c r="H280" i="4"/>
  <c r="G280" i="4"/>
  <c r="F280" i="4"/>
  <c r="E280" i="4"/>
  <c r="M279" i="4"/>
  <c r="L279" i="4"/>
  <c r="J276" i="4"/>
  <c r="I276" i="4"/>
  <c r="H276" i="4"/>
  <c r="G276" i="4"/>
  <c r="F276" i="4"/>
  <c r="E276" i="4"/>
  <c r="N275" i="4"/>
  <c r="J274" i="4"/>
  <c r="I274" i="4"/>
  <c r="H274" i="4"/>
  <c r="G274" i="4"/>
  <c r="F274" i="4"/>
  <c r="E274" i="4"/>
  <c r="J273" i="4"/>
  <c r="I273" i="4"/>
  <c r="H273" i="4"/>
  <c r="G273" i="4"/>
  <c r="F273" i="4"/>
  <c r="E273" i="4"/>
  <c r="J272" i="4"/>
  <c r="I272" i="4"/>
  <c r="H272" i="4"/>
  <c r="G272" i="4"/>
  <c r="F272" i="4"/>
  <c r="E272" i="4"/>
  <c r="J271" i="4"/>
  <c r="I271" i="4"/>
  <c r="H271" i="4"/>
  <c r="G271" i="4"/>
  <c r="F271" i="4"/>
  <c r="E271" i="4"/>
  <c r="N270" i="4"/>
  <c r="J269" i="4"/>
  <c r="I269" i="4"/>
  <c r="H269" i="4"/>
  <c r="G269" i="4"/>
  <c r="F269" i="4"/>
  <c r="E269" i="4"/>
  <c r="J268" i="4"/>
  <c r="I268" i="4"/>
  <c r="H268" i="4"/>
  <c r="G268" i="4"/>
  <c r="F268" i="4"/>
  <c r="E268" i="4"/>
  <c r="J267" i="4"/>
  <c r="I267" i="4"/>
  <c r="H267" i="4"/>
  <c r="G267" i="4"/>
  <c r="F267" i="4"/>
  <c r="E267" i="4"/>
  <c r="J266" i="4"/>
  <c r="I266" i="4"/>
  <c r="H266" i="4"/>
  <c r="G266" i="4"/>
  <c r="F266" i="4"/>
  <c r="E266" i="4"/>
  <c r="J265" i="4"/>
  <c r="I265" i="4"/>
  <c r="H265" i="4"/>
  <c r="G265" i="4"/>
  <c r="F265" i="4"/>
  <c r="E265" i="4"/>
  <c r="M264" i="4"/>
  <c r="L264" i="4"/>
  <c r="J263" i="4"/>
  <c r="I263" i="4"/>
  <c r="H263" i="4"/>
  <c r="G263" i="4"/>
  <c r="F263" i="4"/>
  <c r="E263" i="4"/>
  <c r="N262" i="4"/>
  <c r="J262" i="4"/>
  <c r="I261" i="4"/>
  <c r="H261" i="4"/>
  <c r="G261" i="4"/>
  <c r="F261" i="4"/>
  <c r="E261" i="4"/>
  <c r="M260" i="4"/>
  <c r="L260" i="4"/>
  <c r="M259" i="4"/>
  <c r="E259" i="4" s="1"/>
  <c r="F259" i="4" s="1"/>
  <c r="L259" i="4"/>
  <c r="N256" i="4"/>
  <c r="J255" i="4"/>
  <c r="I255" i="4"/>
  <c r="H255" i="4"/>
  <c r="G255" i="4"/>
  <c r="F255" i="4"/>
  <c r="E255" i="4"/>
  <c r="M254" i="4"/>
  <c r="L254" i="4"/>
  <c r="M253" i="4"/>
  <c r="L253" i="4"/>
  <c r="J252" i="4"/>
  <c r="I252" i="4"/>
  <c r="H252" i="4"/>
  <c r="G252" i="4"/>
  <c r="F252" i="4"/>
  <c r="E252" i="4"/>
  <c r="M251" i="4"/>
  <c r="L251" i="4"/>
  <c r="J250" i="4"/>
  <c r="I250" i="4"/>
  <c r="H250" i="4"/>
  <c r="G250" i="4"/>
  <c r="F250" i="4"/>
  <c r="E250" i="4"/>
  <c r="N249" i="4"/>
  <c r="J248" i="4"/>
  <c r="I248" i="4"/>
  <c r="H248" i="4"/>
  <c r="G248" i="4"/>
  <c r="F248" i="4"/>
  <c r="E248" i="4"/>
  <c r="J247" i="4"/>
  <c r="I247" i="4"/>
  <c r="H247" i="4"/>
  <c r="G247" i="4"/>
  <c r="F247" i="4"/>
  <c r="E247" i="4"/>
  <c r="J246" i="4"/>
  <c r="I246" i="4"/>
  <c r="H246" i="4"/>
  <c r="G246" i="4"/>
  <c r="F246" i="4"/>
  <c r="E246" i="4"/>
  <c r="M245" i="4"/>
  <c r="L245" i="4"/>
  <c r="M244" i="4"/>
  <c r="L244" i="4"/>
  <c r="M243" i="4"/>
  <c r="L243" i="4"/>
  <c r="N242" i="4"/>
  <c r="J241" i="4"/>
  <c r="I241" i="4"/>
  <c r="H241" i="4"/>
  <c r="G241" i="4"/>
  <c r="F241" i="4"/>
  <c r="E241" i="4"/>
  <c r="J240" i="4"/>
  <c r="I240" i="4"/>
  <c r="H240" i="4"/>
  <c r="G240" i="4"/>
  <c r="F240" i="4"/>
  <c r="E240" i="4"/>
  <c r="J239" i="4"/>
  <c r="I239" i="4"/>
  <c r="H239" i="4"/>
  <c r="G239" i="4"/>
  <c r="F239" i="4"/>
  <c r="E239" i="4"/>
  <c r="M238" i="4"/>
  <c r="L238" i="4"/>
  <c r="M237" i="4"/>
  <c r="L237" i="4"/>
  <c r="N235" i="4"/>
  <c r="M234" i="4"/>
  <c r="L234" i="4"/>
  <c r="I234" i="4" s="1"/>
  <c r="M233" i="4"/>
  <c r="L233" i="4"/>
  <c r="M232" i="4"/>
  <c r="L232" i="4"/>
  <c r="N229" i="4"/>
  <c r="J229" i="4"/>
  <c r="M228" i="4"/>
  <c r="L228" i="4"/>
  <c r="M227" i="4"/>
  <c r="L227" i="4"/>
  <c r="N226" i="4"/>
  <c r="J226" i="4"/>
  <c r="J230" i="4" s="1"/>
  <c r="M225" i="4"/>
  <c r="L225" i="4"/>
  <c r="M224" i="4"/>
  <c r="L224" i="4"/>
  <c r="J218" i="4"/>
  <c r="I218" i="4"/>
  <c r="H218" i="4"/>
  <c r="G218" i="4"/>
  <c r="F218" i="4"/>
  <c r="E218" i="4"/>
  <c r="N217" i="4"/>
  <c r="J216" i="4"/>
  <c r="J217" i="4" s="1"/>
  <c r="I216" i="4"/>
  <c r="H216" i="4"/>
  <c r="H217" i="4" s="1"/>
  <c r="G216" i="4"/>
  <c r="G217" i="4" s="1"/>
  <c r="F216" i="4"/>
  <c r="F217" i="4" s="1"/>
  <c r="E216" i="4"/>
  <c r="M215" i="4"/>
  <c r="L215" i="4"/>
  <c r="N214" i="4"/>
  <c r="J213" i="4"/>
  <c r="J214" i="4" s="1"/>
  <c r="I213" i="4"/>
  <c r="H213" i="4"/>
  <c r="H214" i="4" s="1"/>
  <c r="G213" i="4"/>
  <c r="G214" i="4" s="1"/>
  <c r="F213" i="4"/>
  <c r="F214" i="4" s="1"/>
  <c r="E213" i="4"/>
  <c r="M212" i="4"/>
  <c r="L212" i="4"/>
  <c r="M211" i="4"/>
  <c r="L211" i="4"/>
  <c r="M210" i="4"/>
  <c r="L210" i="4"/>
  <c r="J207" i="4"/>
  <c r="I207" i="4"/>
  <c r="H207" i="4"/>
  <c r="G207" i="4"/>
  <c r="F207" i="4"/>
  <c r="E207" i="4"/>
  <c r="J206" i="4"/>
  <c r="I206" i="4"/>
  <c r="H206" i="4"/>
  <c r="G206" i="4"/>
  <c r="F206" i="4"/>
  <c r="E206" i="4"/>
  <c r="J205" i="4"/>
  <c r="I205" i="4"/>
  <c r="H205" i="4"/>
  <c r="G205" i="4"/>
  <c r="F205" i="4"/>
  <c r="E205" i="4"/>
  <c r="N204" i="4"/>
  <c r="J203" i="4"/>
  <c r="I203" i="4"/>
  <c r="H203" i="4"/>
  <c r="G203" i="4"/>
  <c r="F203" i="4"/>
  <c r="E203" i="4"/>
  <c r="J202" i="4"/>
  <c r="I202" i="4"/>
  <c r="H202" i="4"/>
  <c r="G202" i="4"/>
  <c r="F202" i="4"/>
  <c r="E202" i="4"/>
  <c r="J201" i="4"/>
  <c r="I201" i="4"/>
  <c r="H201" i="4"/>
  <c r="G201" i="4"/>
  <c r="F201" i="4"/>
  <c r="E201" i="4"/>
  <c r="J200" i="4"/>
  <c r="I200" i="4"/>
  <c r="H200" i="4"/>
  <c r="G200" i="4"/>
  <c r="F200" i="4"/>
  <c r="E200" i="4"/>
  <c r="J199" i="4"/>
  <c r="I199" i="4"/>
  <c r="H199" i="4"/>
  <c r="G199" i="4"/>
  <c r="F199" i="4"/>
  <c r="E199" i="4"/>
  <c r="J198" i="4"/>
  <c r="I198" i="4"/>
  <c r="H198" i="4"/>
  <c r="G198" i="4"/>
  <c r="F198" i="4"/>
  <c r="E198" i="4"/>
  <c r="N197" i="4"/>
  <c r="M196" i="4"/>
  <c r="L196" i="4"/>
  <c r="M195" i="4"/>
  <c r="L195" i="4"/>
  <c r="J194" i="4"/>
  <c r="J197" i="4" s="1"/>
  <c r="I194" i="4"/>
  <c r="H194" i="4"/>
  <c r="G194" i="4"/>
  <c r="F194" i="4"/>
  <c r="E194" i="4"/>
  <c r="M193" i="4"/>
  <c r="L193" i="4"/>
  <c r="N192" i="4"/>
  <c r="J191" i="4"/>
  <c r="I191" i="4"/>
  <c r="H191" i="4"/>
  <c r="G191" i="4"/>
  <c r="F191" i="4"/>
  <c r="E191" i="4"/>
  <c r="J190" i="4"/>
  <c r="I190" i="4"/>
  <c r="H190" i="4"/>
  <c r="G190" i="4"/>
  <c r="F190" i="4"/>
  <c r="E190" i="4"/>
  <c r="J189" i="4"/>
  <c r="I189" i="4"/>
  <c r="H189" i="4"/>
  <c r="G189" i="4"/>
  <c r="F189" i="4"/>
  <c r="E189" i="4"/>
  <c r="M188" i="4"/>
  <c r="L188" i="4"/>
  <c r="J187" i="4"/>
  <c r="I187" i="4"/>
  <c r="H187" i="4"/>
  <c r="G187" i="4"/>
  <c r="F187" i="4"/>
  <c r="E187" i="4"/>
  <c r="J186" i="4"/>
  <c r="I186" i="4"/>
  <c r="H186" i="4"/>
  <c r="G186" i="4"/>
  <c r="F186" i="4"/>
  <c r="E186" i="4"/>
  <c r="J185" i="4"/>
  <c r="I185" i="4"/>
  <c r="H185" i="4"/>
  <c r="G185" i="4"/>
  <c r="F185" i="4"/>
  <c r="E185" i="4"/>
  <c r="J184" i="4"/>
  <c r="I184" i="4"/>
  <c r="H184" i="4"/>
  <c r="G184" i="4"/>
  <c r="F184" i="4"/>
  <c r="E184" i="4"/>
  <c r="J183" i="4"/>
  <c r="I183" i="4"/>
  <c r="H183" i="4"/>
  <c r="G183" i="4"/>
  <c r="F183" i="4"/>
  <c r="E183" i="4"/>
  <c r="N182" i="4"/>
  <c r="J181" i="4"/>
  <c r="I181" i="4"/>
  <c r="H181" i="4"/>
  <c r="G181" i="4"/>
  <c r="F181" i="4"/>
  <c r="E181" i="4"/>
  <c r="J180" i="4"/>
  <c r="I180" i="4"/>
  <c r="H180" i="4"/>
  <c r="G180" i="4"/>
  <c r="F180" i="4"/>
  <c r="E180" i="4"/>
  <c r="J179" i="4"/>
  <c r="I179" i="4"/>
  <c r="H179" i="4"/>
  <c r="G179" i="4"/>
  <c r="F179" i="4"/>
  <c r="E179" i="4"/>
  <c r="J178" i="4"/>
  <c r="I178" i="4"/>
  <c r="H178" i="4"/>
  <c r="G178" i="4"/>
  <c r="F178" i="4"/>
  <c r="E178" i="4"/>
  <c r="J177" i="4"/>
  <c r="I177" i="4"/>
  <c r="H177" i="4"/>
  <c r="G177" i="4"/>
  <c r="F177" i="4"/>
  <c r="E177" i="4"/>
  <c r="J176" i="4"/>
  <c r="I176" i="4"/>
  <c r="H176" i="4"/>
  <c r="G176" i="4"/>
  <c r="F176" i="4"/>
  <c r="E176" i="4"/>
  <c r="N175" i="4"/>
  <c r="J174" i="4"/>
  <c r="I174" i="4"/>
  <c r="H174" i="4"/>
  <c r="G174" i="4"/>
  <c r="F174" i="4"/>
  <c r="E174" i="4"/>
  <c r="J173" i="4"/>
  <c r="I173" i="4"/>
  <c r="H173" i="4"/>
  <c r="G173" i="4"/>
  <c r="F173" i="4"/>
  <c r="E173" i="4"/>
  <c r="J172" i="4"/>
  <c r="I172" i="4"/>
  <c r="H172" i="4"/>
  <c r="G172" i="4"/>
  <c r="F172" i="4"/>
  <c r="E172" i="4"/>
  <c r="M171" i="4"/>
  <c r="E171" i="4" s="1"/>
  <c r="G171" i="4" s="1"/>
  <c r="L171" i="4"/>
  <c r="J170" i="4"/>
  <c r="I170" i="4"/>
  <c r="H170" i="4"/>
  <c r="G170" i="4"/>
  <c r="F170" i="4"/>
  <c r="E170" i="4"/>
  <c r="M169" i="4"/>
  <c r="L169" i="4"/>
  <c r="J166" i="4"/>
  <c r="I166" i="4"/>
  <c r="H166" i="4"/>
  <c r="G166" i="4"/>
  <c r="F166" i="4"/>
  <c r="E166" i="4"/>
  <c r="N165" i="4"/>
  <c r="J164" i="4"/>
  <c r="I164" i="4"/>
  <c r="H164" i="4"/>
  <c r="G164" i="4"/>
  <c r="F164" i="4"/>
  <c r="E164" i="4"/>
  <c r="J163" i="4"/>
  <c r="I163" i="4"/>
  <c r="H163" i="4"/>
  <c r="G163" i="4"/>
  <c r="F163" i="4"/>
  <c r="E163" i="4"/>
  <c r="J162" i="4"/>
  <c r="I162" i="4"/>
  <c r="H162" i="4"/>
  <c r="G162" i="4"/>
  <c r="F162" i="4"/>
  <c r="E162" i="4"/>
  <c r="J161" i="4"/>
  <c r="I161" i="4"/>
  <c r="H161" i="4"/>
  <c r="G161" i="4"/>
  <c r="F161" i="4"/>
  <c r="E161" i="4"/>
  <c r="N160" i="4"/>
  <c r="J159" i="4"/>
  <c r="I159" i="4"/>
  <c r="H159" i="4"/>
  <c r="G159" i="4"/>
  <c r="F159" i="4"/>
  <c r="E159" i="4"/>
  <c r="J158" i="4"/>
  <c r="I158" i="4"/>
  <c r="H158" i="4"/>
  <c r="G158" i="4"/>
  <c r="F158" i="4"/>
  <c r="E158" i="4"/>
  <c r="J157" i="4"/>
  <c r="I157" i="4"/>
  <c r="H157" i="4"/>
  <c r="G157" i="4"/>
  <c r="F157" i="4"/>
  <c r="E157" i="4"/>
  <c r="J156" i="4"/>
  <c r="I156" i="4"/>
  <c r="H156" i="4"/>
  <c r="G156" i="4"/>
  <c r="F156" i="4"/>
  <c r="E156" i="4"/>
  <c r="J155" i="4"/>
  <c r="I155" i="4"/>
  <c r="H155" i="4"/>
  <c r="G155" i="4"/>
  <c r="F155" i="4"/>
  <c r="E155" i="4"/>
  <c r="M154" i="4"/>
  <c r="L154" i="4"/>
  <c r="J153" i="4"/>
  <c r="I153" i="4"/>
  <c r="H153" i="4"/>
  <c r="G153" i="4"/>
  <c r="F153" i="4"/>
  <c r="E153" i="4"/>
  <c r="N152" i="4"/>
  <c r="J152" i="4"/>
  <c r="I151" i="4"/>
  <c r="H151" i="4"/>
  <c r="G151" i="4"/>
  <c r="F151" i="4"/>
  <c r="E151" i="4"/>
  <c r="M150" i="4"/>
  <c r="L150" i="4"/>
  <c r="M149" i="4"/>
  <c r="L149" i="4"/>
  <c r="N146" i="4"/>
  <c r="J145" i="4"/>
  <c r="I145" i="4"/>
  <c r="H145" i="4"/>
  <c r="G145" i="4"/>
  <c r="F145" i="4"/>
  <c r="E145" i="4"/>
  <c r="M144" i="4"/>
  <c r="L144" i="4"/>
  <c r="M143" i="4"/>
  <c r="L143" i="4"/>
  <c r="J142" i="4"/>
  <c r="I142" i="4"/>
  <c r="H142" i="4"/>
  <c r="G142" i="4"/>
  <c r="F142" i="4"/>
  <c r="E142" i="4"/>
  <c r="M141" i="4"/>
  <c r="L141" i="4"/>
  <c r="J140" i="4"/>
  <c r="I140" i="4"/>
  <c r="H140" i="4"/>
  <c r="G140" i="4"/>
  <c r="F140" i="4"/>
  <c r="E140" i="4"/>
  <c r="N139" i="4"/>
  <c r="J138" i="4"/>
  <c r="I138" i="4"/>
  <c r="H138" i="4"/>
  <c r="G138" i="4"/>
  <c r="F138" i="4"/>
  <c r="E138" i="4"/>
  <c r="J137" i="4"/>
  <c r="I137" i="4"/>
  <c r="H137" i="4"/>
  <c r="G137" i="4"/>
  <c r="F137" i="4"/>
  <c r="E137" i="4"/>
  <c r="J136" i="4"/>
  <c r="I136" i="4"/>
  <c r="H136" i="4"/>
  <c r="G136" i="4"/>
  <c r="F136" i="4"/>
  <c r="E136" i="4"/>
  <c r="M135" i="4"/>
  <c r="E135" i="4" s="1"/>
  <c r="F135" i="4" s="1"/>
  <c r="L135" i="4"/>
  <c r="M134" i="4"/>
  <c r="L134" i="4"/>
  <c r="M133" i="4"/>
  <c r="L133" i="4"/>
  <c r="N132" i="4"/>
  <c r="J131" i="4"/>
  <c r="I131" i="4"/>
  <c r="H131" i="4"/>
  <c r="G131" i="4"/>
  <c r="F131" i="4"/>
  <c r="E131" i="4"/>
  <c r="J130" i="4"/>
  <c r="I130" i="4"/>
  <c r="H130" i="4"/>
  <c r="G130" i="4"/>
  <c r="F130" i="4"/>
  <c r="E130" i="4"/>
  <c r="J129" i="4"/>
  <c r="I129" i="4"/>
  <c r="H129" i="4"/>
  <c r="G129" i="4"/>
  <c r="F129" i="4"/>
  <c r="E129" i="4"/>
  <c r="M128" i="4"/>
  <c r="L128" i="4"/>
  <c r="M127" i="4"/>
  <c r="L127" i="4"/>
  <c r="N125" i="4"/>
  <c r="M124" i="4"/>
  <c r="L124" i="4"/>
  <c r="M123" i="4"/>
  <c r="F123" i="4" s="1"/>
  <c r="L123" i="4"/>
  <c r="M122" i="4"/>
  <c r="L122" i="4"/>
  <c r="N119" i="4"/>
  <c r="J119" i="4"/>
  <c r="M118" i="4"/>
  <c r="L118" i="4"/>
  <c r="M117" i="4"/>
  <c r="L117" i="4"/>
  <c r="N116" i="4"/>
  <c r="J116" i="4"/>
  <c r="M115" i="4"/>
  <c r="L115" i="4"/>
  <c r="M114" i="4"/>
  <c r="L114" i="4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H2" i="6" l="1"/>
  <c r="G3" i="6"/>
  <c r="G5" i="6"/>
  <c r="H4" i="6"/>
  <c r="F7" i="6"/>
  <c r="H7" i="6"/>
  <c r="G6" i="6"/>
  <c r="G4" i="6"/>
  <c r="F4" i="6"/>
  <c r="H6" i="6"/>
  <c r="F5" i="6"/>
  <c r="F3" i="6"/>
  <c r="G2" i="6"/>
  <c r="H3" i="6"/>
  <c r="H5" i="6"/>
  <c r="F6" i="6"/>
  <c r="F2" i="6"/>
  <c r="E568" i="4"/>
  <c r="I568" i="4" s="1"/>
  <c r="E609" i="4"/>
  <c r="H609" i="4" s="1"/>
  <c r="H615" i="4" s="1"/>
  <c r="E611" i="4"/>
  <c r="I611" i="4" s="1"/>
  <c r="I615" i="4" s="1"/>
  <c r="E628" i="4"/>
  <c r="I628" i="4" s="1"/>
  <c r="I632" i="4" s="1"/>
  <c r="N277" i="4"/>
  <c r="E432" i="4"/>
  <c r="I432" i="4" s="1"/>
  <c r="I454" i="4"/>
  <c r="I455" i="4" s="1"/>
  <c r="E448" i="4"/>
  <c r="I448" i="4" s="1"/>
  <c r="E370" i="4"/>
  <c r="F370" i="4" s="1"/>
  <c r="F372" i="4" s="1"/>
  <c r="H233" i="4"/>
  <c r="I563" i="4"/>
  <c r="E225" i="4"/>
  <c r="I225" i="4" s="1"/>
  <c r="E305" i="4"/>
  <c r="I305" i="4" s="1"/>
  <c r="E322" i="4"/>
  <c r="I322" i="4" s="1"/>
  <c r="N329" i="4"/>
  <c r="E337" i="4"/>
  <c r="G337" i="4" s="1"/>
  <c r="E499" i="4"/>
  <c r="H499" i="4" s="1"/>
  <c r="H505" i="4" s="1"/>
  <c r="E501" i="4"/>
  <c r="I501" i="4" s="1"/>
  <c r="I505" i="4" s="1"/>
  <c r="E518" i="4"/>
  <c r="I518" i="4" s="1"/>
  <c r="I522" i="4" s="1"/>
  <c r="E567" i="4"/>
  <c r="I567" i="4" s="1"/>
  <c r="E633" i="4"/>
  <c r="H633" i="4" s="1"/>
  <c r="E227" i="4"/>
  <c r="G227" i="4" s="1"/>
  <c r="E245" i="4"/>
  <c r="F245" i="4" s="1"/>
  <c r="E150" i="4"/>
  <c r="I150" i="4" s="1"/>
  <c r="E334" i="4"/>
  <c r="E336" i="4" s="1"/>
  <c r="E452" i="4"/>
  <c r="F452" i="4" s="1"/>
  <c r="N230" i="4"/>
  <c r="E232" i="4"/>
  <c r="F232" i="4" s="1"/>
  <c r="E325" i="4"/>
  <c r="I325" i="4" s="1"/>
  <c r="I327" i="4" s="1"/>
  <c r="E447" i="4"/>
  <c r="F453" i="4"/>
  <c r="E458" i="4"/>
  <c r="I458" i="4" s="1"/>
  <c r="E479" i="4"/>
  <c r="I479" i="4" s="1"/>
  <c r="E575" i="4"/>
  <c r="F575" i="4" s="1"/>
  <c r="F579" i="4" s="1"/>
  <c r="E650" i="4"/>
  <c r="I650" i="4" s="1"/>
  <c r="E525" i="4"/>
  <c r="I525" i="4" s="1"/>
  <c r="I527" i="4" s="1"/>
  <c r="E115" i="4"/>
  <c r="I115" i="4" s="1"/>
  <c r="E143" i="4"/>
  <c r="I143" i="4" s="1"/>
  <c r="E306" i="4"/>
  <c r="I306" i="4" s="1"/>
  <c r="N428" i="4"/>
  <c r="E651" i="4"/>
  <c r="I651" i="4" s="1"/>
  <c r="E237" i="4"/>
  <c r="I237" i="4" s="1"/>
  <c r="E355" i="4"/>
  <c r="F355" i="4" s="1"/>
  <c r="E264" i="4"/>
  <c r="E270" i="4" s="1"/>
  <c r="E279" i="4"/>
  <c r="H279" i="4" s="1"/>
  <c r="H285" i="4" s="1"/>
  <c r="E281" i="4"/>
  <c r="G281" i="4" s="1"/>
  <c r="G285" i="4" s="1"/>
  <c r="E353" i="4"/>
  <c r="H353" i="4" s="1"/>
  <c r="H359" i="4" s="1"/>
  <c r="E361" i="4"/>
  <c r="G361" i="4" s="1"/>
  <c r="H343" i="4"/>
  <c r="E523" i="4"/>
  <c r="F523" i="4" s="1"/>
  <c r="N607" i="4"/>
  <c r="E114" i="4"/>
  <c r="I114" i="4" s="1"/>
  <c r="E118" i="4"/>
  <c r="I118" i="4" s="1"/>
  <c r="N120" i="4"/>
  <c r="E134" i="4"/>
  <c r="F134" i="4" s="1"/>
  <c r="F139" i="4" s="1"/>
  <c r="E212" i="4"/>
  <c r="I212" i="4" s="1"/>
  <c r="E224" i="4"/>
  <c r="G224" i="4" s="1"/>
  <c r="E228" i="4"/>
  <c r="I228" i="4" s="1"/>
  <c r="E471" i="4"/>
  <c r="I471" i="4" s="1"/>
  <c r="E473" i="4"/>
  <c r="F473" i="4" s="1"/>
  <c r="E652" i="4"/>
  <c r="I652" i="4" s="1"/>
  <c r="E188" i="4"/>
  <c r="I188" i="4" s="1"/>
  <c r="I192" i="4" s="1"/>
  <c r="E254" i="4"/>
  <c r="I254" i="4" s="1"/>
  <c r="G124" i="4"/>
  <c r="E128" i="4"/>
  <c r="I128" i="4" s="1"/>
  <c r="E169" i="4"/>
  <c r="F169" i="4" s="1"/>
  <c r="F175" i="4" s="1"/>
  <c r="E251" i="4"/>
  <c r="I251" i="4" s="1"/>
  <c r="E253" i="4"/>
  <c r="I253" i="4" s="1"/>
  <c r="E584" i="4"/>
  <c r="I584" i="4" s="1"/>
  <c r="B4" i="5"/>
  <c r="M4" i="5" s="1"/>
  <c r="J233" i="4"/>
  <c r="E298" i="4"/>
  <c r="G298" i="4" s="1"/>
  <c r="G302" i="4" s="1"/>
  <c r="E364" i="4"/>
  <c r="I364" i="4" s="1"/>
  <c r="J453" i="4"/>
  <c r="E545" i="4"/>
  <c r="I545" i="4" s="1"/>
  <c r="I547" i="4" s="1"/>
  <c r="E558" i="4"/>
  <c r="G558" i="4" s="1"/>
  <c r="E563" i="4"/>
  <c r="N659" i="4"/>
  <c r="E122" i="4"/>
  <c r="F122" i="4" s="1"/>
  <c r="E260" i="4"/>
  <c r="F260" i="4" s="1"/>
  <c r="F262" i="4" s="1"/>
  <c r="E343" i="4"/>
  <c r="E408" i="4"/>
  <c r="G408" i="4" s="1"/>
  <c r="G412" i="4" s="1"/>
  <c r="E416" i="4"/>
  <c r="I416" i="4" s="1"/>
  <c r="E464" i="4"/>
  <c r="F464" i="4" s="1"/>
  <c r="F469" i="4" s="1"/>
  <c r="E555" i="4"/>
  <c r="I555" i="4" s="1"/>
  <c r="E589" i="4"/>
  <c r="F589" i="4" s="1"/>
  <c r="F592" i="4" s="1"/>
  <c r="E655" i="4"/>
  <c r="I655" i="4" s="1"/>
  <c r="I657" i="4" s="1"/>
  <c r="E117" i="4"/>
  <c r="G123" i="4"/>
  <c r="E127" i="4"/>
  <c r="E141" i="4"/>
  <c r="H141" i="4" s="1"/>
  <c r="H234" i="4"/>
  <c r="H454" i="4"/>
  <c r="N538" i="4"/>
  <c r="E594" i="4"/>
  <c r="G594" i="4" s="1"/>
  <c r="G600" i="4" s="1"/>
  <c r="H123" i="4"/>
  <c r="N318" i="4"/>
  <c r="J340" i="4"/>
  <c r="N340" i="4"/>
  <c r="H344" i="4"/>
  <c r="E430" i="4"/>
  <c r="I430" i="4" s="1"/>
  <c r="E541" i="4"/>
  <c r="I541" i="4" s="1"/>
  <c r="E562" i="4"/>
  <c r="F562" i="4" s="1"/>
  <c r="J586" i="4"/>
  <c r="E144" i="4"/>
  <c r="I144" i="4" s="1"/>
  <c r="N219" i="4"/>
  <c r="E303" i="4"/>
  <c r="H303" i="4" s="1"/>
  <c r="E321" i="4"/>
  <c r="I321" i="4" s="1"/>
  <c r="E363" i="4"/>
  <c r="I363" i="4" s="1"/>
  <c r="E431" i="4"/>
  <c r="I431" i="4" s="1"/>
  <c r="E557" i="4"/>
  <c r="G557" i="4" s="1"/>
  <c r="E583" i="4"/>
  <c r="I583" i="4" s="1"/>
  <c r="E453" i="4"/>
  <c r="H124" i="4"/>
  <c r="E196" i="4"/>
  <c r="H196" i="4" s="1"/>
  <c r="E215" i="4"/>
  <c r="I215" i="4" s="1"/>
  <c r="I217" i="4" s="1"/>
  <c r="I233" i="4"/>
  <c r="I235" i="4" s="1"/>
  <c r="G343" i="4"/>
  <c r="E338" i="4"/>
  <c r="I338" i="4" s="1"/>
  <c r="E484" i="4"/>
  <c r="F484" i="4" s="1"/>
  <c r="F490" i="4" s="1"/>
  <c r="E635" i="4"/>
  <c r="F635" i="4" s="1"/>
  <c r="N208" i="4"/>
  <c r="E211" i="4"/>
  <c r="I211" i="4" s="1"/>
  <c r="J234" i="4"/>
  <c r="E238" i="4"/>
  <c r="I238" i="4" s="1"/>
  <c r="F343" i="4"/>
  <c r="G453" i="4"/>
  <c r="F454" i="4"/>
  <c r="F563" i="4"/>
  <c r="F564" i="4"/>
  <c r="F344" i="4"/>
  <c r="E149" i="4"/>
  <c r="F149" i="4" s="1"/>
  <c r="E193" i="4"/>
  <c r="E195" i="4"/>
  <c r="F195" i="4" s="1"/>
  <c r="E233" i="4"/>
  <c r="N257" i="4"/>
  <c r="N331" i="4" s="1"/>
  <c r="I343" i="4"/>
  <c r="N367" i="4"/>
  <c r="J450" i="4"/>
  <c r="E457" i="4"/>
  <c r="E463" i="4"/>
  <c r="H463" i="4" s="1"/>
  <c r="H469" i="4" s="1"/>
  <c r="E480" i="4"/>
  <c r="F480" i="4" s="1"/>
  <c r="J560" i="4"/>
  <c r="N560" i="4"/>
  <c r="G563" i="4"/>
  <c r="E573" i="4"/>
  <c r="E124" i="4"/>
  <c r="I123" i="4"/>
  <c r="N147" i="4"/>
  <c r="N167" i="4"/>
  <c r="E154" i="4"/>
  <c r="H154" i="4" s="1"/>
  <c r="H160" i="4" s="1"/>
  <c r="E234" i="4"/>
  <c r="E243" i="4"/>
  <c r="H243" i="4" s="1"/>
  <c r="H249" i="4" s="1"/>
  <c r="J343" i="4"/>
  <c r="E413" i="4"/>
  <c r="E415" i="4"/>
  <c r="F415" i="4" s="1"/>
  <c r="N439" i="4"/>
  <c r="N450" i="4"/>
  <c r="H453" i="4"/>
  <c r="N549" i="4"/>
  <c r="E636" i="4"/>
  <c r="H636" i="4" s="1"/>
  <c r="J120" i="4"/>
  <c r="E133" i="4"/>
  <c r="F234" i="4"/>
  <c r="E342" i="4"/>
  <c r="F342" i="4" s="1"/>
  <c r="E391" i="4"/>
  <c r="E395" i="4" s="1"/>
  <c r="N477" i="4"/>
  <c r="N587" i="4"/>
  <c r="F233" i="4"/>
  <c r="G234" i="4"/>
  <c r="E320" i="4"/>
  <c r="I320" i="4" s="1"/>
  <c r="N497" i="4"/>
  <c r="F124" i="4"/>
  <c r="E210" i="4"/>
  <c r="I210" i="4" s="1"/>
  <c r="G233" i="4"/>
  <c r="E244" i="4"/>
  <c r="F244" i="4" s="1"/>
  <c r="E344" i="4"/>
  <c r="E354" i="4"/>
  <c r="F354" i="4" s="1"/>
  <c r="E444" i="4"/>
  <c r="I444" i="4" s="1"/>
  <c r="I446" i="4" s="1"/>
  <c r="E540" i="4"/>
  <c r="I540" i="4" s="1"/>
  <c r="E554" i="4"/>
  <c r="I554" i="4" s="1"/>
  <c r="N648" i="4"/>
  <c r="I534" i="4"/>
  <c r="E534" i="4"/>
  <c r="H439" i="4"/>
  <c r="H659" i="4"/>
  <c r="I437" i="4"/>
  <c r="H526" i="4"/>
  <c r="I469" i="4"/>
  <c r="F242" i="4"/>
  <c r="I495" i="4"/>
  <c r="H644" i="4"/>
  <c r="F659" i="4"/>
  <c r="G572" i="4"/>
  <c r="J600" i="4"/>
  <c r="J615" i="4"/>
  <c r="G622" i="4"/>
  <c r="J632" i="4"/>
  <c r="I644" i="4"/>
  <c r="E644" i="4"/>
  <c r="H572" i="4"/>
  <c r="H622" i="4"/>
  <c r="J572" i="4"/>
  <c r="F572" i="4"/>
  <c r="J622" i="4"/>
  <c r="I622" i="4"/>
  <c r="J659" i="4"/>
  <c r="H402" i="4"/>
  <c r="J402" i="4"/>
  <c r="J462" i="4"/>
  <c r="J512" i="4"/>
  <c r="G526" i="4"/>
  <c r="J579" i="4"/>
  <c r="J605" i="4"/>
  <c r="F622" i="4"/>
  <c r="H632" i="4"/>
  <c r="G644" i="4"/>
  <c r="J359" i="4"/>
  <c r="H522" i="4"/>
  <c r="H565" i="4"/>
  <c r="I579" i="4"/>
  <c r="E605" i="4"/>
  <c r="J644" i="4"/>
  <c r="H590" i="4"/>
  <c r="F512" i="4"/>
  <c r="F549" i="4"/>
  <c r="F605" i="4"/>
  <c r="F352" i="4"/>
  <c r="G424" i="4"/>
  <c r="G462" i="4"/>
  <c r="G579" i="4"/>
  <c r="G605" i="4"/>
  <c r="H462" i="4"/>
  <c r="J476" i="4"/>
  <c r="E495" i="4"/>
  <c r="F534" i="4"/>
  <c r="H605" i="4"/>
  <c r="F632" i="4"/>
  <c r="I605" i="4"/>
  <c r="E622" i="4"/>
  <c r="F644" i="4"/>
  <c r="G659" i="4"/>
  <c r="I581" i="4"/>
  <c r="H581" i="4"/>
  <c r="G581" i="4"/>
  <c r="F581" i="4"/>
  <c r="J380" i="4"/>
  <c r="J395" i="4"/>
  <c r="G402" i="4"/>
  <c r="J412" i="4"/>
  <c r="G469" i="4"/>
  <c r="J490" i="4"/>
  <c r="E512" i="4"/>
  <c r="H534" i="4"/>
  <c r="H549" i="4"/>
  <c r="G564" i="4"/>
  <c r="G590" i="4"/>
  <c r="J139" i="4"/>
  <c r="G495" i="4"/>
  <c r="J505" i="4"/>
  <c r="G512" i="4"/>
  <c r="J534" i="4"/>
  <c r="J563" i="4"/>
  <c r="I564" i="4"/>
  <c r="I590" i="4"/>
  <c r="F495" i="4"/>
  <c r="H512" i="4"/>
  <c r="J522" i="4"/>
  <c r="G549" i="4"/>
  <c r="J564" i="4"/>
  <c r="F329" i="4"/>
  <c r="E424" i="4"/>
  <c r="I512" i="4"/>
  <c r="J549" i="4"/>
  <c r="G359" i="4"/>
  <c r="F462" i="4"/>
  <c r="J469" i="4"/>
  <c r="H495" i="4"/>
  <c r="J495" i="4"/>
  <c r="G352" i="4"/>
  <c r="H424" i="4"/>
  <c r="F522" i="4"/>
  <c r="G534" i="4"/>
  <c r="G329" i="4"/>
  <c r="I359" i="4"/>
  <c r="J385" i="4"/>
  <c r="F402" i="4"/>
  <c r="H412" i="4"/>
  <c r="F424" i="4"/>
  <c r="G439" i="4"/>
  <c r="G454" i="4"/>
  <c r="F526" i="4"/>
  <c r="F132" i="4"/>
  <c r="J292" i="4"/>
  <c r="E385" i="4"/>
  <c r="I402" i="4"/>
  <c r="I424" i="4"/>
  <c r="J439" i="4"/>
  <c r="G445" i="4"/>
  <c r="J454" i="4"/>
  <c r="F445" i="4"/>
  <c r="F446" i="4" s="1"/>
  <c r="J275" i="4"/>
  <c r="I314" i="4"/>
  <c r="E314" i="4"/>
  <c r="H352" i="4"/>
  <c r="J366" i="4"/>
  <c r="F385" i="4"/>
  <c r="J424" i="4"/>
  <c r="H445" i="4"/>
  <c r="H446" i="4" s="1"/>
  <c r="G242" i="4"/>
  <c r="J256" i="4"/>
  <c r="G385" i="4"/>
  <c r="G139" i="4"/>
  <c r="H302" i="4"/>
  <c r="J352" i="4"/>
  <c r="H369" i="4"/>
  <c r="H385" i="4"/>
  <c r="F412" i="4"/>
  <c r="E454" i="4"/>
  <c r="F439" i="4"/>
  <c r="E204" i="4"/>
  <c r="E275" i="4"/>
  <c r="F292" i="4"/>
  <c r="I385" i="4"/>
  <c r="E402" i="4"/>
  <c r="E437" i="4"/>
  <c r="E352" i="4"/>
  <c r="I347" i="4"/>
  <c r="I352" i="4" s="1"/>
  <c r="I374" i="4"/>
  <c r="I380" i="4" s="1"/>
  <c r="H374" i="4"/>
  <c r="H380" i="4" s="1"/>
  <c r="G374" i="4"/>
  <c r="G380" i="4" s="1"/>
  <c r="F374" i="4"/>
  <c r="F380" i="4" s="1"/>
  <c r="H389" i="4"/>
  <c r="H395" i="4" s="1"/>
  <c r="F389" i="4"/>
  <c r="F395" i="4" s="1"/>
  <c r="E380" i="4"/>
  <c r="I171" i="4"/>
  <c r="I175" i="4" s="1"/>
  <c r="J192" i="4"/>
  <c r="G249" i="4"/>
  <c r="G344" i="4"/>
  <c r="G369" i="4"/>
  <c r="H165" i="4"/>
  <c r="I182" i="4"/>
  <c r="I249" i="4"/>
  <c r="J270" i="4"/>
  <c r="J285" i="4"/>
  <c r="F302" i="4"/>
  <c r="F335" i="4"/>
  <c r="F336" i="4" s="1"/>
  <c r="I344" i="4"/>
  <c r="I369" i="4"/>
  <c r="I165" i="4"/>
  <c r="J182" i="4"/>
  <c r="E292" i="4"/>
  <c r="F314" i="4"/>
  <c r="G335" i="4"/>
  <c r="J344" i="4"/>
  <c r="G219" i="4"/>
  <c r="G314" i="4"/>
  <c r="H335" i="4"/>
  <c r="H336" i="4" s="1"/>
  <c r="F204" i="4"/>
  <c r="H242" i="4"/>
  <c r="G259" i="4"/>
  <c r="F275" i="4"/>
  <c r="G292" i="4"/>
  <c r="I292" i="4"/>
  <c r="H314" i="4"/>
  <c r="G204" i="4"/>
  <c r="H259" i="4"/>
  <c r="G275" i="4"/>
  <c r="I275" i="4"/>
  <c r="H292" i="4"/>
  <c r="J302" i="4"/>
  <c r="J329" i="4"/>
  <c r="G132" i="4"/>
  <c r="J242" i="4"/>
  <c r="J249" i="4"/>
  <c r="H275" i="4"/>
  <c r="J314" i="4"/>
  <c r="H329" i="4"/>
  <c r="J165" i="4"/>
  <c r="E182" i="4"/>
  <c r="H204" i="4"/>
  <c r="F219" i="4"/>
  <c r="I259" i="4"/>
  <c r="H132" i="4"/>
  <c r="J160" i="4"/>
  <c r="J175" i="4"/>
  <c r="I204" i="4"/>
  <c r="J219" i="4"/>
  <c r="F192" i="4"/>
  <c r="J204" i="4"/>
  <c r="J132" i="4"/>
  <c r="J146" i="4"/>
  <c r="E165" i="4"/>
  <c r="G175" i="4"/>
  <c r="F182" i="4"/>
  <c r="I139" i="4"/>
  <c r="F165" i="4"/>
  <c r="G182" i="4"/>
  <c r="H192" i="4"/>
  <c r="G165" i="4"/>
  <c r="H182" i="4"/>
  <c r="H219" i="4"/>
  <c r="J123" i="4"/>
  <c r="I124" i="4"/>
  <c r="J124" i="4"/>
  <c r="E123" i="4"/>
  <c r="G225" i="4" l="1"/>
  <c r="G226" i="4" s="1"/>
  <c r="G628" i="4"/>
  <c r="G632" i="4" s="1"/>
  <c r="P4" i="6"/>
  <c r="P7" i="6"/>
  <c r="P2" i="6"/>
  <c r="P6" i="6"/>
  <c r="P5" i="6"/>
  <c r="F305" i="4"/>
  <c r="F249" i="4"/>
  <c r="P3" i="6"/>
  <c r="F633" i="4"/>
  <c r="I307" i="4"/>
  <c r="H305" i="4"/>
  <c r="G305" i="4"/>
  <c r="E132" i="4"/>
  <c r="H235" i="4"/>
  <c r="F251" i="4"/>
  <c r="F499" i="4"/>
  <c r="F505" i="4" s="1"/>
  <c r="F609" i="4"/>
  <c r="F615" i="4" s="1"/>
  <c r="E522" i="4"/>
  <c r="G518" i="4"/>
  <c r="G522" i="4" s="1"/>
  <c r="H228" i="4"/>
  <c r="H229" i="4" s="1"/>
  <c r="H169" i="4"/>
  <c r="H175" i="4" s="1"/>
  <c r="G501" i="4"/>
  <c r="G505" i="4" s="1"/>
  <c r="I370" i="4"/>
  <c r="I372" i="4" s="1"/>
  <c r="I387" i="4" s="1"/>
  <c r="G334" i="4"/>
  <c r="G336" i="4" s="1"/>
  <c r="I572" i="4"/>
  <c r="H448" i="4"/>
  <c r="H449" i="4" s="1"/>
  <c r="H450" i="4" s="1"/>
  <c r="I337" i="4"/>
  <c r="I339" i="4" s="1"/>
  <c r="G448" i="4"/>
  <c r="F150" i="4"/>
  <c r="F152" i="4" s="1"/>
  <c r="F448" i="4"/>
  <c r="F449" i="4" s="1"/>
  <c r="F450" i="4" s="1"/>
  <c r="E449" i="4"/>
  <c r="E615" i="4"/>
  <c r="E226" i="4"/>
  <c r="F225" i="4"/>
  <c r="F226" i="4" s="1"/>
  <c r="G370" i="4"/>
  <c r="G372" i="4" s="1"/>
  <c r="G387" i="4" s="1"/>
  <c r="I334" i="4"/>
  <c r="I336" i="4" s="1"/>
  <c r="E632" i="4"/>
  <c r="E505" i="4"/>
  <c r="F479" i="4"/>
  <c r="F482" i="4" s="1"/>
  <c r="F497" i="4" s="1"/>
  <c r="H225" i="4"/>
  <c r="H226" i="4" s="1"/>
  <c r="G251" i="4"/>
  <c r="H479" i="4"/>
  <c r="H471" i="4"/>
  <c r="H370" i="4"/>
  <c r="H372" i="4" s="1"/>
  <c r="H387" i="4" s="1"/>
  <c r="E372" i="4"/>
  <c r="E387" i="4" s="1"/>
  <c r="I565" i="4"/>
  <c r="G611" i="4"/>
  <c r="G615" i="4" s="1"/>
  <c r="I224" i="4"/>
  <c r="I226" i="4" s="1"/>
  <c r="E572" i="4"/>
  <c r="I227" i="4"/>
  <c r="I229" i="4" s="1"/>
  <c r="G479" i="4"/>
  <c r="G150" i="4"/>
  <c r="G125" i="4"/>
  <c r="G228" i="4"/>
  <c r="G229" i="4" s="1"/>
  <c r="F228" i="4"/>
  <c r="F229" i="4" s="1"/>
  <c r="H523" i="4"/>
  <c r="E175" i="4"/>
  <c r="E579" i="4"/>
  <c r="E229" i="4"/>
  <c r="H361" i="4"/>
  <c r="G118" i="4"/>
  <c r="E119" i="4"/>
  <c r="I654" i="4"/>
  <c r="I659" i="4" s="1"/>
  <c r="G115" i="4"/>
  <c r="F279" i="4"/>
  <c r="F285" i="4" s="1"/>
  <c r="F471" i="4"/>
  <c r="F476" i="4" s="1"/>
  <c r="F253" i="4"/>
  <c r="G471" i="4"/>
  <c r="G525" i="4"/>
  <c r="G527" i="4" s="1"/>
  <c r="G114" i="4"/>
  <c r="H251" i="4"/>
  <c r="H253" i="4"/>
  <c r="F359" i="4"/>
  <c r="I264" i="4"/>
  <c r="I270" i="4" s="1"/>
  <c r="I473" i="4"/>
  <c r="I476" i="4" s="1"/>
  <c r="H525" i="4"/>
  <c r="F264" i="4"/>
  <c r="F270" i="4" s="1"/>
  <c r="F277" i="4" s="1"/>
  <c r="G473" i="4"/>
  <c r="E527" i="4"/>
  <c r="G264" i="4"/>
  <c r="G270" i="4" s="1"/>
  <c r="E476" i="4"/>
  <c r="G253" i="4"/>
  <c r="H264" i="4"/>
  <c r="H270" i="4" s="1"/>
  <c r="H473" i="4"/>
  <c r="F525" i="4"/>
  <c r="F527" i="4" s="1"/>
  <c r="I281" i="4"/>
  <c r="I285" i="4" s="1"/>
  <c r="F143" i="4"/>
  <c r="E116" i="4"/>
  <c r="I116" i="4"/>
  <c r="F118" i="4"/>
  <c r="F119" i="4" s="1"/>
  <c r="H306" i="4"/>
  <c r="H307" i="4" s="1"/>
  <c r="H318" i="4" s="1"/>
  <c r="E327" i="4"/>
  <c r="I447" i="4"/>
  <c r="I449" i="4" s="1"/>
  <c r="I450" i="4" s="1"/>
  <c r="G306" i="4"/>
  <c r="E139" i="4"/>
  <c r="F306" i="4"/>
  <c r="E256" i="4"/>
  <c r="I256" i="4"/>
  <c r="H118" i="4"/>
  <c r="H119" i="4" s="1"/>
  <c r="H115" i="4"/>
  <c r="H116" i="4" s="1"/>
  <c r="F115" i="4"/>
  <c r="F116" i="4" s="1"/>
  <c r="E192" i="4"/>
  <c r="F361" i="4"/>
  <c r="G447" i="4"/>
  <c r="E654" i="4"/>
  <c r="E285" i="4"/>
  <c r="H143" i="4"/>
  <c r="H146" i="4" s="1"/>
  <c r="G143" i="4"/>
  <c r="G188" i="4"/>
  <c r="G192" i="4" s="1"/>
  <c r="I361" i="4"/>
  <c r="I366" i="4" s="1"/>
  <c r="E462" i="4"/>
  <c r="H345" i="4"/>
  <c r="H150" i="4"/>
  <c r="B5" i="5"/>
  <c r="M5" i="5" s="1"/>
  <c r="H484" i="4"/>
  <c r="H490" i="4" s="1"/>
  <c r="F583" i="4"/>
  <c r="F586" i="4" s="1"/>
  <c r="E586" i="4"/>
  <c r="I324" i="4"/>
  <c r="I329" i="4" s="1"/>
  <c r="F154" i="4"/>
  <c r="F160" i="4" s="1"/>
  <c r="J235" i="4"/>
  <c r="J257" i="4" s="1"/>
  <c r="E160" i="4"/>
  <c r="E657" i="4"/>
  <c r="H594" i="4"/>
  <c r="H600" i="4" s="1"/>
  <c r="E339" i="4"/>
  <c r="E340" i="4" s="1"/>
  <c r="F594" i="4"/>
  <c r="F600" i="4" s="1"/>
  <c r="F607" i="4" s="1"/>
  <c r="H558" i="4"/>
  <c r="H559" i="4" s="1"/>
  <c r="H149" i="4"/>
  <c r="E324" i="4"/>
  <c r="E559" i="4"/>
  <c r="I149" i="4"/>
  <c r="I152" i="4" s="1"/>
  <c r="I154" i="4"/>
  <c r="I160" i="4" s="1"/>
  <c r="G565" i="4"/>
  <c r="I594" i="4"/>
  <c r="I600" i="4" s="1"/>
  <c r="I558" i="4"/>
  <c r="G338" i="4"/>
  <c r="G339" i="4" s="1"/>
  <c r="I557" i="4"/>
  <c r="H415" i="4"/>
  <c r="E600" i="4"/>
  <c r="F558" i="4"/>
  <c r="F559" i="4" s="1"/>
  <c r="G154" i="4"/>
  <c r="G160" i="4" s="1"/>
  <c r="E217" i="4"/>
  <c r="F338" i="4"/>
  <c r="F339" i="4" s="1"/>
  <c r="F340" i="4" s="1"/>
  <c r="G444" i="4"/>
  <c r="G446" i="4" s="1"/>
  <c r="H338" i="4"/>
  <c r="H339" i="4" s="1"/>
  <c r="H340" i="4" s="1"/>
  <c r="G455" i="4"/>
  <c r="H455" i="4"/>
  <c r="E235" i="4"/>
  <c r="E412" i="4"/>
  <c r="I636" i="4"/>
  <c r="I196" i="4"/>
  <c r="E307" i="4"/>
  <c r="J167" i="4"/>
  <c r="G141" i="4"/>
  <c r="G117" i="4"/>
  <c r="E262" i="4"/>
  <c r="E277" i="4" s="1"/>
  <c r="I298" i="4"/>
  <c r="I302" i="4" s="1"/>
  <c r="E302" i="4"/>
  <c r="G484" i="4"/>
  <c r="G490" i="4" s="1"/>
  <c r="E637" i="4"/>
  <c r="I117" i="4"/>
  <c r="I119" i="4" s="1"/>
  <c r="I260" i="4"/>
  <c r="I262" i="4" s="1"/>
  <c r="H260" i="4"/>
  <c r="H262" i="4" s="1"/>
  <c r="I484" i="4"/>
  <c r="I490" i="4" s="1"/>
  <c r="E490" i="4"/>
  <c r="I586" i="4"/>
  <c r="G260" i="4"/>
  <c r="G262" i="4" s="1"/>
  <c r="F455" i="4"/>
  <c r="H583" i="4"/>
  <c r="H586" i="4" s="1"/>
  <c r="G583" i="4"/>
  <c r="G586" i="4" s="1"/>
  <c r="G235" i="4"/>
  <c r="H125" i="4"/>
  <c r="J455" i="4"/>
  <c r="J477" i="4" s="1"/>
  <c r="E446" i="4"/>
  <c r="G636" i="4"/>
  <c r="G635" i="4"/>
  <c r="E146" i="4"/>
  <c r="H635" i="4"/>
  <c r="H637" i="4" s="1"/>
  <c r="H648" i="4" s="1"/>
  <c r="I345" i="4"/>
  <c r="H573" i="4"/>
  <c r="H579" i="4" s="1"/>
  <c r="I635" i="4"/>
  <c r="I408" i="4"/>
  <c r="I412" i="4" s="1"/>
  <c r="F636" i="4"/>
  <c r="E565" i="4"/>
  <c r="E455" i="4"/>
  <c r="I556" i="4"/>
  <c r="E417" i="4"/>
  <c r="I544" i="4"/>
  <c r="I549" i="4" s="1"/>
  <c r="F345" i="4"/>
  <c r="G554" i="4"/>
  <c r="F125" i="4"/>
  <c r="E434" i="4"/>
  <c r="E439" i="4" s="1"/>
  <c r="I434" i="4"/>
  <c r="I439" i="4" s="1"/>
  <c r="G559" i="4"/>
  <c r="G195" i="4"/>
  <c r="H363" i="4"/>
  <c r="H195" i="4"/>
  <c r="I391" i="4"/>
  <c r="I395" i="4" s="1"/>
  <c r="F555" i="4"/>
  <c r="F556" i="4" s="1"/>
  <c r="E345" i="4"/>
  <c r="I195" i="4"/>
  <c r="F363" i="4"/>
  <c r="G391" i="4"/>
  <c r="G395" i="4" s="1"/>
  <c r="H555" i="4"/>
  <c r="H556" i="4" s="1"/>
  <c r="H589" i="4"/>
  <c r="H592" i="4" s="1"/>
  <c r="G363" i="4"/>
  <c r="G366" i="4" s="1"/>
  <c r="E366" i="4"/>
  <c r="E544" i="4"/>
  <c r="G480" i="4"/>
  <c r="E469" i="4"/>
  <c r="G555" i="4"/>
  <c r="E556" i="4"/>
  <c r="E547" i="4"/>
  <c r="F196" i="4"/>
  <c r="F303" i="4"/>
  <c r="G345" i="4"/>
  <c r="E482" i="4"/>
  <c r="N441" i="4"/>
  <c r="N221" i="4"/>
  <c r="E197" i="4"/>
  <c r="E125" i="4"/>
  <c r="F141" i="4"/>
  <c r="I589" i="4"/>
  <c r="I592" i="4" s="1"/>
  <c r="G589" i="4"/>
  <c r="G592" i="4" s="1"/>
  <c r="G607" i="4" s="1"/>
  <c r="F416" i="4"/>
  <c r="H133" i="4"/>
  <c r="H139" i="4" s="1"/>
  <c r="I141" i="4"/>
  <c r="I146" i="4" s="1"/>
  <c r="E249" i="4"/>
  <c r="H416" i="4"/>
  <c r="I480" i="4"/>
  <c r="I482" i="4" s="1"/>
  <c r="E592" i="4"/>
  <c r="F565" i="4"/>
  <c r="I127" i="4"/>
  <c r="I132" i="4" s="1"/>
  <c r="G196" i="4"/>
  <c r="I214" i="4"/>
  <c r="I219" i="4" s="1"/>
  <c r="J345" i="4"/>
  <c r="J367" i="4" s="1"/>
  <c r="G416" i="4"/>
  <c r="H480" i="4"/>
  <c r="E214" i="4"/>
  <c r="G415" i="4"/>
  <c r="G149" i="4"/>
  <c r="F193" i="4"/>
  <c r="F413" i="4"/>
  <c r="I415" i="4"/>
  <c r="I417" i="4" s="1"/>
  <c r="I125" i="4"/>
  <c r="E152" i="4"/>
  <c r="H193" i="4"/>
  <c r="H413" i="4"/>
  <c r="I242" i="4"/>
  <c r="I457" i="4"/>
  <c r="I462" i="4" s="1"/>
  <c r="E359" i="4"/>
  <c r="N661" i="4"/>
  <c r="F235" i="4"/>
  <c r="E242" i="4"/>
  <c r="N551" i="4"/>
  <c r="J565" i="4"/>
  <c r="J587" i="4" s="1"/>
  <c r="J497" i="4"/>
  <c r="J607" i="4"/>
  <c r="J648" i="4"/>
  <c r="J387" i="4"/>
  <c r="J428" i="4"/>
  <c r="J538" i="4"/>
  <c r="J277" i="4"/>
  <c r="I538" i="4"/>
  <c r="F387" i="4"/>
  <c r="J125" i="4"/>
  <c r="J147" i="4" s="1"/>
  <c r="J318" i="4"/>
  <c r="J208" i="4"/>
  <c r="I120" i="4" l="1"/>
  <c r="I277" i="4"/>
  <c r="H277" i="4"/>
  <c r="F637" i="4"/>
  <c r="F648" i="4" s="1"/>
  <c r="G307" i="4"/>
  <c r="G318" i="4" s="1"/>
  <c r="F256" i="4"/>
  <c r="F257" i="4" s="1"/>
  <c r="I587" i="4"/>
  <c r="H482" i="4"/>
  <c r="H497" i="4" s="1"/>
  <c r="F538" i="4"/>
  <c r="G538" i="4"/>
  <c r="E230" i="4"/>
  <c r="I340" i="4"/>
  <c r="G449" i="4"/>
  <c r="G450" i="4" s="1"/>
  <c r="H230" i="4"/>
  <c r="H476" i="4"/>
  <c r="H477" i="4" s="1"/>
  <c r="F230" i="4"/>
  <c r="E450" i="4"/>
  <c r="G152" i="4"/>
  <c r="G167" i="4" s="1"/>
  <c r="G256" i="4"/>
  <c r="G257" i="4" s="1"/>
  <c r="E648" i="4"/>
  <c r="E538" i="4"/>
  <c r="I230" i="4"/>
  <c r="G277" i="4"/>
  <c r="E208" i="4"/>
  <c r="G482" i="4"/>
  <c r="G497" i="4" s="1"/>
  <c r="H527" i="4"/>
  <c r="H538" i="4" s="1"/>
  <c r="H366" i="4"/>
  <c r="H367" i="4" s="1"/>
  <c r="G119" i="4"/>
  <c r="E120" i="4"/>
  <c r="I477" i="4"/>
  <c r="F477" i="4"/>
  <c r="G476" i="4"/>
  <c r="G477" i="4" s="1"/>
  <c r="G116" i="4"/>
  <c r="H256" i="4"/>
  <c r="H257" i="4" s="1"/>
  <c r="I318" i="4"/>
  <c r="H120" i="4"/>
  <c r="G146" i="4"/>
  <c r="G147" i="4" s="1"/>
  <c r="F307" i="4"/>
  <c r="F318" i="4" s="1"/>
  <c r="F146" i="4"/>
  <c r="F147" i="4" s="1"/>
  <c r="H152" i="4"/>
  <c r="H167" i="4" s="1"/>
  <c r="F120" i="4"/>
  <c r="F366" i="4"/>
  <c r="F367" i="4" s="1"/>
  <c r="E659" i="4"/>
  <c r="I257" i="4"/>
  <c r="E329" i="4"/>
  <c r="B6" i="5"/>
  <c r="M6" i="5" s="1"/>
  <c r="E587" i="4"/>
  <c r="F167" i="4"/>
  <c r="E167" i="4"/>
  <c r="H607" i="4"/>
  <c r="H560" i="4"/>
  <c r="E560" i="4"/>
  <c r="E607" i="4"/>
  <c r="I607" i="4"/>
  <c r="G197" i="4"/>
  <c r="G208" i="4" s="1"/>
  <c r="I559" i="4"/>
  <c r="I560" i="4" s="1"/>
  <c r="G637" i="4"/>
  <c r="G648" i="4" s="1"/>
  <c r="G587" i="4"/>
  <c r="H587" i="4"/>
  <c r="F560" i="4"/>
  <c r="I167" i="4"/>
  <c r="E219" i="4"/>
  <c r="I428" i="4"/>
  <c r="G556" i="4"/>
  <c r="G560" i="4" s="1"/>
  <c r="H417" i="4"/>
  <c r="H428" i="4" s="1"/>
  <c r="I197" i="4"/>
  <c r="I208" i="4" s="1"/>
  <c r="E497" i="4"/>
  <c r="E428" i="4"/>
  <c r="E318" i="4"/>
  <c r="I637" i="4"/>
  <c r="I648" i="4" s="1"/>
  <c r="E477" i="4"/>
  <c r="I497" i="4"/>
  <c r="E147" i="4"/>
  <c r="I367" i="4"/>
  <c r="E257" i="4"/>
  <c r="F197" i="4"/>
  <c r="F208" i="4" s="1"/>
  <c r="F417" i="4"/>
  <c r="F428" i="4" s="1"/>
  <c r="G367" i="4"/>
  <c r="H147" i="4"/>
  <c r="H197" i="4"/>
  <c r="H208" i="4" s="1"/>
  <c r="G417" i="4"/>
  <c r="G428" i="4" s="1"/>
  <c r="E549" i="4"/>
  <c r="E367" i="4"/>
  <c r="F587" i="4"/>
  <c r="I147" i="4"/>
  <c r="J551" i="4"/>
  <c r="J661" i="4"/>
  <c r="J441" i="4"/>
  <c r="J331" i="4"/>
  <c r="G230" i="4"/>
  <c r="J221" i="4"/>
  <c r="G340" i="4"/>
  <c r="F551" i="4" l="1"/>
  <c r="H331" i="4"/>
  <c r="I551" i="4"/>
  <c r="G120" i="4"/>
  <c r="G221" i="4" s="1"/>
  <c r="F331" i="4"/>
  <c r="H441" i="4"/>
  <c r="I331" i="4"/>
  <c r="H551" i="4"/>
  <c r="B7" i="5"/>
  <c r="M7" i="5" s="1"/>
  <c r="F221" i="4"/>
  <c r="E661" i="4"/>
  <c r="H661" i="4"/>
  <c r="G331" i="4"/>
  <c r="E331" i="4"/>
  <c r="F661" i="4"/>
  <c r="G661" i="4"/>
  <c r="I441" i="4"/>
  <c r="E221" i="4"/>
  <c r="I221" i="4"/>
  <c r="E441" i="4"/>
  <c r="I661" i="4"/>
  <c r="E551" i="4"/>
  <c r="G551" i="4"/>
  <c r="F441" i="4"/>
  <c r="H221" i="4"/>
  <c r="G441" i="4"/>
  <c r="B8" i="5" l="1"/>
  <c r="M8" i="5" s="1"/>
  <c r="J108" i="4"/>
  <c r="I108" i="4"/>
  <c r="H108" i="4"/>
  <c r="G108" i="4"/>
  <c r="F108" i="4"/>
  <c r="E108" i="4"/>
  <c r="N107" i="4"/>
  <c r="J106" i="4"/>
  <c r="I106" i="4"/>
  <c r="H106" i="4"/>
  <c r="G106" i="4"/>
  <c r="F106" i="4"/>
  <c r="E106" i="4"/>
  <c r="M105" i="4"/>
  <c r="L105" i="4"/>
  <c r="N104" i="4"/>
  <c r="J103" i="4"/>
  <c r="I103" i="4"/>
  <c r="H103" i="4"/>
  <c r="G103" i="4"/>
  <c r="F103" i="4"/>
  <c r="E103" i="4"/>
  <c r="M102" i="4"/>
  <c r="L102" i="4"/>
  <c r="M101" i="4"/>
  <c r="L101" i="4"/>
  <c r="M100" i="4"/>
  <c r="L100" i="4"/>
  <c r="J97" i="4"/>
  <c r="I97" i="4"/>
  <c r="H97" i="4"/>
  <c r="G97" i="4"/>
  <c r="F97" i="4"/>
  <c r="E97" i="4"/>
  <c r="J96" i="4"/>
  <c r="I96" i="4"/>
  <c r="H96" i="4"/>
  <c r="G96" i="4"/>
  <c r="F96" i="4"/>
  <c r="E96" i="4"/>
  <c r="J95" i="4"/>
  <c r="I95" i="4"/>
  <c r="H95" i="4"/>
  <c r="G95" i="4"/>
  <c r="F95" i="4"/>
  <c r="E95" i="4"/>
  <c r="N94" i="4"/>
  <c r="J93" i="4"/>
  <c r="I93" i="4"/>
  <c r="H93" i="4"/>
  <c r="G93" i="4"/>
  <c r="F93" i="4"/>
  <c r="E93" i="4"/>
  <c r="J92" i="4"/>
  <c r="I92" i="4"/>
  <c r="H92" i="4"/>
  <c r="G92" i="4"/>
  <c r="F92" i="4"/>
  <c r="E92" i="4"/>
  <c r="J91" i="4"/>
  <c r="I91" i="4"/>
  <c r="H91" i="4"/>
  <c r="G91" i="4"/>
  <c r="F91" i="4"/>
  <c r="E91" i="4"/>
  <c r="J90" i="4"/>
  <c r="I90" i="4"/>
  <c r="H90" i="4"/>
  <c r="G90" i="4"/>
  <c r="F90" i="4"/>
  <c r="E90" i="4"/>
  <c r="J89" i="4"/>
  <c r="I89" i="4"/>
  <c r="H89" i="4"/>
  <c r="G89" i="4"/>
  <c r="F89" i="4"/>
  <c r="E89" i="4"/>
  <c r="J88" i="4"/>
  <c r="I88" i="4"/>
  <c r="H88" i="4"/>
  <c r="G88" i="4"/>
  <c r="F88" i="4"/>
  <c r="E88" i="4"/>
  <c r="N87" i="4"/>
  <c r="M86" i="4"/>
  <c r="L86" i="4"/>
  <c r="M85" i="4"/>
  <c r="L85" i="4"/>
  <c r="J84" i="4"/>
  <c r="I84" i="4"/>
  <c r="H84" i="4"/>
  <c r="G84" i="4"/>
  <c r="F84" i="4"/>
  <c r="E84" i="4"/>
  <c r="M83" i="4"/>
  <c r="L83" i="4"/>
  <c r="N82" i="4"/>
  <c r="J81" i="4"/>
  <c r="I81" i="4"/>
  <c r="H81" i="4"/>
  <c r="G81" i="4"/>
  <c r="F81" i="4"/>
  <c r="E81" i="4"/>
  <c r="J80" i="4"/>
  <c r="I80" i="4"/>
  <c r="H80" i="4"/>
  <c r="G80" i="4"/>
  <c r="F80" i="4"/>
  <c r="E80" i="4"/>
  <c r="J79" i="4"/>
  <c r="I79" i="4"/>
  <c r="H79" i="4"/>
  <c r="G79" i="4"/>
  <c r="F79" i="4"/>
  <c r="E79" i="4"/>
  <c r="M78" i="4"/>
  <c r="L78" i="4"/>
  <c r="J77" i="4"/>
  <c r="I77" i="4"/>
  <c r="H77" i="4"/>
  <c r="G77" i="4"/>
  <c r="F77" i="4"/>
  <c r="E77" i="4"/>
  <c r="J76" i="4"/>
  <c r="I76" i="4"/>
  <c r="H76" i="4"/>
  <c r="G76" i="4"/>
  <c r="F76" i="4"/>
  <c r="E76" i="4"/>
  <c r="J75" i="4"/>
  <c r="I75" i="4"/>
  <c r="H75" i="4"/>
  <c r="G75" i="4"/>
  <c r="F75" i="4"/>
  <c r="E75" i="4"/>
  <c r="J74" i="4"/>
  <c r="I74" i="4"/>
  <c r="H74" i="4"/>
  <c r="G74" i="4"/>
  <c r="F74" i="4"/>
  <c r="E74" i="4"/>
  <c r="J73" i="4"/>
  <c r="I73" i="4"/>
  <c r="H73" i="4"/>
  <c r="G73" i="4"/>
  <c r="F73" i="4"/>
  <c r="E73" i="4"/>
  <c r="N72" i="4"/>
  <c r="J71" i="4"/>
  <c r="I71" i="4"/>
  <c r="H71" i="4"/>
  <c r="G71" i="4"/>
  <c r="F71" i="4"/>
  <c r="E71" i="4"/>
  <c r="J70" i="4"/>
  <c r="I70" i="4"/>
  <c r="H70" i="4"/>
  <c r="G70" i="4"/>
  <c r="F70" i="4"/>
  <c r="E70" i="4"/>
  <c r="J69" i="4"/>
  <c r="I69" i="4"/>
  <c r="H69" i="4"/>
  <c r="G69" i="4"/>
  <c r="F69" i="4"/>
  <c r="E69" i="4"/>
  <c r="J68" i="4"/>
  <c r="I68" i="4"/>
  <c r="H68" i="4"/>
  <c r="G68" i="4"/>
  <c r="F68" i="4"/>
  <c r="E68" i="4"/>
  <c r="J67" i="4"/>
  <c r="I67" i="4"/>
  <c r="H67" i="4"/>
  <c r="G67" i="4"/>
  <c r="F67" i="4"/>
  <c r="E67" i="4"/>
  <c r="J66" i="4"/>
  <c r="I66" i="4"/>
  <c r="H66" i="4"/>
  <c r="G66" i="4"/>
  <c r="F66" i="4"/>
  <c r="E66" i="4"/>
  <c r="N65" i="4"/>
  <c r="J64" i="4"/>
  <c r="I64" i="4"/>
  <c r="H64" i="4"/>
  <c r="G64" i="4"/>
  <c r="F64" i="4"/>
  <c r="E64" i="4"/>
  <c r="J63" i="4"/>
  <c r="I63" i="4"/>
  <c r="H63" i="4"/>
  <c r="G63" i="4"/>
  <c r="F63" i="4"/>
  <c r="E63" i="4"/>
  <c r="J62" i="4"/>
  <c r="I62" i="4"/>
  <c r="H62" i="4"/>
  <c r="G62" i="4"/>
  <c r="F62" i="4"/>
  <c r="E62" i="4"/>
  <c r="M61" i="4"/>
  <c r="L61" i="4"/>
  <c r="J60" i="4"/>
  <c r="I60" i="4"/>
  <c r="H60" i="4"/>
  <c r="G60" i="4"/>
  <c r="F60" i="4"/>
  <c r="E60" i="4"/>
  <c r="M59" i="4"/>
  <c r="L59" i="4"/>
  <c r="J56" i="4"/>
  <c r="I56" i="4"/>
  <c r="H56" i="4"/>
  <c r="G56" i="4"/>
  <c r="F56" i="4"/>
  <c r="E56" i="4"/>
  <c r="N55" i="4"/>
  <c r="J54" i="4"/>
  <c r="I54" i="4"/>
  <c r="H54" i="4"/>
  <c r="G54" i="4"/>
  <c r="F54" i="4"/>
  <c r="E54" i="4"/>
  <c r="J53" i="4"/>
  <c r="I53" i="4"/>
  <c r="H53" i="4"/>
  <c r="G53" i="4"/>
  <c r="F53" i="4"/>
  <c r="E53" i="4"/>
  <c r="J52" i="4"/>
  <c r="I52" i="4"/>
  <c r="H52" i="4"/>
  <c r="G52" i="4"/>
  <c r="F52" i="4"/>
  <c r="E52" i="4"/>
  <c r="J51" i="4"/>
  <c r="I51" i="4"/>
  <c r="H51" i="4"/>
  <c r="G51" i="4"/>
  <c r="F51" i="4"/>
  <c r="E51" i="4"/>
  <c r="N50" i="4"/>
  <c r="J49" i="4"/>
  <c r="I49" i="4"/>
  <c r="H49" i="4"/>
  <c r="G49" i="4"/>
  <c r="F49" i="4"/>
  <c r="E49" i="4"/>
  <c r="J48" i="4"/>
  <c r="I48" i="4"/>
  <c r="H48" i="4"/>
  <c r="G48" i="4"/>
  <c r="F48" i="4"/>
  <c r="E48" i="4"/>
  <c r="J47" i="4"/>
  <c r="I47" i="4"/>
  <c r="H47" i="4"/>
  <c r="G47" i="4"/>
  <c r="F47" i="4"/>
  <c r="E47" i="4"/>
  <c r="J46" i="4"/>
  <c r="I46" i="4"/>
  <c r="H46" i="4"/>
  <c r="G46" i="4"/>
  <c r="F46" i="4"/>
  <c r="E46" i="4"/>
  <c r="J45" i="4"/>
  <c r="I45" i="4"/>
  <c r="H45" i="4"/>
  <c r="G45" i="4"/>
  <c r="F45" i="4"/>
  <c r="E45" i="4"/>
  <c r="M44" i="4"/>
  <c r="L44" i="4"/>
  <c r="J43" i="4"/>
  <c r="I43" i="4"/>
  <c r="H43" i="4"/>
  <c r="G43" i="4"/>
  <c r="F43" i="4"/>
  <c r="E43" i="4"/>
  <c r="N42" i="4"/>
  <c r="I41" i="4"/>
  <c r="H41" i="4"/>
  <c r="G41" i="4"/>
  <c r="F41" i="4"/>
  <c r="E41" i="4"/>
  <c r="M40" i="4"/>
  <c r="L40" i="4"/>
  <c r="M39" i="4"/>
  <c r="L39" i="4"/>
  <c r="N36" i="4"/>
  <c r="J35" i="4"/>
  <c r="I35" i="4"/>
  <c r="H35" i="4"/>
  <c r="G35" i="4"/>
  <c r="F35" i="4"/>
  <c r="E35" i="4"/>
  <c r="M34" i="4"/>
  <c r="L34" i="4"/>
  <c r="M33" i="4"/>
  <c r="L33" i="4"/>
  <c r="J32" i="4"/>
  <c r="I32" i="4"/>
  <c r="H32" i="4"/>
  <c r="G32" i="4"/>
  <c r="F32" i="4"/>
  <c r="E32" i="4"/>
  <c r="M31" i="4"/>
  <c r="L31" i="4"/>
  <c r="J30" i="4"/>
  <c r="I30" i="4"/>
  <c r="H30" i="4"/>
  <c r="G30" i="4"/>
  <c r="F30" i="4"/>
  <c r="E30" i="4"/>
  <c r="N29" i="4"/>
  <c r="J28" i="4"/>
  <c r="I28" i="4"/>
  <c r="H28" i="4"/>
  <c r="G28" i="4"/>
  <c r="F28" i="4"/>
  <c r="E28" i="4"/>
  <c r="J27" i="4"/>
  <c r="I27" i="4"/>
  <c r="H27" i="4"/>
  <c r="G27" i="4"/>
  <c r="F27" i="4"/>
  <c r="E27" i="4"/>
  <c r="J26" i="4"/>
  <c r="I26" i="4"/>
  <c r="H26" i="4"/>
  <c r="G26" i="4"/>
  <c r="F26" i="4"/>
  <c r="E26" i="4"/>
  <c r="M25" i="4"/>
  <c r="L25" i="4"/>
  <c r="M24" i="4"/>
  <c r="L24" i="4"/>
  <c r="M23" i="4"/>
  <c r="L23" i="4"/>
  <c r="N22" i="4"/>
  <c r="J21" i="4"/>
  <c r="I21" i="4"/>
  <c r="H21" i="4"/>
  <c r="G21" i="4"/>
  <c r="F21" i="4"/>
  <c r="E21" i="4"/>
  <c r="J20" i="4"/>
  <c r="I20" i="4"/>
  <c r="H20" i="4"/>
  <c r="G20" i="4"/>
  <c r="F20" i="4"/>
  <c r="E20" i="4"/>
  <c r="J19" i="4"/>
  <c r="I19" i="4"/>
  <c r="H19" i="4"/>
  <c r="G19" i="4"/>
  <c r="F19" i="4"/>
  <c r="E19" i="4"/>
  <c r="M18" i="4"/>
  <c r="L18" i="4"/>
  <c r="M17" i="4"/>
  <c r="L17" i="4"/>
  <c r="N15" i="4"/>
  <c r="M14" i="4"/>
  <c r="L14" i="4"/>
  <c r="M13" i="4"/>
  <c r="L13" i="4"/>
  <c r="E13" i="4" s="1"/>
  <c r="M12" i="4"/>
  <c r="L12" i="4"/>
  <c r="N9" i="4"/>
  <c r="M8" i="4"/>
  <c r="L8" i="4"/>
  <c r="E8" i="4" s="1"/>
  <c r="M7" i="4"/>
  <c r="L7" i="4"/>
  <c r="N6" i="4"/>
  <c r="M5" i="4"/>
  <c r="L5" i="4"/>
  <c r="M4" i="4"/>
  <c r="L4" i="4"/>
  <c r="B9" i="5" l="1"/>
  <c r="M9" i="5" s="1"/>
  <c r="I13" i="4"/>
  <c r="N109" i="4"/>
  <c r="N57" i="4"/>
  <c r="E12" i="4"/>
  <c r="F12" i="4" s="1"/>
  <c r="H13" i="4"/>
  <c r="E5" i="4"/>
  <c r="H5" i="4" s="1"/>
  <c r="G14" i="4"/>
  <c r="E34" i="4"/>
  <c r="I34" i="4" s="1"/>
  <c r="I14" i="4"/>
  <c r="H14" i="4"/>
  <c r="F13" i="4"/>
  <c r="G13" i="4"/>
  <c r="E7" i="4"/>
  <c r="I7" i="4" s="1"/>
  <c r="E4" i="4"/>
  <c r="G4" i="4" s="1"/>
  <c r="I8" i="4"/>
  <c r="H8" i="4"/>
  <c r="H9" i="4" s="1"/>
  <c r="G8" i="4"/>
  <c r="F8" i="4"/>
  <c r="F9" i="4" s="1"/>
  <c r="N10" i="4"/>
  <c r="J14" i="4"/>
  <c r="J13" i="4"/>
  <c r="I29" i="4"/>
  <c r="E14" i="4"/>
  <c r="F14" i="4"/>
  <c r="E25" i="4"/>
  <c r="F25" i="4" s="1"/>
  <c r="E24" i="4"/>
  <c r="F24" i="4" s="1"/>
  <c r="E59" i="4"/>
  <c r="E23" i="4"/>
  <c r="H23" i="4" s="1"/>
  <c r="J65" i="4"/>
  <c r="E85" i="4"/>
  <c r="F85" i="4" s="1"/>
  <c r="N37" i="4"/>
  <c r="E86" i="4"/>
  <c r="E105" i="4"/>
  <c r="E44" i="4"/>
  <c r="E61" i="4"/>
  <c r="N98" i="4"/>
  <c r="E33" i="4"/>
  <c r="E78" i="4"/>
  <c r="J104" i="4"/>
  <c r="H82" i="4"/>
  <c r="F107" i="4"/>
  <c r="J94" i="4"/>
  <c r="F94" i="4"/>
  <c r="J72" i="4"/>
  <c r="E55" i="4"/>
  <c r="G55" i="4"/>
  <c r="F72" i="4"/>
  <c r="H72" i="4"/>
  <c r="E94" i="4"/>
  <c r="G94" i="4"/>
  <c r="I94" i="4"/>
  <c r="J6" i="4"/>
  <c r="F55" i="4"/>
  <c r="J29" i="4"/>
  <c r="H55" i="4"/>
  <c r="G72" i="4"/>
  <c r="I55" i="4"/>
  <c r="J55" i="4"/>
  <c r="I72" i="4"/>
  <c r="E72" i="4"/>
  <c r="H94" i="4"/>
  <c r="J82" i="4"/>
  <c r="F82" i="4"/>
  <c r="E83" i="4"/>
  <c r="G107" i="4"/>
  <c r="E17" i="4"/>
  <c r="I17" i="4" s="1"/>
  <c r="E18" i="4"/>
  <c r="I18" i="4" s="1"/>
  <c r="E31" i="4"/>
  <c r="E100" i="4"/>
  <c r="I100" i="4" s="1"/>
  <c r="E101" i="4"/>
  <c r="I101" i="4" s="1"/>
  <c r="E102" i="4"/>
  <c r="I102" i="4" s="1"/>
  <c r="H107" i="4"/>
  <c r="E39" i="4"/>
  <c r="E40" i="4"/>
  <c r="J50" i="4"/>
  <c r="J107" i="4"/>
  <c r="I15" i="4" l="1"/>
  <c r="B10" i="5"/>
  <c r="M10" i="5" s="1"/>
  <c r="N111" i="4"/>
  <c r="F5" i="4"/>
  <c r="F6" i="4" s="1"/>
  <c r="F10" i="4" s="1"/>
  <c r="H15" i="4"/>
  <c r="I5" i="4"/>
  <c r="G5" i="4"/>
  <c r="G6" i="4" s="1"/>
  <c r="G15" i="4"/>
  <c r="E15" i="4"/>
  <c r="E6" i="4"/>
  <c r="F15" i="4"/>
  <c r="E9" i="4"/>
  <c r="G7" i="4"/>
  <c r="G9" i="4" s="1"/>
  <c r="I4" i="4"/>
  <c r="H86" i="4"/>
  <c r="I86" i="4"/>
  <c r="F86" i="4"/>
  <c r="G86" i="4"/>
  <c r="G29" i="4"/>
  <c r="I33" i="4"/>
  <c r="G33" i="4"/>
  <c r="F33" i="4"/>
  <c r="H33" i="4"/>
  <c r="H31" i="4"/>
  <c r="G31" i="4"/>
  <c r="F31" i="4"/>
  <c r="I31" i="4"/>
  <c r="I40" i="4"/>
  <c r="F40" i="4"/>
  <c r="H40" i="4"/>
  <c r="G40" i="4"/>
  <c r="H39" i="4"/>
  <c r="G39" i="4"/>
  <c r="I39" i="4"/>
  <c r="F39" i="4"/>
  <c r="H44" i="4"/>
  <c r="H50" i="4" s="1"/>
  <c r="I44" i="4"/>
  <c r="I50" i="4" s="1"/>
  <c r="F44" i="4"/>
  <c r="F50" i="4" s="1"/>
  <c r="G44" i="4"/>
  <c r="G50" i="4" s="1"/>
  <c r="E50" i="4"/>
  <c r="I61" i="4"/>
  <c r="I65" i="4" s="1"/>
  <c r="G61" i="4"/>
  <c r="G65" i="4" s="1"/>
  <c r="F59" i="4"/>
  <c r="F65" i="4" s="1"/>
  <c r="H59" i="4"/>
  <c r="H65" i="4" s="1"/>
  <c r="H85" i="4"/>
  <c r="I85" i="4"/>
  <c r="G85" i="4"/>
  <c r="F83" i="4"/>
  <c r="H83" i="4"/>
  <c r="G78" i="4"/>
  <c r="G82" i="4" s="1"/>
  <c r="I78" i="4"/>
  <c r="I82" i="4" s="1"/>
  <c r="E82" i="4"/>
  <c r="E107" i="4"/>
  <c r="I105" i="4"/>
  <c r="I107" i="4" s="1"/>
  <c r="J22" i="4"/>
  <c r="H29" i="4"/>
  <c r="J15" i="4"/>
  <c r="F29" i="4"/>
  <c r="J36" i="4"/>
  <c r="E65" i="4"/>
  <c r="E29" i="4"/>
  <c r="E87" i="4"/>
  <c r="E36" i="4"/>
  <c r="H6" i="4"/>
  <c r="H10" i="4" s="1"/>
  <c r="F22" i="4"/>
  <c r="E42" i="4"/>
  <c r="E22" i="4"/>
  <c r="H104" i="4"/>
  <c r="H109" i="4" s="1"/>
  <c r="E104" i="4"/>
  <c r="J109" i="4"/>
  <c r="J87" i="4"/>
  <c r="J98" i="4" s="1"/>
  <c r="G104" i="4"/>
  <c r="G109" i="4" s="1"/>
  <c r="I104" i="4"/>
  <c r="F104" i="4"/>
  <c r="F109" i="4" s="1"/>
  <c r="J9" i="4"/>
  <c r="J10" i="4" s="1"/>
  <c r="I9" i="4"/>
  <c r="H22" i="4"/>
  <c r="G22" i="4"/>
  <c r="J42" i="4"/>
  <c r="J57" i="4" s="1"/>
  <c r="I22" i="4"/>
  <c r="I6" i="4" l="1"/>
  <c r="I10" i="4" s="1"/>
  <c r="B11" i="5"/>
  <c r="M11" i="5" s="1"/>
  <c r="E10" i="4"/>
  <c r="I87" i="4"/>
  <c r="I98" i="4" s="1"/>
  <c r="G10" i="4"/>
  <c r="G87" i="4"/>
  <c r="G98" i="4" s="1"/>
  <c r="G36" i="4"/>
  <c r="G37" i="4" s="1"/>
  <c r="I42" i="4"/>
  <c r="I57" i="4" s="1"/>
  <c r="I36" i="4"/>
  <c r="I37" i="4" s="1"/>
  <c r="F36" i="4"/>
  <c r="F37" i="4" s="1"/>
  <c r="H36" i="4"/>
  <c r="H37" i="4" s="1"/>
  <c r="F42" i="4"/>
  <c r="F57" i="4" s="1"/>
  <c r="G42" i="4"/>
  <c r="G57" i="4" s="1"/>
  <c r="E57" i="4"/>
  <c r="H42" i="4"/>
  <c r="H57" i="4" s="1"/>
  <c r="H87" i="4"/>
  <c r="H98" i="4" s="1"/>
  <c r="F87" i="4"/>
  <c r="F98" i="4" s="1"/>
  <c r="I109" i="4"/>
  <c r="E109" i="4"/>
  <c r="J37" i="4"/>
  <c r="J111" i="4" s="1"/>
  <c r="E98" i="4"/>
  <c r="E37" i="4"/>
  <c r="B12" i="5" l="1"/>
  <c r="M12" i="5" s="1"/>
  <c r="F111" i="4"/>
  <c r="G111" i="4"/>
  <c r="E111" i="4"/>
  <c r="H111" i="4"/>
  <c r="I111" i="4"/>
  <c r="B13" i="5" l="1"/>
  <c r="M13" i="5" s="1"/>
  <c r="B14" i="5" l="1"/>
  <c r="M14" i="5" s="1"/>
  <c r="B15" i="5" l="1"/>
  <c r="M15" i="5" s="1"/>
  <c r="B16" i="5" l="1"/>
  <c r="M16" i="5" s="1"/>
  <c r="B17" i="5" l="1"/>
  <c r="M17" i="5" s="1"/>
  <c r="B18" i="5" l="1"/>
  <c r="M18" i="5" s="1"/>
  <c r="B19" i="5" l="1"/>
  <c r="M19" i="5" s="1"/>
  <c r="B20" i="5" l="1"/>
  <c r="M20" i="5" s="1"/>
  <c r="B21" i="5" l="1"/>
  <c r="M21" i="5" s="1"/>
  <c r="B22" i="5" l="1"/>
  <c r="M22" i="5" s="1"/>
  <c r="B23" i="5" l="1"/>
  <c r="M23" i="5" s="1"/>
  <c r="B24" i="5" l="1"/>
  <c r="M24" i="5" s="1"/>
  <c r="B25" i="5" l="1"/>
  <c r="M25" i="5" s="1"/>
  <c r="B26" i="5" l="1"/>
  <c r="M26" i="5" s="1"/>
  <c r="B27" i="5" l="1"/>
  <c r="M27" i="5" s="1"/>
  <c r="B28" i="5" l="1"/>
  <c r="M28" i="5" s="1"/>
  <c r="B29" i="5" l="1"/>
  <c r="M29" i="5" s="1"/>
  <c r="B30" i="5" l="1"/>
  <c r="M30" i="5" s="1"/>
  <c r="B31" i="5" l="1"/>
  <c r="M31" i="5" s="1"/>
  <c r="B32" i="5" l="1"/>
  <c r="M32" i="5" s="1"/>
  <c r="B33" i="5" l="1"/>
  <c r="M33" i="5" s="1"/>
  <c r="B34" i="5" l="1"/>
  <c r="M34" i="5" s="1"/>
  <c r="B35" i="5" l="1"/>
  <c r="M35" i="5" s="1"/>
  <c r="B36" i="5" l="1"/>
  <c r="M36" i="5" s="1"/>
  <c r="B37" i="5" l="1"/>
  <c r="M37" i="5" s="1"/>
  <c r="B38" i="5" l="1"/>
  <c r="M38" i="5" s="1"/>
  <c r="B39" i="5" l="1"/>
  <c r="M39" i="5" s="1"/>
  <c r="B40" i="5" l="1"/>
  <c r="M40" i="5" s="1"/>
  <c r="B41" i="5" l="1"/>
  <c r="M41" i="5" s="1"/>
  <c r="B42" i="5" l="1"/>
  <c r="M42" i="5" s="1"/>
  <c r="B43" i="5" l="1"/>
  <c r="M43" i="5" s="1"/>
  <c r="B44" i="5" l="1"/>
  <c r="M44" i="5" s="1"/>
  <c r="B45" i="5" l="1"/>
  <c r="M45" i="5" s="1"/>
  <c r="B46" i="5" l="1"/>
  <c r="M46" i="5" s="1"/>
  <c r="B47" i="5" l="1"/>
  <c r="M47" i="5" s="1"/>
  <c r="B48" i="5" l="1"/>
  <c r="M48" i="5" s="1"/>
  <c r="B49" i="5" l="1"/>
  <c r="M49" i="5" s="1"/>
  <c r="B50" i="5" l="1"/>
  <c r="M50" i="5" s="1"/>
  <c r="B51" i="5" l="1"/>
  <c r="M51" i="5" s="1"/>
  <c r="B52" i="5" l="1"/>
  <c r="M52" i="5" s="1"/>
  <c r="B53" i="5" l="1"/>
  <c r="M53" i="5" s="1"/>
  <c r="B54" i="5" l="1"/>
  <c r="M54" i="5" s="1"/>
  <c r="B55" i="5" l="1"/>
  <c r="M55" i="5" s="1"/>
  <c r="B56" i="5" l="1"/>
  <c r="M56" i="5" s="1"/>
  <c r="B57" i="5" l="1"/>
  <c r="M57" i="5" s="1"/>
  <c r="B58" i="5" l="1"/>
  <c r="M58" i="5" s="1"/>
  <c r="B59" i="5" l="1"/>
  <c r="M59" i="5" s="1"/>
  <c r="B60" i="5" l="1"/>
  <c r="M60" i="5" s="1"/>
  <c r="B61" i="5" l="1"/>
  <c r="M61" i="5" s="1"/>
  <c r="B62" i="5" l="1"/>
  <c r="M62" i="5" s="1"/>
  <c r="B63" i="5" l="1"/>
  <c r="M63" i="5" s="1"/>
  <c r="B64" i="5" l="1"/>
  <c r="M64" i="5" s="1"/>
  <c r="B65" i="5" l="1"/>
  <c r="M65" i="5" s="1"/>
  <c r="B66" i="5" l="1"/>
  <c r="M66" i="5" s="1"/>
  <c r="B67" i="5" l="1"/>
  <c r="M67" i="5" s="1"/>
  <c r="B68" i="5" l="1"/>
  <c r="M68" i="5" s="1"/>
  <c r="B69" i="5" l="1"/>
  <c r="M69" i="5" s="1"/>
  <c r="B70" i="5" l="1"/>
  <c r="M70" i="5" s="1"/>
  <c r="B71" i="5" l="1"/>
  <c r="M71" i="5" s="1"/>
  <c r="B72" i="5" l="1"/>
  <c r="M72" i="5" s="1"/>
  <c r="B73" i="5" l="1"/>
  <c r="M73" i="5" s="1"/>
  <c r="B74" i="5" l="1"/>
  <c r="M74" i="5" s="1"/>
  <c r="B75" i="5" l="1"/>
  <c r="M75" i="5" s="1"/>
  <c r="B76" i="5" l="1"/>
  <c r="M76" i="5" s="1"/>
  <c r="B77" i="5" l="1"/>
  <c r="M77" i="5" s="1"/>
  <c r="B78" i="5" l="1"/>
  <c r="M78" i="5" s="1"/>
  <c r="B79" i="5" l="1"/>
  <c r="M79" i="5" s="1"/>
  <c r="B80" i="5" l="1"/>
  <c r="M80" i="5" s="1"/>
  <c r="B81" i="5" l="1"/>
  <c r="M81" i="5" s="1"/>
  <c r="B82" i="5" l="1"/>
  <c r="M82" i="5" s="1"/>
  <c r="B83" i="5" l="1"/>
  <c r="M83" i="5" s="1"/>
  <c r="B84" i="5" l="1"/>
  <c r="M84" i="5" s="1"/>
  <c r="B85" i="5" l="1"/>
  <c r="M85" i="5" s="1"/>
  <c r="B86" i="5" l="1"/>
  <c r="M86" i="5" s="1"/>
  <c r="B87" i="5" l="1"/>
  <c r="M87" i="5" s="1"/>
  <c r="B88" i="5" l="1"/>
  <c r="M88" i="5" s="1"/>
  <c r="B89" i="5" l="1"/>
  <c r="M89" i="5" s="1"/>
  <c r="B90" i="5" l="1"/>
  <c r="M90" i="5" s="1"/>
  <c r="B91" i="5" l="1"/>
  <c r="M91" i="5" s="1"/>
  <c r="B92" i="5" l="1"/>
  <c r="M92" i="5" s="1"/>
  <c r="B93" i="5" l="1"/>
  <c r="M93" i="5" s="1"/>
  <c r="B94" i="5" l="1"/>
  <c r="M94" i="5" s="1"/>
  <c r="B95" i="5" l="1"/>
  <c r="M95" i="5" s="1"/>
  <c r="B96" i="5" l="1"/>
  <c r="M96" i="5" s="1"/>
  <c r="B97" i="5" l="1"/>
  <c r="M97" i="5" s="1"/>
  <c r="B98" i="5" l="1"/>
  <c r="M98" i="5" s="1"/>
  <c r="B99" i="5" l="1"/>
  <c r="M99" i="5" s="1"/>
  <c r="B100" i="5" l="1"/>
  <c r="M100" i="5" s="1"/>
  <c r="B101" i="5" l="1"/>
  <c r="M101" i="5" s="1"/>
  <c r="B102" i="5" l="1"/>
  <c r="M102" i="5" s="1"/>
  <c r="B103" i="5" l="1"/>
  <c r="M103" i="5" s="1"/>
  <c r="B104" i="5" l="1"/>
  <c r="M104" i="5" s="1"/>
  <c r="B105" i="5" l="1"/>
  <c r="M105" i="5" s="1"/>
  <c r="B106" i="5" l="1"/>
  <c r="M106" i="5" s="1"/>
  <c r="B107" i="5" l="1"/>
  <c r="M107" i="5" s="1"/>
  <c r="B108" i="5" l="1"/>
  <c r="M108" i="5" s="1"/>
  <c r="B109" i="5" l="1"/>
  <c r="M109" i="5" s="1"/>
  <c r="B110" i="5" l="1"/>
  <c r="M110" i="5" s="1"/>
  <c r="B111" i="5" l="1"/>
  <c r="M111" i="5" s="1"/>
  <c r="B112" i="5" l="1"/>
  <c r="M112" i="5" s="1"/>
  <c r="B113" i="5" l="1"/>
  <c r="M113" i="5" s="1"/>
  <c r="B114" i="5" l="1"/>
  <c r="M114" i="5" s="1"/>
  <c r="B115" i="5" l="1"/>
  <c r="M115" i="5" s="1"/>
  <c r="B116" i="5" l="1"/>
  <c r="M116" i="5" s="1"/>
  <c r="B117" i="5" l="1"/>
  <c r="M117" i="5" s="1"/>
  <c r="B118" i="5" l="1"/>
  <c r="M118" i="5" s="1"/>
  <c r="B119" i="5" l="1"/>
  <c r="M119" i="5" s="1"/>
  <c r="B120" i="5" l="1"/>
  <c r="M120" i="5" s="1"/>
  <c r="B121" i="5" l="1"/>
  <c r="M121" i="5" s="1"/>
  <c r="B122" i="5" l="1"/>
  <c r="M122" i="5" s="1"/>
  <c r="B123" i="5" l="1"/>
  <c r="M123" i="5" s="1"/>
  <c r="B124" i="5" l="1"/>
  <c r="M124" i="5" s="1"/>
  <c r="B125" i="5" l="1"/>
  <c r="M125" i="5" s="1"/>
  <c r="B126" i="5" l="1"/>
  <c r="M126" i="5" s="1"/>
  <c r="B127" i="5" l="1"/>
  <c r="M127" i="5" s="1"/>
  <c r="B128" i="5" l="1"/>
  <c r="M128" i="5" s="1"/>
  <c r="B129" i="5" l="1"/>
  <c r="M129" i="5" s="1"/>
  <c r="B130" i="5" l="1"/>
  <c r="M130" i="5" s="1"/>
  <c r="B131" i="5" l="1"/>
  <c r="M131" i="5" s="1"/>
  <c r="B132" i="5" l="1"/>
  <c r="M132" i="5" s="1"/>
  <c r="B133" i="5" l="1"/>
  <c r="M133" i="5" s="1"/>
  <c r="B134" i="5" l="1"/>
  <c r="M134" i="5" s="1"/>
  <c r="B135" i="5" l="1"/>
  <c r="M135" i="5" s="1"/>
  <c r="B136" i="5" l="1"/>
  <c r="M136" i="5" s="1"/>
  <c r="B137" i="5" l="1"/>
  <c r="M137" i="5" s="1"/>
  <c r="B138" i="5" l="1"/>
  <c r="M138" i="5" s="1"/>
  <c r="B139" i="5" l="1"/>
  <c r="M139" i="5" s="1"/>
  <c r="B140" i="5" l="1"/>
  <c r="M140" i="5" s="1"/>
  <c r="B141" i="5" l="1"/>
  <c r="M141" i="5" s="1"/>
  <c r="B142" i="5" l="1"/>
  <c r="M142" i="5" s="1"/>
  <c r="B143" i="5" l="1"/>
  <c r="M143" i="5" s="1"/>
  <c r="B144" i="5" l="1"/>
  <c r="M144" i="5" s="1"/>
  <c r="B145" i="5" l="1"/>
  <c r="M145" i="5" s="1"/>
  <c r="B146" i="5" l="1"/>
  <c r="M146" i="5" s="1"/>
  <c r="B147" i="5" l="1"/>
  <c r="M147" i="5" s="1"/>
  <c r="B148" i="5" l="1"/>
  <c r="M148" i="5" s="1"/>
  <c r="B149" i="5" l="1"/>
  <c r="M149" i="5" s="1"/>
  <c r="B150" i="5" l="1"/>
  <c r="M150" i="5" s="1"/>
  <c r="B151" i="5" l="1"/>
  <c r="M151" i="5" s="1"/>
  <c r="B152" i="5" l="1"/>
  <c r="M152" i="5" s="1"/>
  <c r="B153" i="5" l="1"/>
  <c r="M153" i="5" s="1"/>
  <c r="B154" i="5" l="1"/>
  <c r="M154" i="5" s="1"/>
  <c r="B155" i="5" l="1"/>
  <c r="M155" i="5" s="1"/>
  <c r="B156" i="5" l="1"/>
  <c r="M156" i="5" s="1"/>
  <c r="B157" i="5" l="1"/>
  <c r="M157" i="5" s="1"/>
  <c r="B158" i="5" l="1"/>
  <c r="M158" i="5" s="1"/>
  <c r="B159" i="5" l="1"/>
  <c r="M159" i="5" s="1"/>
  <c r="B160" i="5" l="1"/>
  <c r="M160" i="5" s="1"/>
  <c r="B161" i="5" l="1"/>
  <c r="M161" i="5" s="1"/>
  <c r="B162" i="5" l="1"/>
  <c r="M162" i="5" s="1"/>
  <c r="B163" i="5" l="1"/>
  <c r="M163" i="5" s="1"/>
  <c r="B164" i="5" l="1"/>
  <c r="M164" i="5" s="1"/>
  <c r="B165" i="5" l="1"/>
  <c r="M165" i="5" s="1"/>
  <c r="B166" i="5" l="1"/>
  <c r="M166" i="5" s="1"/>
  <c r="B167" i="5" l="1"/>
  <c r="M167" i="5" s="1"/>
  <c r="B168" i="5" l="1"/>
  <c r="M168" i="5" s="1"/>
  <c r="B169" i="5" l="1"/>
  <c r="M169" i="5" s="1"/>
  <c r="B170" i="5" l="1"/>
  <c r="M170" i="5" s="1"/>
  <c r="B171" i="5" l="1"/>
  <c r="M171" i="5" s="1"/>
  <c r="B172" i="5" l="1"/>
  <c r="M172" i="5" s="1"/>
  <c r="B173" i="5" l="1"/>
  <c r="M173" i="5" s="1"/>
  <c r="B174" i="5" l="1"/>
  <c r="M174" i="5" s="1"/>
  <c r="B175" i="5" l="1"/>
  <c r="M175" i="5" s="1"/>
  <c r="B176" i="5" l="1"/>
  <c r="M176" i="5" s="1"/>
  <c r="B177" i="5" l="1"/>
  <c r="M177" i="5" s="1"/>
  <c r="B178" i="5" l="1"/>
  <c r="M178" i="5" s="1"/>
  <c r="B179" i="5" l="1"/>
  <c r="M179" i="5" s="1"/>
  <c r="B180" i="5" l="1"/>
  <c r="M180" i="5" s="1"/>
  <c r="B181" i="5" l="1"/>
  <c r="M181" i="5" s="1"/>
  <c r="B182" i="5" l="1"/>
  <c r="M182" i="5" s="1"/>
  <c r="B183" i="5" l="1"/>
  <c r="M183" i="5" s="1"/>
  <c r="B184" i="5" l="1"/>
  <c r="M184" i="5" s="1"/>
  <c r="B185" i="5" l="1"/>
  <c r="M185" i="5" s="1"/>
  <c r="B186" i="5" l="1"/>
  <c r="M186" i="5" s="1"/>
  <c r="B187" i="5" l="1"/>
  <c r="M187" i="5" s="1"/>
  <c r="B188" i="5" l="1"/>
  <c r="M188" i="5" s="1"/>
  <c r="B189" i="5" l="1"/>
  <c r="M189" i="5" s="1"/>
  <c r="B190" i="5" l="1"/>
  <c r="M190" i="5" s="1"/>
  <c r="B191" i="5" l="1"/>
  <c r="M191" i="5" s="1"/>
  <c r="B192" i="5" l="1"/>
  <c r="M192" i="5" s="1"/>
  <c r="B193" i="5" l="1"/>
  <c r="M193" i="5" s="1"/>
  <c r="B194" i="5" l="1"/>
  <c r="M194" i="5" s="1"/>
  <c r="B195" i="5" l="1"/>
  <c r="M195" i="5" s="1"/>
  <c r="B196" i="5" l="1"/>
  <c r="M196" i="5" s="1"/>
  <c r="B197" i="5" l="1"/>
  <c r="M197" i="5" s="1"/>
  <c r="B198" i="5" l="1"/>
  <c r="M198" i="5" s="1"/>
  <c r="B199" i="5" l="1"/>
  <c r="M199" i="5" s="1"/>
  <c r="B200" i="5" l="1"/>
  <c r="M200" i="5" s="1"/>
  <c r="B201" i="5" l="1"/>
  <c r="M201" i="5" s="1"/>
  <c r="B202" i="5" l="1"/>
  <c r="M202" i="5" s="1"/>
  <c r="B203" i="5" l="1"/>
  <c r="M203" i="5" s="1"/>
  <c r="B204" i="5" l="1"/>
  <c r="M204" i="5" s="1"/>
  <c r="B205" i="5" l="1"/>
  <c r="M205" i="5" s="1"/>
  <c r="B206" i="5" l="1"/>
  <c r="M206" i="5" s="1"/>
  <c r="B207" i="5" l="1"/>
  <c r="M207" i="5" s="1"/>
  <c r="B208" i="5" l="1"/>
  <c r="M208" i="5" s="1"/>
  <c r="B209" i="5" l="1"/>
  <c r="M209" i="5" s="1"/>
  <c r="B210" i="5" l="1"/>
  <c r="M210" i="5" s="1"/>
  <c r="B211" i="5" l="1"/>
  <c r="M211" i="5" s="1"/>
  <c r="B212" i="5" l="1"/>
  <c r="M212" i="5" s="1"/>
  <c r="B213" i="5" l="1"/>
  <c r="M213" i="5" s="1"/>
  <c r="B214" i="5" l="1"/>
  <c r="M214" i="5" s="1"/>
  <c r="B215" i="5" l="1"/>
  <c r="M215" i="5" s="1"/>
  <c r="B216" i="5" l="1"/>
  <c r="M216" i="5" s="1"/>
  <c r="B217" i="5" l="1"/>
  <c r="M217" i="5" s="1"/>
  <c r="B218" i="5" l="1"/>
  <c r="M218" i="5" s="1"/>
  <c r="B219" i="5" l="1"/>
  <c r="M219" i="5" s="1"/>
  <c r="B220" i="5" l="1"/>
  <c r="M220" i="5" s="1"/>
  <c r="B221" i="5" l="1"/>
  <c r="M221" i="5" s="1"/>
  <c r="B222" i="5" l="1"/>
  <c r="M222" i="5" s="1"/>
  <c r="B223" i="5" l="1"/>
  <c r="M223" i="5" s="1"/>
  <c r="B224" i="5" l="1"/>
  <c r="M224" i="5" s="1"/>
  <c r="B225" i="5" l="1"/>
  <c r="M225" i="5" s="1"/>
  <c r="B226" i="5" l="1"/>
  <c r="M226" i="5" s="1"/>
  <c r="B227" i="5" l="1"/>
  <c r="M227" i="5" s="1"/>
  <c r="B228" i="5" l="1"/>
  <c r="M228" i="5" s="1"/>
  <c r="B229" i="5" l="1"/>
  <c r="M229" i="5" s="1"/>
  <c r="B230" i="5" l="1"/>
  <c r="M230" i="5" s="1"/>
  <c r="B231" i="5" l="1"/>
  <c r="M231" i="5" s="1"/>
  <c r="B232" i="5" l="1"/>
  <c r="M232" i="5" s="1"/>
  <c r="B233" i="5" l="1"/>
  <c r="M233" i="5" s="1"/>
  <c r="B234" i="5" l="1"/>
  <c r="M234" i="5" s="1"/>
  <c r="B235" i="5" l="1"/>
  <c r="M235" i="5" s="1"/>
  <c r="B236" i="5" l="1"/>
  <c r="M236" i="5" s="1"/>
  <c r="B237" i="5" l="1"/>
  <c r="M237" i="5" s="1"/>
  <c r="B238" i="5" l="1"/>
  <c r="M238" i="5" s="1"/>
  <c r="B239" i="5" l="1"/>
  <c r="M239" i="5" s="1"/>
  <c r="B240" i="5" l="1"/>
  <c r="M240" i="5" s="1"/>
  <c r="B241" i="5" l="1"/>
  <c r="M241" i="5" s="1"/>
  <c r="B242" i="5" l="1"/>
  <c r="M242" i="5" s="1"/>
  <c r="B243" i="5" l="1"/>
  <c r="M243" i="5" s="1"/>
  <c r="B244" i="5" l="1"/>
  <c r="M244" i="5" s="1"/>
  <c r="B245" i="5" l="1"/>
  <c r="M245" i="5" s="1"/>
  <c r="B246" i="5" l="1"/>
  <c r="M246" i="5" s="1"/>
  <c r="B247" i="5" l="1"/>
  <c r="M247" i="5" s="1"/>
  <c r="B248" i="5" l="1"/>
  <c r="M248" i="5" s="1"/>
  <c r="B249" i="5" l="1"/>
  <c r="M249" i="5" s="1"/>
  <c r="B250" i="5" l="1"/>
  <c r="M250" i="5" s="1"/>
  <c r="B251" i="5" l="1"/>
  <c r="M251" i="5" s="1"/>
  <c r="B252" i="5" l="1"/>
  <c r="M252" i="5" s="1"/>
  <c r="B253" i="5" l="1"/>
  <c r="M253" i="5" s="1"/>
  <c r="B254" i="5" l="1"/>
  <c r="M254" i="5" s="1"/>
  <c r="B255" i="5" l="1"/>
  <c r="M255" i="5" s="1"/>
  <c r="B256" i="5" l="1"/>
  <c r="M256" i="5" s="1"/>
  <c r="B257" i="5" l="1"/>
  <c r="M257" i="5" s="1"/>
  <c r="B258" i="5" l="1"/>
  <c r="M258" i="5" s="1"/>
  <c r="B259" i="5" l="1"/>
  <c r="M259" i="5" s="1"/>
  <c r="B260" i="5" l="1"/>
  <c r="M260" i="5" s="1"/>
  <c r="B261" i="5" l="1"/>
  <c r="M261" i="5" s="1"/>
  <c r="B262" i="5" l="1"/>
  <c r="M262" i="5" s="1"/>
  <c r="B263" i="5" l="1"/>
  <c r="M263" i="5" s="1"/>
  <c r="B264" i="5" l="1"/>
  <c r="M264" i="5" s="1"/>
  <c r="B265" i="5" l="1"/>
  <c r="M265" i="5" s="1"/>
  <c r="B266" i="5" l="1"/>
  <c r="M266" i="5" s="1"/>
  <c r="B267" i="5" l="1"/>
  <c r="M267" i="5" s="1"/>
  <c r="B268" i="5" l="1"/>
  <c r="M268" i="5" s="1"/>
  <c r="B269" i="5" l="1"/>
  <c r="M269" i="5" s="1"/>
  <c r="B270" i="5" l="1"/>
  <c r="M270" i="5" s="1"/>
  <c r="B271" i="5" l="1"/>
  <c r="M271" i="5" s="1"/>
  <c r="B272" i="5" l="1"/>
  <c r="M272" i="5" s="1"/>
  <c r="B273" i="5" l="1"/>
  <c r="M273" i="5" s="1"/>
  <c r="B274" i="5" l="1"/>
  <c r="M274" i="5" s="1"/>
  <c r="B275" i="5" l="1"/>
  <c r="M275" i="5" s="1"/>
  <c r="B276" i="5" l="1"/>
  <c r="M276" i="5" s="1"/>
  <c r="B277" i="5" l="1"/>
  <c r="M277" i="5" s="1"/>
  <c r="B278" i="5" l="1"/>
  <c r="M278" i="5" s="1"/>
  <c r="B279" i="5" l="1"/>
  <c r="M279" i="5" s="1"/>
  <c r="B280" i="5" l="1"/>
  <c r="M280" i="5" s="1"/>
  <c r="B281" i="5" l="1"/>
  <c r="M281" i="5" s="1"/>
  <c r="B282" i="5" l="1"/>
  <c r="M282" i="5" s="1"/>
  <c r="B283" i="5" l="1"/>
  <c r="M283" i="5" s="1"/>
  <c r="B284" i="5" l="1"/>
  <c r="M284" i="5" s="1"/>
  <c r="B285" i="5" l="1"/>
  <c r="M285" i="5" s="1"/>
  <c r="B286" i="5" l="1"/>
  <c r="M286" i="5" s="1"/>
  <c r="B287" i="5" l="1"/>
  <c r="M287" i="5" s="1"/>
  <c r="B288" i="5" l="1"/>
  <c r="M288" i="5" s="1"/>
  <c r="B289" i="5" l="1"/>
  <c r="M289" i="5" s="1"/>
  <c r="B290" i="5" l="1"/>
  <c r="M290" i="5" s="1"/>
  <c r="B291" i="5" l="1"/>
  <c r="M291" i="5" s="1"/>
  <c r="B292" i="5" l="1"/>
  <c r="M292" i="5" s="1"/>
  <c r="B293" i="5" l="1"/>
  <c r="M293" i="5" s="1"/>
  <c r="B294" i="5" l="1"/>
  <c r="M294" i="5" s="1"/>
  <c r="B295" i="5" l="1"/>
  <c r="M295" i="5" s="1"/>
  <c r="B296" i="5" l="1"/>
  <c r="M296" i="5" s="1"/>
  <c r="B297" i="5" l="1"/>
  <c r="M297" i="5" s="1"/>
  <c r="B298" i="5" l="1"/>
  <c r="M298" i="5" s="1"/>
  <c r="B299" i="5" l="1"/>
  <c r="M299" i="5" s="1"/>
  <c r="B300" i="5" l="1"/>
  <c r="M300" i="5" s="1"/>
  <c r="B301" i="5" l="1"/>
  <c r="M301" i="5" s="1"/>
  <c r="B302" i="5" l="1"/>
  <c r="M302" i="5" s="1"/>
  <c r="B303" i="5" l="1"/>
  <c r="M303" i="5" s="1"/>
  <c r="B304" i="5" l="1"/>
  <c r="M304" i="5" s="1"/>
  <c r="B305" i="5" l="1"/>
  <c r="M305" i="5" s="1"/>
  <c r="B306" i="5" l="1"/>
  <c r="M306" i="5" s="1"/>
  <c r="B307" i="5" l="1"/>
  <c r="M307" i="5" s="1"/>
  <c r="B308" i="5" l="1"/>
  <c r="M308" i="5" s="1"/>
  <c r="B309" i="5" l="1"/>
  <c r="M309" i="5" s="1"/>
  <c r="B310" i="5" l="1"/>
  <c r="M310" i="5" s="1"/>
  <c r="B311" i="5" l="1"/>
  <c r="M311" i="5" s="1"/>
  <c r="B312" i="5" l="1"/>
  <c r="M312" i="5" s="1"/>
  <c r="B313" i="5" l="1"/>
  <c r="M313" i="5" s="1"/>
  <c r="B314" i="5" l="1"/>
  <c r="M314" i="5" s="1"/>
  <c r="B315" i="5" l="1"/>
  <c r="M315" i="5" s="1"/>
  <c r="B316" i="5" l="1"/>
  <c r="M316" i="5" s="1"/>
  <c r="B317" i="5" l="1"/>
  <c r="M317" i="5" s="1"/>
  <c r="B318" i="5" l="1"/>
  <c r="M318" i="5" s="1"/>
  <c r="B319" i="5" l="1"/>
  <c r="M319" i="5" s="1"/>
  <c r="B320" i="5" l="1"/>
  <c r="M320" i="5" s="1"/>
  <c r="B321" i="5" l="1"/>
  <c r="M321" i="5" s="1"/>
  <c r="B322" i="5" l="1"/>
  <c r="M322" i="5" s="1"/>
  <c r="B323" i="5" l="1"/>
  <c r="M323" i="5" s="1"/>
  <c r="B324" i="5" l="1"/>
  <c r="M324" i="5" s="1"/>
  <c r="B325" i="5" l="1"/>
  <c r="M325" i="5" s="1"/>
  <c r="B326" i="5" l="1"/>
  <c r="M326" i="5" s="1"/>
  <c r="B327" i="5" l="1"/>
  <c r="M327" i="5" s="1"/>
  <c r="B328" i="5" l="1"/>
  <c r="M328" i="5" s="1"/>
  <c r="B329" i="5" l="1"/>
  <c r="M329" i="5" s="1"/>
  <c r="B330" i="5" l="1"/>
  <c r="M330" i="5" s="1"/>
  <c r="B331" i="5" l="1"/>
  <c r="M331" i="5" s="1"/>
  <c r="B332" i="5" l="1"/>
  <c r="M332" i="5" s="1"/>
  <c r="B333" i="5" l="1"/>
  <c r="M333" i="5" s="1"/>
  <c r="B334" i="5" l="1"/>
  <c r="M334" i="5" s="1"/>
  <c r="B335" i="5" l="1"/>
  <c r="M335" i="5" s="1"/>
  <c r="B336" i="5" l="1"/>
  <c r="M336" i="5" s="1"/>
  <c r="B337" i="5" l="1"/>
  <c r="M337" i="5" s="1"/>
  <c r="B338" i="5" l="1"/>
  <c r="M338" i="5" s="1"/>
  <c r="B339" i="5" l="1"/>
  <c r="M339" i="5" s="1"/>
  <c r="B340" i="5" l="1"/>
  <c r="M340" i="5" s="1"/>
  <c r="B341" i="5" l="1"/>
  <c r="M341" i="5" s="1"/>
  <c r="B342" i="5" l="1"/>
  <c r="M342" i="5" s="1"/>
  <c r="B343" i="5" l="1"/>
  <c r="M343" i="5" s="1"/>
  <c r="B344" i="5" l="1"/>
  <c r="M344" i="5" s="1"/>
  <c r="B345" i="5" l="1"/>
  <c r="M345" i="5" s="1"/>
  <c r="B346" i="5" l="1"/>
  <c r="M346" i="5" s="1"/>
  <c r="B347" i="5" l="1"/>
  <c r="M347" i="5" s="1"/>
  <c r="B348" i="5" l="1"/>
  <c r="M348" i="5" s="1"/>
  <c r="B349" i="5" l="1"/>
  <c r="M349" i="5" s="1"/>
  <c r="B350" i="5" l="1"/>
  <c r="M350" i="5" s="1"/>
  <c r="B351" i="5" l="1"/>
  <c r="M351" i="5" s="1"/>
  <c r="B352" i="5" l="1"/>
  <c r="M352" i="5" s="1"/>
  <c r="B353" i="5" l="1"/>
  <c r="M353" i="5" s="1"/>
  <c r="B354" i="5" l="1"/>
  <c r="M354" i="5" s="1"/>
  <c r="B355" i="5" l="1"/>
  <c r="M355" i="5" s="1"/>
  <c r="B356" i="5" l="1"/>
  <c r="M356" i="5" s="1"/>
  <c r="B357" i="5" l="1"/>
  <c r="M357" i="5" s="1"/>
  <c r="B358" i="5" l="1"/>
  <c r="M358" i="5" s="1"/>
  <c r="B359" i="5" l="1"/>
  <c r="M359" i="5" s="1"/>
  <c r="B360" i="5" l="1"/>
  <c r="M360" i="5" s="1"/>
  <c r="B361" i="5" l="1"/>
  <c r="M361" i="5" s="1"/>
  <c r="B362" i="5" l="1"/>
  <c r="M362" i="5" s="1"/>
  <c r="B363" i="5" l="1"/>
  <c r="M363" i="5" s="1"/>
  <c r="B364" i="5" l="1"/>
  <c r="M364" i="5" s="1"/>
  <c r="B365" i="5" l="1"/>
  <c r="M365" i="5" s="1"/>
  <c r="B366" i="5" l="1"/>
  <c r="M366" i="5" s="1"/>
  <c r="B367" i="5" l="1"/>
  <c r="M367" i="5" s="1"/>
  <c r="B368" i="5" l="1"/>
  <c r="M368" i="5" s="1"/>
  <c r="B369" i="5" l="1"/>
  <c r="M369" i="5" s="1"/>
  <c r="B370" i="5" l="1"/>
  <c r="M370" i="5" s="1"/>
  <c r="B371" i="5" l="1"/>
  <c r="M371" i="5" s="1"/>
  <c r="B372" i="5" l="1"/>
  <c r="M372" i="5" s="1"/>
  <c r="B373" i="5" l="1"/>
  <c r="M373" i="5" s="1"/>
  <c r="B374" i="5" l="1"/>
  <c r="M374" i="5" s="1"/>
  <c r="B375" i="5" l="1"/>
  <c r="M375" i="5" s="1"/>
  <c r="B376" i="5" l="1"/>
  <c r="M376" i="5" s="1"/>
  <c r="B377" i="5" l="1"/>
  <c r="M377" i="5" s="1"/>
  <c r="B378" i="5" l="1"/>
  <c r="M378" i="5" s="1"/>
  <c r="B379" i="5" l="1"/>
  <c r="M379" i="5" s="1"/>
  <c r="B380" i="5" l="1"/>
  <c r="M380" i="5" s="1"/>
  <c r="B381" i="5" l="1"/>
  <c r="M381" i="5" s="1"/>
  <c r="B382" i="5" l="1"/>
  <c r="M382" i="5" s="1"/>
  <c r="B383" i="5" l="1"/>
  <c r="M383" i="5" s="1"/>
  <c r="B384" i="5" l="1"/>
  <c r="M384" i="5" s="1"/>
  <c r="B385" i="5" l="1"/>
  <c r="M385" i="5" s="1"/>
  <c r="B386" i="5" l="1"/>
  <c r="M386" i="5" s="1"/>
  <c r="B387" i="5" l="1"/>
  <c r="M387" i="5" s="1"/>
  <c r="B388" i="5" l="1"/>
  <c r="M388" i="5" s="1"/>
  <c r="B389" i="5" l="1"/>
  <c r="M389" i="5" s="1"/>
  <c r="B390" i="5" l="1"/>
  <c r="M390" i="5" s="1"/>
  <c r="B391" i="5" l="1"/>
  <c r="M391" i="5" s="1"/>
  <c r="B392" i="5" l="1"/>
  <c r="M392" i="5" s="1"/>
  <c r="B393" i="5" l="1"/>
  <c r="M393" i="5" s="1"/>
  <c r="B394" i="5" l="1"/>
  <c r="M394" i="5" s="1"/>
  <c r="B395" i="5" l="1"/>
  <c r="M395" i="5" s="1"/>
  <c r="B396" i="5" l="1"/>
  <c r="M396" i="5" s="1"/>
  <c r="B397" i="5" l="1"/>
  <c r="M397" i="5" s="1"/>
  <c r="B398" i="5" l="1"/>
  <c r="M398" i="5" s="1"/>
  <c r="B399" i="5" l="1"/>
  <c r="M399" i="5" s="1"/>
  <c r="B400" i="5" l="1"/>
  <c r="M400" i="5" s="1"/>
  <c r="B401" i="5" l="1"/>
  <c r="M401" i="5" s="1"/>
  <c r="B402" i="5" l="1"/>
  <c r="M402" i="5" s="1"/>
  <c r="B403" i="5" l="1"/>
  <c r="M403" i="5" s="1"/>
  <c r="B404" i="5" l="1"/>
  <c r="M404" i="5" s="1"/>
  <c r="B405" i="5" l="1"/>
  <c r="M405" i="5" s="1"/>
  <c r="B406" i="5" l="1"/>
  <c r="M406" i="5" s="1"/>
  <c r="B407" i="5" l="1"/>
  <c r="M407" i="5" s="1"/>
  <c r="B408" i="5" l="1"/>
  <c r="M408" i="5" s="1"/>
  <c r="B409" i="5" l="1"/>
  <c r="M409" i="5" s="1"/>
  <c r="B410" i="5" l="1"/>
  <c r="M410" i="5" s="1"/>
  <c r="B411" i="5" l="1"/>
  <c r="M411" i="5" s="1"/>
  <c r="B412" i="5" l="1"/>
  <c r="M412" i="5" s="1"/>
  <c r="B413" i="5" l="1"/>
  <c r="M413" i="5" s="1"/>
  <c r="B414" i="5" l="1"/>
  <c r="M414" i="5" s="1"/>
  <c r="B415" i="5" l="1"/>
  <c r="M415" i="5" s="1"/>
  <c r="B416" i="5" l="1"/>
  <c r="M416" i="5" s="1"/>
  <c r="B417" i="5" l="1"/>
  <c r="M417" i="5" s="1"/>
  <c r="B418" i="5" l="1"/>
  <c r="M418" i="5" s="1"/>
  <c r="B419" i="5" l="1"/>
  <c r="M419" i="5" s="1"/>
  <c r="B420" i="5" l="1"/>
  <c r="M420" i="5" s="1"/>
  <c r="B421" i="5" l="1"/>
  <c r="M421" i="5" s="1"/>
  <c r="B422" i="5" l="1"/>
  <c r="M422" i="5" s="1"/>
  <c r="B423" i="5" l="1"/>
  <c r="M423" i="5" s="1"/>
  <c r="B424" i="5" l="1"/>
  <c r="M424" i="5" s="1"/>
  <c r="B425" i="5" l="1"/>
  <c r="M425" i="5" s="1"/>
  <c r="B426" i="5" l="1"/>
  <c r="M426" i="5" s="1"/>
  <c r="B427" i="5" l="1"/>
  <c r="M427" i="5" s="1"/>
  <c r="B428" i="5" l="1"/>
  <c r="M428" i="5" s="1"/>
  <c r="B429" i="5" l="1"/>
  <c r="M429" i="5" s="1"/>
  <c r="B430" i="5" l="1"/>
  <c r="M430" i="5" s="1"/>
  <c r="B431" i="5" l="1"/>
  <c r="M431" i="5" s="1"/>
  <c r="B432" i="5" l="1"/>
  <c r="M432" i="5" s="1"/>
  <c r="B433" i="5" l="1"/>
  <c r="M433" i="5" s="1"/>
  <c r="B434" i="5" l="1"/>
  <c r="M434" i="5" s="1"/>
  <c r="B435" i="5" l="1"/>
  <c r="M435" i="5" s="1"/>
  <c r="B436" i="5" l="1"/>
  <c r="M436" i="5" s="1"/>
  <c r="B437" i="5" l="1"/>
  <c r="M437" i="5" s="1"/>
  <c r="B438" i="5" l="1"/>
  <c r="M438" i="5" s="1"/>
  <c r="B439" i="5" l="1"/>
  <c r="M439" i="5" s="1"/>
  <c r="B440" i="5" l="1"/>
  <c r="M440" i="5" s="1"/>
  <c r="B441" i="5" l="1"/>
  <c r="M441" i="5" s="1"/>
  <c r="B442" i="5" l="1"/>
  <c r="M442" i="5" s="1"/>
  <c r="B443" i="5" l="1"/>
  <c r="M443" i="5" s="1"/>
  <c r="B444" i="5" l="1"/>
  <c r="M444" i="5" s="1"/>
  <c r="B445" i="5" l="1"/>
  <c r="M445" i="5" s="1"/>
  <c r="B446" i="5" l="1"/>
  <c r="M446" i="5" s="1"/>
  <c r="B447" i="5" l="1"/>
  <c r="M447" i="5" s="1"/>
  <c r="B448" i="5" l="1"/>
  <c r="M448" i="5" s="1"/>
  <c r="B449" i="5" l="1"/>
  <c r="M449" i="5" s="1"/>
  <c r="B450" i="5" l="1"/>
  <c r="M450" i="5" s="1"/>
  <c r="B451" i="5" l="1"/>
  <c r="M451" i="5" s="1"/>
  <c r="B452" i="5" l="1"/>
  <c r="M452" i="5" s="1"/>
  <c r="B453" i="5" l="1"/>
  <c r="M453" i="5" s="1"/>
  <c r="B454" i="5" l="1"/>
  <c r="M454" i="5" s="1"/>
  <c r="B455" i="5" l="1"/>
  <c r="M455" i="5" s="1"/>
  <c r="B456" i="5" l="1"/>
  <c r="M456" i="5" s="1"/>
  <c r="B457" i="5" l="1"/>
  <c r="M457" i="5" s="1"/>
  <c r="B458" i="5" l="1"/>
  <c r="M458" i="5" s="1"/>
  <c r="B459" i="5" l="1"/>
  <c r="M459" i="5" s="1"/>
  <c r="B460" i="5" l="1"/>
  <c r="M460" i="5" s="1"/>
  <c r="B461" i="5" l="1"/>
  <c r="M461" i="5" s="1"/>
  <c r="B462" i="5" l="1"/>
  <c r="M462" i="5" s="1"/>
  <c r="B463" i="5" l="1"/>
  <c r="M463" i="5" s="1"/>
  <c r="B464" i="5" l="1"/>
  <c r="M464" i="5" s="1"/>
  <c r="B465" i="5" l="1"/>
  <c r="M465" i="5" s="1"/>
  <c r="B466" i="5" l="1"/>
  <c r="M466" i="5" s="1"/>
  <c r="B467" i="5" l="1"/>
  <c r="M467" i="5" s="1"/>
  <c r="B468" i="5" l="1"/>
  <c r="M468" i="5" s="1"/>
  <c r="B469" i="5" l="1"/>
  <c r="M469" i="5" s="1"/>
  <c r="B470" i="5" l="1"/>
  <c r="M470" i="5" s="1"/>
  <c r="B471" i="5" l="1"/>
  <c r="M471" i="5" s="1"/>
  <c r="B472" i="5" l="1"/>
  <c r="M472" i="5" s="1"/>
  <c r="B473" i="5" l="1"/>
  <c r="M473" i="5" s="1"/>
  <c r="B474" i="5" l="1"/>
  <c r="M474" i="5" s="1"/>
  <c r="B475" i="5" l="1"/>
  <c r="M475" i="5" s="1"/>
  <c r="B476" i="5" l="1"/>
  <c r="M476" i="5" s="1"/>
  <c r="B477" i="5" l="1"/>
  <c r="M477" i="5" s="1"/>
  <c r="B478" i="5" l="1"/>
  <c r="M478" i="5" s="1"/>
  <c r="B479" i="5" l="1"/>
  <c r="M479" i="5" s="1"/>
  <c r="B480" i="5" l="1"/>
  <c r="M480" i="5" s="1"/>
  <c r="B481" i="5" l="1"/>
  <c r="M481" i="5" s="1"/>
  <c r="B482" i="5" l="1"/>
  <c r="M482" i="5" s="1"/>
  <c r="B483" i="5" l="1"/>
  <c r="M483" i="5" s="1"/>
  <c r="B484" i="5" l="1"/>
  <c r="M484" i="5" s="1"/>
  <c r="B485" i="5" l="1"/>
  <c r="M485" i="5" s="1"/>
  <c r="B486" i="5" l="1"/>
  <c r="M486" i="5" s="1"/>
  <c r="B487" i="5" l="1"/>
  <c r="M487" i="5" s="1"/>
  <c r="B488" i="5" l="1"/>
  <c r="M488" i="5" s="1"/>
  <c r="B489" i="5" l="1"/>
  <c r="M489" i="5" s="1"/>
  <c r="B490" i="5" l="1"/>
  <c r="M490" i="5" s="1"/>
  <c r="B491" i="5" l="1"/>
  <c r="M491" i="5" s="1"/>
  <c r="B492" i="5" l="1"/>
  <c r="M492" i="5" s="1"/>
  <c r="B493" i="5" l="1"/>
  <c r="M493" i="5" s="1"/>
  <c r="B494" i="5" l="1"/>
  <c r="M494" i="5" s="1"/>
  <c r="B495" i="5" l="1"/>
  <c r="M495" i="5" s="1"/>
  <c r="B496" i="5" l="1"/>
  <c r="M496" i="5" s="1"/>
  <c r="B497" i="5" l="1"/>
  <c r="M497" i="5" s="1"/>
  <c r="B498" i="5" l="1"/>
  <c r="M498" i="5" s="1"/>
  <c r="B499" i="5" l="1"/>
  <c r="M499" i="5" s="1"/>
  <c r="B500" i="5" l="1"/>
  <c r="M500" i="5" s="1"/>
  <c r="B501" i="5" l="1"/>
  <c r="M501" i="5" s="1"/>
  <c r="B502" i="5" l="1"/>
  <c r="M502" i="5" s="1"/>
  <c r="B503" i="5" l="1"/>
  <c r="M503" i="5" s="1"/>
  <c r="B504" i="5" l="1"/>
  <c r="M504" i="5" s="1"/>
  <c r="B505" i="5" l="1"/>
  <c r="M505" i="5" s="1"/>
  <c r="B506" i="5" l="1"/>
  <c r="M506" i="5" s="1"/>
  <c r="B507" i="5" l="1"/>
  <c r="M507" i="5" s="1"/>
  <c r="B508" i="5" l="1"/>
  <c r="M508" i="5" s="1"/>
  <c r="B509" i="5" l="1"/>
  <c r="M509" i="5" s="1"/>
  <c r="B510" i="5" l="1"/>
  <c r="M510" i="5" s="1"/>
  <c r="B511" i="5" l="1"/>
  <c r="M511" i="5" s="1"/>
  <c r="B512" i="5" l="1"/>
  <c r="M512" i="5" s="1"/>
  <c r="B513" i="5" l="1"/>
  <c r="M513" i="5" s="1"/>
  <c r="B514" i="5" l="1"/>
  <c r="M514" i="5" s="1"/>
  <c r="B515" i="5" l="1"/>
  <c r="M515" i="5" s="1"/>
  <c r="B516" i="5" l="1"/>
  <c r="M516" i="5" s="1"/>
  <c r="B517" i="5" l="1"/>
  <c r="M517" i="5" s="1"/>
  <c r="B518" i="5" l="1"/>
  <c r="M518" i="5" s="1"/>
  <c r="B519" i="5" l="1"/>
  <c r="M519" i="5" s="1"/>
  <c r="B520" i="5" l="1"/>
  <c r="M520" i="5" s="1"/>
  <c r="B521" i="5" l="1"/>
  <c r="M521" i="5" s="1"/>
  <c r="B522" i="5" l="1"/>
  <c r="M522" i="5" s="1"/>
  <c r="B523" i="5" l="1"/>
  <c r="M523" i="5" s="1"/>
  <c r="B524" i="5" l="1"/>
  <c r="M524" i="5" s="1"/>
  <c r="B525" i="5" l="1"/>
  <c r="M525" i="5" s="1"/>
  <c r="B526" i="5" l="1"/>
  <c r="M526" i="5" s="1"/>
  <c r="B527" i="5" l="1"/>
  <c r="M527" i="5" s="1"/>
  <c r="B528" i="5" l="1"/>
  <c r="M528" i="5" s="1"/>
  <c r="B529" i="5" l="1"/>
  <c r="M529" i="5" s="1"/>
  <c r="B530" i="5" l="1"/>
  <c r="M530" i="5" s="1"/>
  <c r="B531" i="5" l="1"/>
  <c r="M531" i="5" s="1"/>
  <c r="B532" i="5" l="1"/>
  <c r="M532" i="5" s="1"/>
  <c r="B533" i="5" l="1"/>
  <c r="M533" i="5" s="1"/>
  <c r="B534" i="5" l="1"/>
  <c r="M534" i="5" s="1"/>
  <c r="B535" i="5" l="1"/>
  <c r="M535" i="5" s="1"/>
  <c r="B536" i="5" l="1"/>
  <c r="M536" i="5" s="1"/>
  <c r="B537" i="5" l="1"/>
  <c r="M537" i="5" s="1"/>
  <c r="B538" i="5" l="1"/>
  <c r="M538" i="5" s="1"/>
  <c r="B539" i="5" l="1"/>
  <c r="M539" i="5" s="1"/>
  <c r="B540" i="5" l="1"/>
  <c r="M540" i="5" s="1"/>
  <c r="B541" i="5" l="1"/>
  <c r="M541" i="5" s="1"/>
  <c r="B542" i="5" l="1"/>
  <c r="M542" i="5" s="1"/>
  <c r="B543" i="5" l="1"/>
  <c r="M543" i="5" s="1"/>
  <c r="B544" i="5" l="1"/>
  <c r="M544" i="5" s="1"/>
  <c r="B545" i="5" l="1"/>
  <c r="M545" i="5" s="1"/>
  <c r="B546" i="5" l="1"/>
  <c r="M546" i="5" s="1"/>
  <c r="B547" i="5" l="1"/>
  <c r="M547" i="5" s="1"/>
  <c r="B548" i="5" l="1"/>
  <c r="M548" i="5" s="1"/>
  <c r="B549" i="5" l="1"/>
  <c r="M549" i="5" s="1"/>
  <c r="B550" i="5" l="1"/>
  <c r="M550" i="5" s="1"/>
  <c r="B551" i="5" l="1"/>
  <c r="M551" i="5" s="1"/>
  <c r="B552" i="5" l="1"/>
  <c r="M552" i="5" s="1"/>
  <c r="B553" i="5" l="1"/>
  <c r="M553" i="5" s="1"/>
  <c r="B554" i="5" l="1"/>
  <c r="M554" i="5" s="1"/>
  <c r="B555" i="5" l="1"/>
  <c r="M555" i="5" s="1"/>
  <c r="B556" i="5" l="1"/>
  <c r="M556" i="5" s="1"/>
  <c r="B557" i="5" l="1"/>
  <c r="M557" i="5" s="1"/>
  <c r="B558" i="5" l="1"/>
  <c r="M558" i="5" s="1"/>
  <c r="B559" i="5" l="1"/>
  <c r="M559" i="5" s="1"/>
  <c r="B560" i="5" l="1"/>
  <c r="M560" i="5" s="1"/>
  <c r="B561" i="5" l="1"/>
  <c r="M561" i="5" s="1"/>
  <c r="B562" i="5" l="1"/>
  <c r="M562" i="5" s="1"/>
  <c r="B563" i="5" l="1"/>
  <c r="M563" i="5" s="1"/>
  <c r="B564" i="5" l="1"/>
  <c r="M564" i="5" s="1"/>
  <c r="B565" i="5" l="1"/>
  <c r="M565" i="5" s="1"/>
  <c r="B566" i="5" l="1"/>
  <c r="M566" i="5" s="1"/>
  <c r="B567" i="5" l="1"/>
  <c r="M567" i="5" s="1"/>
  <c r="B568" i="5" l="1"/>
  <c r="M568" i="5" s="1"/>
  <c r="B569" i="5" l="1"/>
  <c r="M569" i="5" s="1"/>
  <c r="B570" i="5" l="1"/>
  <c r="M570" i="5" s="1"/>
  <c r="B571" i="5" l="1"/>
  <c r="M571" i="5" s="1"/>
  <c r="B572" i="5" l="1"/>
  <c r="M572" i="5" s="1"/>
  <c r="B573" i="5" l="1"/>
  <c r="M573" i="5" s="1"/>
  <c r="B574" i="5" l="1"/>
  <c r="M574" i="5" s="1"/>
  <c r="B575" i="5" l="1"/>
  <c r="M575" i="5" s="1"/>
  <c r="B576" i="5" l="1"/>
  <c r="M576" i="5" s="1"/>
  <c r="B577" i="5" l="1"/>
  <c r="M577" i="5" s="1"/>
  <c r="B578" i="5" l="1"/>
  <c r="M578" i="5" s="1"/>
  <c r="B579" i="5" l="1"/>
  <c r="M579" i="5" s="1"/>
  <c r="B580" i="5" l="1"/>
  <c r="M580" i="5" s="1"/>
  <c r="B581" i="5" l="1"/>
  <c r="M581" i="5" s="1"/>
  <c r="B582" i="5" l="1"/>
  <c r="M582" i="5" s="1"/>
  <c r="B583" i="5" l="1"/>
  <c r="M583" i="5" s="1"/>
  <c r="B584" i="5" l="1"/>
  <c r="M584" i="5" s="1"/>
  <c r="B585" i="5" l="1"/>
  <c r="M585" i="5" s="1"/>
  <c r="B586" i="5" l="1"/>
  <c r="M586" i="5" s="1"/>
  <c r="B587" i="5" l="1"/>
  <c r="M587" i="5" s="1"/>
  <c r="B588" i="5" l="1"/>
  <c r="M588" i="5" s="1"/>
  <c r="B589" i="5" l="1"/>
  <c r="M589" i="5" s="1"/>
  <c r="B590" i="5" l="1"/>
  <c r="M590" i="5" s="1"/>
  <c r="B591" i="5" l="1"/>
  <c r="M591" i="5" s="1"/>
  <c r="B592" i="5" l="1"/>
  <c r="M592" i="5" s="1"/>
  <c r="B593" i="5" l="1"/>
  <c r="M593" i="5" s="1"/>
  <c r="B594" i="5" l="1"/>
  <c r="M594" i="5" s="1"/>
  <c r="B595" i="5" l="1"/>
  <c r="M595" i="5" s="1"/>
  <c r="B596" i="5" l="1"/>
  <c r="M596" i="5" s="1"/>
  <c r="B597" i="5" l="1"/>
  <c r="M597" i="5" s="1"/>
  <c r="B598" i="5" l="1"/>
  <c r="M598" i="5" s="1"/>
  <c r="B599" i="5" l="1"/>
  <c r="M599" i="5" s="1"/>
  <c r="B600" i="5" l="1"/>
  <c r="M600" i="5" s="1"/>
  <c r="B601" i="5" l="1"/>
  <c r="M601" i="5" s="1"/>
  <c r="B602" i="5" l="1"/>
  <c r="M602" i="5" s="1"/>
  <c r="B603" i="5" l="1"/>
  <c r="M603" i="5" s="1"/>
  <c r="B604" i="5" l="1"/>
  <c r="M604" i="5" s="1"/>
  <c r="B605" i="5" l="1"/>
  <c r="M605" i="5" s="1"/>
  <c r="B606" i="5" l="1"/>
  <c r="M606" i="5" s="1"/>
  <c r="B607" i="5" l="1"/>
  <c r="M607" i="5" s="1"/>
  <c r="B608" i="5" l="1"/>
  <c r="M608" i="5" s="1"/>
  <c r="B609" i="5" l="1"/>
  <c r="M609" i="5" s="1"/>
  <c r="B610" i="5" l="1"/>
  <c r="M610" i="5" s="1"/>
  <c r="B611" i="5" l="1"/>
  <c r="M611" i="5" s="1"/>
  <c r="B612" i="5" l="1"/>
  <c r="M612" i="5" s="1"/>
  <c r="B613" i="5" l="1"/>
  <c r="M613" i="5" s="1"/>
  <c r="B614" i="5" l="1"/>
  <c r="M614" i="5" s="1"/>
  <c r="B615" i="5" l="1"/>
  <c r="M615" i="5" s="1"/>
  <c r="B616" i="5" l="1"/>
  <c r="M616" i="5" s="1"/>
  <c r="B617" i="5" l="1"/>
  <c r="M617" i="5" s="1"/>
  <c r="B618" i="5" l="1"/>
  <c r="M618" i="5" s="1"/>
  <c r="B619" i="5" l="1"/>
  <c r="M619" i="5" s="1"/>
  <c r="B620" i="5" l="1"/>
  <c r="M620" i="5" s="1"/>
  <c r="B621" i="5" l="1"/>
  <c r="M621" i="5" s="1"/>
  <c r="B622" i="5" l="1"/>
  <c r="M622" i="5" s="1"/>
  <c r="B623" i="5" l="1"/>
  <c r="M623" i="5" s="1"/>
  <c r="B624" i="5" l="1"/>
  <c r="M624" i="5" s="1"/>
  <c r="B625" i="5" l="1"/>
  <c r="M625" i="5" s="1"/>
  <c r="B626" i="5" l="1"/>
  <c r="M626" i="5" s="1"/>
  <c r="B627" i="5" l="1"/>
  <c r="M627" i="5" s="1"/>
  <c r="B628" i="5" l="1"/>
  <c r="M628" i="5" s="1"/>
  <c r="B629" i="5" l="1"/>
  <c r="M629" i="5" s="1"/>
  <c r="B630" i="5" l="1"/>
  <c r="M630" i="5" s="1"/>
  <c r="B631" i="5" l="1"/>
  <c r="M631" i="5" s="1"/>
  <c r="B632" i="5" l="1"/>
  <c r="M632" i="5" s="1"/>
  <c r="B633" i="5" l="1"/>
  <c r="M633" i="5" s="1"/>
  <c r="B634" i="5" l="1"/>
  <c r="M634" i="5" s="1"/>
  <c r="B635" i="5" l="1"/>
  <c r="M635" i="5" s="1"/>
  <c r="B636" i="5" l="1"/>
  <c r="M636" i="5" s="1"/>
  <c r="B637" i="5" l="1"/>
  <c r="M637" i="5" s="1"/>
  <c r="B638" i="5" l="1"/>
  <c r="M638" i="5" s="1"/>
  <c r="B639" i="5" l="1"/>
  <c r="M639" i="5" s="1"/>
  <c r="B640" i="5" l="1"/>
  <c r="M640" i="5" s="1"/>
  <c r="B641" i="5" l="1"/>
  <c r="M641" i="5" s="1"/>
  <c r="B642" i="5" l="1"/>
  <c r="M642" i="5" s="1"/>
  <c r="B643" i="5" l="1"/>
  <c r="M643" i="5" s="1"/>
  <c r="B644" i="5" l="1"/>
  <c r="M644" i="5" s="1"/>
  <c r="B645" i="5" l="1"/>
  <c r="M645" i="5" s="1"/>
  <c r="B646" i="5" l="1"/>
  <c r="M646" i="5" s="1"/>
  <c r="B647" i="5" l="1"/>
  <c r="M647" i="5" s="1"/>
  <c r="B648" i="5" l="1"/>
  <c r="M648" i="5" s="1"/>
  <c r="B649" i="5" l="1"/>
  <c r="M649" i="5" s="1"/>
  <c r="B650" i="5" l="1"/>
  <c r="M650" i="5" s="1"/>
  <c r="B651" i="5" l="1"/>
  <c r="M651" i="5" s="1"/>
  <c r="B652" i="5" l="1"/>
  <c r="M652" i="5" s="1"/>
  <c r="B653" i="5" l="1"/>
  <c r="M653" i="5" s="1"/>
  <c r="B654" i="5" l="1"/>
  <c r="M654" i="5" s="1"/>
  <c r="B655" i="5" l="1"/>
  <c r="M655" i="5" s="1"/>
  <c r="B656" i="5" l="1"/>
  <c r="M656" i="5" s="1"/>
  <c r="B657" i="5" l="1"/>
  <c r="M657" i="5" s="1"/>
  <c r="B658" i="5" l="1"/>
  <c r="M658" i="5" s="1"/>
  <c r="B659" i="5" l="1"/>
  <c r="M659" i="5" s="1"/>
  <c r="B660" i="5" l="1"/>
  <c r="M660" i="5" s="1"/>
  <c r="B661" i="5" l="1"/>
  <c r="M661" i="5" s="1"/>
</calcChain>
</file>

<file path=xl/sharedStrings.xml><?xml version="1.0" encoding="utf-8"?>
<sst xmlns="http://schemas.openxmlformats.org/spreadsheetml/2006/main" count="1362" uniqueCount="141">
  <si>
    <t>Sueldos y Salarios</t>
  </si>
  <si>
    <t>Nómina Operativa</t>
  </si>
  <si>
    <t>Nómina Administrativa</t>
  </si>
  <si>
    <t>Nómina Operativa / Fiscal</t>
  </si>
  <si>
    <t>Nómina Operativa / No Fiscal</t>
  </si>
  <si>
    <t>Nómina Administrativa / Fiscal</t>
  </si>
  <si>
    <t>Nómina Administrativa / No Fiscal</t>
  </si>
  <si>
    <t>Total SYS</t>
  </si>
  <si>
    <t>Concepto</t>
  </si>
  <si>
    <t>Teléfono</t>
  </si>
  <si>
    <t>Celulares</t>
  </si>
  <si>
    <t>Radios</t>
  </si>
  <si>
    <t>Internet</t>
  </si>
  <si>
    <t>Energía Eléctrica</t>
  </si>
  <si>
    <t>Servicio de Agua</t>
  </si>
  <si>
    <t>Drenaje</t>
  </si>
  <si>
    <t>Recoleccion de Basura</t>
  </si>
  <si>
    <t>Traslado de Valores</t>
  </si>
  <si>
    <t>Honorarios</t>
  </si>
  <si>
    <t>Monitoreo GPS</t>
  </si>
  <si>
    <t>Rentas</t>
  </si>
  <si>
    <t>Servicio Seguridad</t>
  </si>
  <si>
    <t>Otros servicios</t>
  </si>
  <si>
    <t>Total SER</t>
  </si>
  <si>
    <t xml:space="preserve">Servicios Primarios </t>
  </si>
  <si>
    <t>Servicios Comunicación</t>
  </si>
  <si>
    <t>Servicios Varios</t>
  </si>
  <si>
    <t>Seguro de Unidades</t>
  </si>
  <si>
    <t>Papeleria y Articulos de Oficina</t>
  </si>
  <si>
    <t>Papelería Planta, Estaciones y Módulos</t>
  </si>
  <si>
    <t>Articulos de Limpieza</t>
  </si>
  <si>
    <t>Consumo de oficinas</t>
  </si>
  <si>
    <t>Equipo de oficina</t>
  </si>
  <si>
    <t>Renta de copiadora</t>
  </si>
  <si>
    <t>Rotulacion de precios</t>
  </si>
  <si>
    <t>Casetas y estacionamientos</t>
  </si>
  <si>
    <t>Manto de oficinas</t>
  </si>
  <si>
    <t>Multas e infracciones</t>
  </si>
  <si>
    <t>Apoyos</t>
  </si>
  <si>
    <t>Gratificaciones</t>
  </si>
  <si>
    <t>Corporativo</t>
  </si>
  <si>
    <t>Gastos Contractuales (varios)</t>
  </si>
  <si>
    <t>Pago de Arbitrajes</t>
  </si>
  <si>
    <t>Asesoria Legal</t>
  </si>
  <si>
    <t>Servicio Medico</t>
  </si>
  <si>
    <t>Cuota sindical</t>
  </si>
  <si>
    <t>Renta de sanitarios</t>
  </si>
  <si>
    <t>Atencion a clientes</t>
  </si>
  <si>
    <t>Guantes y Uniformes</t>
  </si>
  <si>
    <t>Captacion de clientes</t>
  </si>
  <si>
    <t>Vales de Gasolina</t>
  </si>
  <si>
    <t>Recolección de Contaminantes</t>
  </si>
  <si>
    <t>Finiquitos</t>
  </si>
  <si>
    <t>Sellos de Garantia</t>
  </si>
  <si>
    <t>Sellos de Seguridad</t>
  </si>
  <si>
    <t>Equipo contra Incendio</t>
  </si>
  <si>
    <t>Herramientas</t>
  </si>
  <si>
    <t>Agua Cisterna</t>
  </si>
  <si>
    <t>Gruas y maniobras</t>
  </si>
  <si>
    <t>Imprenta</t>
  </si>
  <si>
    <t>Viaticos y hospedaje</t>
  </si>
  <si>
    <t>Otros Gastos</t>
  </si>
  <si>
    <t>Refacciones y Reparaciones</t>
  </si>
  <si>
    <t>Combustibles y Lubricantes</t>
  </si>
  <si>
    <t>Carroceria y pintura</t>
  </si>
  <si>
    <t>Mantenimiento Taller</t>
  </si>
  <si>
    <t>Mantenimiento Islas</t>
  </si>
  <si>
    <t>Instalacion de Tanques e Isletas</t>
  </si>
  <si>
    <t>Pintura y Reparacion de Cilindros</t>
  </si>
  <si>
    <t>Guantes y Herramientas</t>
  </si>
  <si>
    <t xml:space="preserve">Imagen y presentación </t>
  </si>
  <si>
    <t>Mantenimineto Mayor</t>
  </si>
  <si>
    <t>Otros</t>
  </si>
  <si>
    <t>Mantenimiento</t>
  </si>
  <si>
    <t>Mantenimiento Unidades</t>
  </si>
  <si>
    <t>Mantenimiento Infraestructura</t>
  </si>
  <si>
    <t>Mantenimiento Diversos</t>
  </si>
  <si>
    <t>Total MTO</t>
  </si>
  <si>
    <t>I.M.S.S.</t>
  </si>
  <si>
    <t>2% S/Nomina</t>
  </si>
  <si>
    <t>R.C.V.</t>
  </si>
  <si>
    <t>INFONAVIT</t>
  </si>
  <si>
    <t>ESTATAL</t>
  </si>
  <si>
    <t>S.A.R.</t>
  </si>
  <si>
    <t>Otro</t>
  </si>
  <si>
    <t>Impuestos</t>
  </si>
  <si>
    <t>Total IMP</t>
  </si>
  <si>
    <t>Impuestos Federales</t>
  </si>
  <si>
    <t>Impuestos Estatales</t>
  </si>
  <si>
    <t>Gastos Totales</t>
  </si>
  <si>
    <t>Total GTO</t>
  </si>
  <si>
    <t>Total GGE</t>
  </si>
  <si>
    <t>Gastos Generales</t>
  </si>
  <si>
    <t>Renta Oficinas</t>
  </si>
  <si>
    <t>Renta Terrenos</t>
  </si>
  <si>
    <t>Renta Casas/Deptos</t>
  </si>
  <si>
    <t>Gastos Operativos</t>
  </si>
  <si>
    <t>Servicios Profesionales</t>
  </si>
  <si>
    <t>Gastos de Viaje y Representación</t>
  </si>
  <si>
    <t>Consumibles y Equipo</t>
  </si>
  <si>
    <t>Aportaciones Varias</t>
  </si>
  <si>
    <t>Seccion Amarilla</t>
  </si>
  <si>
    <t>Publicidad  (Servicio)</t>
  </si>
  <si>
    <t>Publicidad (Espacio/Pauta)</t>
  </si>
  <si>
    <t>Mantenimiento Planta</t>
  </si>
  <si>
    <t>Mantenimiento Oficina</t>
  </si>
  <si>
    <t>Mtto Estaciones de Carburación</t>
  </si>
  <si>
    <t>Renta</t>
  </si>
  <si>
    <t>Servicios Prioritarios</t>
  </si>
  <si>
    <t>W1</t>
  </si>
  <si>
    <t>W2</t>
  </si>
  <si>
    <t>W3</t>
  </si>
  <si>
    <t>W4</t>
  </si>
  <si>
    <t>W5</t>
  </si>
  <si>
    <t>Id</t>
  </si>
  <si>
    <t>Presupuesto Planta</t>
  </si>
  <si>
    <t>Min</t>
  </si>
  <si>
    <t>Max</t>
  </si>
  <si>
    <t>Base</t>
  </si>
  <si>
    <t>Amplitud</t>
  </si>
  <si>
    <t>##Ppto</t>
  </si>
  <si>
    <t>???</t>
  </si>
  <si>
    <t>L_DEBUG</t>
  </si>
  <si>
    <t>K_SISTEMA_EXE</t>
  </si>
  <si>
    <t>K_USUARIO_ACCION</t>
  </si>
  <si>
    <t>EXECUTE [dbo].[PG_CI_</t>
  </si>
  <si>
    <t xml:space="preserve">] </t>
  </si>
  <si>
    <t>L_RECALCULAR</t>
  </si>
  <si>
    <t>K_ESTATUS_PRESUPUESTO</t>
  </si>
  <si>
    <t>K_MM</t>
  </si>
  <si>
    <t>K_YYYY</t>
  </si>
  <si>
    <t>K_PRESUPUESTO</t>
  </si>
  <si>
    <t>D_PRESUPUESTO</t>
  </si>
  <si>
    <t>C_PRESUPUESTO</t>
  </si>
  <si>
    <t>S_PRESUPUESTO</t>
  </si>
  <si>
    <t>O_PRESUPUESTO</t>
  </si>
  <si>
    <t>PRESUPUESTO</t>
  </si>
  <si>
    <t>K_UNIDAD_OPERATIVA</t>
  </si>
  <si>
    <t>PARTIDA_PRESUPUESTO</t>
  </si>
  <si>
    <t>MES</t>
  </si>
  <si>
    <t>K_PROGRAMACION_PARTIDA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</si>
</sst>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.25"/>
      <name val="Arial"/>
      <family val="2"/>
    </font>
    <font>
      <sz val="8"/>
      <name val="Segoe UI"/>
      <family val="2"/>
    </font>
    <font>
      <b/>
      <sz val="10"/>
      <name val="Segoe UI"/>
      <family val="2"/>
    </font>
    <font>
      <b/>
      <sz val="8"/>
      <color theme="1"/>
      <name val="Segoe UI"/>
      <family val="2"/>
    </font>
    <font>
      <b/>
      <sz val="8"/>
      <color rgb="FF4B0082"/>
      <name val="Segoe UI"/>
      <family val="2"/>
    </font>
    <font>
      <sz val="8"/>
      <color theme="1"/>
      <name val="Segoe UI"/>
      <family val="2"/>
    </font>
    <font>
      <b/>
      <i/>
      <sz val="8"/>
      <color rgb="FF00B050"/>
      <name val="Segoe UI"/>
      <family val="2"/>
    </font>
    <font>
      <sz val="8"/>
      <color rgb="FF00B050"/>
      <name val="Segoe UI"/>
      <family val="2"/>
    </font>
    <font>
      <i/>
      <sz val="8"/>
      <color theme="1"/>
      <name val="Segoe UI"/>
      <family val="2"/>
    </font>
    <font>
      <b/>
      <sz val="8"/>
      <color rgb="FF7030A0"/>
      <name val="Segoe UI"/>
      <family val="2"/>
    </font>
    <font>
      <b/>
      <sz val="8"/>
      <color rgb="FFC00000"/>
      <name val="Courier New"/>
      <family val="3"/>
    </font>
    <font>
      <b/>
      <sz val="12"/>
      <color rgb="FFC00000"/>
      <name val="Segoe UI"/>
      <family val="2"/>
    </font>
    <font>
      <b/>
      <sz val="8"/>
      <name val="Courier New"/>
      <family val="3"/>
    </font>
    <font>
      <b/>
      <i/>
      <sz val="8"/>
      <color theme="1"/>
      <name val="Segoe UI"/>
      <family val="2"/>
    </font>
    <font>
      <sz val="11"/>
      <color rgb="FFFF0000"/>
      <name val="Calibri"/>
      <family val="2"/>
      <scheme val="minor"/>
    </font>
    <font>
      <b/>
      <sz val="8"/>
      <color rgb="FF00B050"/>
      <name val="Segoe UI"/>
      <family val="2"/>
    </font>
    <font>
      <b/>
      <sz val="10"/>
      <color theme="4"/>
      <name val="Segoe UI"/>
      <family val="2"/>
    </font>
    <font>
      <b/>
      <sz val="9"/>
      <color rgb="FFFF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8"/>
      <color theme="8"/>
      <name val="Courier New"/>
      <family val="3"/>
    </font>
    <font>
      <b/>
      <sz val="8"/>
      <color theme="8"/>
      <name val="Segoe UI"/>
      <family val="2"/>
    </font>
    <font>
      <b/>
      <i/>
      <sz val="8"/>
      <color theme="8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DC"/>
      </patternFill>
    </fill>
    <fill>
      <patternFill patternType="solid">
        <f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59">
    <xf numFmtId="0" fontId="0" fillId="0" borderId="0" xfId="0"/>
    <xf numFmtId="3" fontId="8" fillId="3" borderId="0" xfId="0" applyNumberFormat="1" applyFont="1" applyFill="1" applyAlignment="1">
      <alignment horizontal="center" vertical="center"/>
    </xf>
    <xf numFmtId="164" fontId="13" fillId="4" borderId="0" xfId="1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9" fillId="0" borderId="0" xfId="1" applyNumberFormat="1" applyFont="1" applyAlignment="1">
      <alignment vertical="center"/>
    </xf>
    <xf numFmtId="0" fontId="9" fillId="0" borderId="2" xfId="0" applyFont="1" applyBorder="1" applyAlignment="1">
      <alignment vertical="center"/>
    </xf>
    <xf numFmtId="44" fontId="10" fillId="5" borderId="0" xfId="1" applyFont="1" applyFill="1" applyAlignment="1">
      <alignment vertical="center"/>
    </xf>
    <xf numFmtId="44" fontId="11" fillId="0" borderId="0" xfId="1" applyFont="1" applyAlignment="1">
      <alignment vertical="center"/>
    </xf>
    <xf numFmtId="9" fontId="11" fillId="0" borderId="0" xfId="2" applyFont="1" applyAlignment="1">
      <alignment horizontal="center" vertical="center"/>
    </xf>
    <xf numFmtId="164" fontId="7" fillId="0" borderId="0" xfId="1" applyNumberFormat="1" applyFont="1" applyAlignment="1">
      <alignment vertical="center"/>
    </xf>
    <xf numFmtId="44" fontId="10" fillId="0" borderId="0" xfId="1" applyFont="1" applyAlignment="1">
      <alignment horizontal="center" vertical="center"/>
    </xf>
    <xf numFmtId="44" fontId="12" fillId="0" borderId="0" xfId="1" applyFont="1" applyAlignment="1">
      <alignment vertical="center"/>
    </xf>
    <xf numFmtId="44" fontId="9" fillId="0" borderId="0" xfId="1" applyFont="1" applyAlignment="1">
      <alignment vertical="center"/>
    </xf>
    <xf numFmtId="0" fontId="13" fillId="0" borderId="0" xfId="0" applyFont="1" applyAlignment="1">
      <alignment horizontal="right" vertical="center"/>
    </xf>
    <xf numFmtId="9" fontId="12" fillId="0" borderId="0" xfId="0" applyNumberFormat="1" applyFont="1" applyAlignment="1">
      <alignment horizontal="center" vertical="center"/>
    </xf>
    <xf numFmtId="9" fontId="12" fillId="0" borderId="0" xfId="2" applyFont="1" applyAlignment="1">
      <alignment horizontal="center" vertical="center"/>
    </xf>
    <xf numFmtId="0" fontId="5" fillId="2" borderId="0" xfId="3" applyFont="1" applyFill="1" applyBorder="1" applyAlignment="1">
      <alignment horizontal="left" vertical="center"/>
    </xf>
    <xf numFmtId="164" fontId="7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 indent="1"/>
    </xf>
    <xf numFmtId="0" fontId="5" fillId="0" borderId="0" xfId="3" applyFont="1" applyBorder="1" applyAlignment="1">
      <alignment horizontal="left" vertical="center" indent="1"/>
    </xf>
    <xf numFmtId="0" fontId="7" fillId="0" borderId="0" xfId="0" applyFont="1" applyAlignment="1">
      <alignment horizontal="left" vertical="center" indent="3"/>
    </xf>
    <xf numFmtId="44" fontId="9" fillId="0" borderId="0" xfId="1" applyNumberFormat="1" applyFont="1" applyAlignment="1">
      <alignment vertical="center"/>
    </xf>
    <xf numFmtId="164" fontId="9" fillId="5" borderId="0" xfId="1" applyNumberFormat="1" applyFont="1" applyFill="1" applyAlignment="1">
      <alignment vertical="center"/>
    </xf>
    <xf numFmtId="164" fontId="7" fillId="5" borderId="0" xfId="1" applyNumberFormat="1" applyFont="1" applyFill="1" applyAlignment="1">
      <alignment vertical="center"/>
    </xf>
    <xf numFmtId="164" fontId="13" fillId="5" borderId="0" xfId="1" applyNumberFormat="1" applyFont="1" applyFill="1" applyAlignment="1">
      <alignment horizontal="right" vertical="center"/>
    </xf>
    <xf numFmtId="164" fontId="7" fillId="5" borderId="0" xfId="0" applyNumberFormat="1" applyFont="1" applyFill="1" applyAlignment="1">
      <alignment vertical="center"/>
    </xf>
    <xf numFmtId="0" fontId="7" fillId="0" borderId="0" xfId="0" applyFont="1" applyAlignment="1">
      <alignment horizontal="center" vertical="center" textRotation="90"/>
    </xf>
    <xf numFmtId="165" fontId="14" fillId="0" borderId="0" xfId="0" applyNumberFormat="1" applyFont="1" applyAlignment="1">
      <alignment horizontal="center" vertical="center" textRotation="90"/>
    </xf>
    <xf numFmtId="165" fontId="14" fillId="0" borderId="0" xfId="0" applyNumberFormat="1" applyFont="1" applyAlignment="1">
      <alignment horizontal="center" vertical="center"/>
    </xf>
    <xf numFmtId="3" fontId="15" fillId="3" borderId="0" xfId="0" applyNumberFormat="1" applyFont="1" applyFill="1" applyAlignment="1">
      <alignment horizontal="left" vertical="center"/>
    </xf>
    <xf numFmtId="165" fontId="16" fillId="0" borderId="0" xfId="0" applyNumberFormat="1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44" fontId="19" fillId="0" borderId="0" xfId="1" applyNumberFormat="1" applyFont="1" applyAlignment="1">
      <alignment vertical="center"/>
    </xf>
    <xf numFmtId="164" fontId="19" fillId="0" borderId="0" xfId="1" applyNumberFormat="1" applyFont="1" applyFill="1" applyAlignment="1">
      <alignment vertical="center"/>
    </xf>
    <xf numFmtId="164" fontId="9" fillId="0" borderId="0" xfId="1" applyNumberFormat="1" applyFont="1" applyFill="1" applyAlignment="1">
      <alignment vertical="center"/>
    </xf>
    <xf numFmtId="164" fontId="7" fillId="0" borderId="0" xfId="0" applyNumberFormat="1" applyFont="1" applyFill="1" applyAlignment="1">
      <alignment vertical="center"/>
    </xf>
    <xf numFmtId="164" fontId="19" fillId="0" borderId="0" xfId="1" applyNumberFormat="1" applyFont="1" applyAlignment="1">
      <alignment vertical="center"/>
    </xf>
    <xf numFmtId="165" fontId="14" fillId="2" borderId="0" xfId="0" applyNumberFormat="1" applyFont="1" applyFill="1" applyAlignment="1">
      <alignment horizontal="center" vertical="center"/>
    </xf>
    <xf numFmtId="0" fontId="20" fillId="6" borderId="1" xfId="0" applyFont="1" applyFill="1" applyBorder="1" applyAlignment="1">
      <alignment horizontal="center" vertical="center" textRotation="90"/>
    </xf>
    <xf numFmtId="0" fontId="2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2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23" fillId="5" borderId="0" xfId="0" applyFont="1" applyFill="1" applyAlignment="1">
      <alignment horizontal="left"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165" fontId="12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vertical="center"/>
    </xf>
    <xf numFmtId="0" fontId="12" fillId="5" borderId="0" xfId="0" applyFont="1" applyFill="1" applyAlignment="1">
      <alignment horizontal="center" vertical="center"/>
    </xf>
    <xf numFmtId="165" fontId="25" fillId="0" borderId="0" xfId="0" applyNumberFormat="1" applyFont="1" applyAlignment="1">
      <alignment horizontal="center" vertical="center" textRotation="90"/>
    </xf>
    <xf numFmtId="165" fontId="25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</cellXfs>
  <cellStyles count="4">
    <cellStyle name="Moneda" xfId="1" builtinId="4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1"/>
  <sheetViews>
    <sheetView showGridLines="0" zoomScale="120" zoomScaleNormal="120" workbookViewId="0">
      <pane ySplit="1" topLeftCell="A639" activePane="bottomLeft" state="frozen"/>
      <selection pane="bottomLeft" activeCell="J661" sqref="E1:J661"/>
    </sheetView>
  </sheetViews>
  <sheetFormatPr baseColWidth="10" defaultRowHeight="11.4" x14ac:dyDescent="0.3"/>
  <cols>
    <col min="1" max="1" width="3.44140625" style="6" customWidth="1"/>
    <col min="2" max="2" width="6" style="6" customWidth="1"/>
    <col min="3" max="3" width="5.21875" style="6" customWidth="1"/>
    <col min="4" max="4" width="28.44140625" style="5" bestFit="1" customWidth="1"/>
    <col min="5" max="5" width="10.88671875" style="5" customWidth="1"/>
    <col min="6" max="10" width="10.21875" style="5" customWidth="1"/>
    <col min="11" max="11" width="10.77734375" style="5" customWidth="1"/>
    <col min="12" max="13" width="11.5546875" style="5"/>
    <col min="14" max="14" width="13.33203125" style="5" customWidth="1"/>
    <col min="15" max="15" width="8.5546875" style="6" customWidth="1"/>
    <col min="16" max="16384" width="11.5546875" style="5"/>
  </cols>
  <sheetData>
    <row r="1" spans="1:15" ht="45.6" customHeight="1" thickBot="1" x14ac:dyDescent="0.35">
      <c r="A1" s="41">
        <v>1000</v>
      </c>
      <c r="B1" s="29" t="s">
        <v>120</v>
      </c>
      <c r="C1" s="30" t="s">
        <v>114</v>
      </c>
      <c r="D1" s="4" t="s">
        <v>8</v>
      </c>
      <c r="E1" s="1" t="s">
        <v>139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L1" s="5" t="s">
        <v>116</v>
      </c>
      <c r="M1" s="5" t="s">
        <v>117</v>
      </c>
      <c r="N1" s="5" t="s">
        <v>118</v>
      </c>
      <c r="O1" s="6" t="s">
        <v>119</v>
      </c>
    </row>
    <row r="2" spans="1:15" ht="19.2" x14ac:dyDescent="0.3">
      <c r="A2" s="29"/>
      <c r="B2" s="31">
        <f>A1+1</f>
        <v>1001</v>
      </c>
      <c r="C2" s="31">
        <v>0</v>
      </c>
      <c r="D2" s="32" t="s">
        <v>115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5" ht="15" x14ac:dyDescent="0.3">
      <c r="B3" s="33">
        <f>B2</f>
        <v>1001</v>
      </c>
      <c r="C3" s="31">
        <v>30</v>
      </c>
      <c r="D3" s="3" t="s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N3" s="1"/>
    </row>
    <row r="4" spans="1:15" x14ac:dyDescent="0.3">
      <c r="B4" s="33">
        <f t="shared" ref="B4:B67" si="0">B3</f>
        <v>1001</v>
      </c>
      <c r="C4" s="31">
        <v>60</v>
      </c>
      <c r="D4" s="21" t="s">
        <v>3</v>
      </c>
      <c r="E4" s="25">
        <f ca="1">RANDBETWEEN($L4,$M4)</f>
        <v>102100</v>
      </c>
      <c r="F4" s="24">
        <v>0</v>
      </c>
      <c r="G4" s="35">
        <f ca="1">$E4/2</f>
        <v>51050</v>
      </c>
      <c r="H4" s="7">
        <v>0</v>
      </c>
      <c r="I4" s="35">
        <f ca="1">$E4/2</f>
        <v>51050</v>
      </c>
      <c r="J4" s="7">
        <v>0</v>
      </c>
      <c r="K4" s="8"/>
      <c r="L4" s="9">
        <f>$N4*(1-O4)</f>
        <v>67500</v>
      </c>
      <c r="M4" s="9">
        <f>$N4*(1+O4)</f>
        <v>112500</v>
      </c>
      <c r="N4" s="10">
        <v>90000</v>
      </c>
      <c r="O4" s="11">
        <v>0.25</v>
      </c>
    </row>
    <row r="5" spans="1:15" x14ac:dyDescent="0.3">
      <c r="B5" s="33">
        <f t="shared" si="0"/>
        <v>1001</v>
      </c>
      <c r="C5" s="31">
        <v>70</v>
      </c>
      <c r="D5" s="21" t="s">
        <v>4</v>
      </c>
      <c r="E5" s="25">
        <f ca="1">RANDBETWEEN($L5,$M5)</f>
        <v>24976</v>
      </c>
      <c r="F5" s="35">
        <f ca="1">$E5/4</f>
        <v>6244</v>
      </c>
      <c r="G5" s="35">
        <f t="shared" ref="G5:I5" ca="1" si="1">$E5/4</f>
        <v>6244</v>
      </c>
      <c r="H5" s="35">
        <f t="shared" ca="1" si="1"/>
        <v>6244</v>
      </c>
      <c r="I5" s="35">
        <f t="shared" ca="1" si="1"/>
        <v>6244</v>
      </c>
      <c r="J5" s="24">
        <v>0</v>
      </c>
      <c r="L5" s="9">
        <f>$N5*(1-O5)</f>
        <v>22500</v>
      </c>
      <c r="M5" s="9">
        <f>$N5*(1+O5)</f>
        <v>37500</v>
      </c>
      <c r="N5" s="10">
        <v>30000</v>
      </c>
      <c r="O5" s="11">
        <v>0.25</v>
      </c>
    </row>
    <row r="6" spans="1:15" x14ac:dyDescent="0.3">
      <c r="B6" s="33">
        <f t="shared" si="0"/>
        <v>1001</v>
      </c>
      <c r="C6" s="31">
        <v>50</v>
      </c>
      <c r="D6" s="23" t="s">
        <v>1</v>
      </c>
      <c r="E6" s="26">
        <f t="shared" ref="E6:J6" ca="1" si="2">E4+E5</f>
        <v>127076</v>
      </c>
      <c r="F6" s="12">
        <f t="shared" ca="1" si="2"/>
        <v>6244</v>
      </c>
      <c r="G6" s="12">
        <f t="shared" ca="1" si="2"/>
        <v>57294</v>
      </c>
      <c r="H6" s="12">
        <f t="shared" ca="1" si="2"/>
        <v>6244</v>
      </c>
      <c r="I6" s="12">
        <f t="shared" ca="1" si="2"/>
        <v>57294</v>
      </c>
      <c r="J6" s="12">
        <f t="shared" si="2"/>
        <v>0</v>
      </c>
      <c r="L6" s="13"/>
      <c r="M6" s="10"/>
      <c r="N6" s="12">
        <f>N4+N5</f>
        <v>120000</v>
      </c>
    </row>
    <row r="7" spans="1:15" x14ac:dyDescent="0.3">
      <c r="B7" s="33">
        <f t="shared" si="0"/>
        <v>1001</v>
      </c>
      <c r="C7" s="31">
        <v>90</v>
      </c>
      <c r="D7" s="21" t="s">
        <v>5</v>
      </c>
      <c r="E7" s="25">
        <f ca="1">RANDBETWEEN($L7,$M7)</f>
        <v>34536</v>
      </c>
      <c r="F7" s="24">
        <v>0</v>
      </c>
      <c r="G7" s="35">
        <f ca="1">$E7/2</f>
        <v>17268</v>
      </c>
      <c r="H7" s="7">
        <v>0</v>
      </c>
      <c r="I7" s="35">
        <f ca="1">$E7/2</f>
        <v>17268</v>
      </c>
      <c r="J7" s="7">
        <v>0</v>
      </c>
      <c r="L7" s="9">
        <f>$N7*(1-O7)</f>
        <v>27750</v>
      </c>
      <c r="M7" s="9">
        <f>$N7*(1+O7)</f>
        <v>46250</v>
      </c>
      <c r="N7" s="10">
        <v>37000</v>
      </c>
      <c r="O7" s="11">
        <v>0.25</v>
      </c>
    </row>
    <row r="8" spans="1:15" x14ac:dyDescent="0.3">
      <c r="B8" s="33">
        <f t="shared" si="0"/>
        <v>1001</v>
      </c>
      <c r="C8" s="31">
        <v>100</v>
      </c>
      <c r="D8" s="21" t="s">
        <v>6</v>
      </c>
      <c r="E8" s="25">
        <f ca="1">RANDBETWEEN($L8,$M8)</f>
        <v>60738</v>
      </c>
      <c r="F8" s="35">
        <f ca="1">$E8/4</f>
        <v>15184.5</v>
      </c>
      <c r="G8" s="35">
        <f t="shared" ref="G8:I8" ca="1" si="3">$E8/4</f>
        <v>15184.5</v>
      </c>
      <c r="H8" s="35">
        <f t="shared" ca="1" si="3"/>
        <v>15184.5</v>
      </c>
      <c r="I8" s="35">
        <f t="shared" ca="1" si="3"/>
        <v>15184.5</v>
      </c>
      <c r="J8" s="24">
        <v>0</v>
      </c>
      <c r="L8" s="9">
        <f>$N8*(1-O8)</f>
        <v>37500</v>
      </c>
      <c r="M8" s="9">
        <f>$N8*(1+O8)</f>
        <v>62500</v>
      </c>
      <c r="N8" s="10">
        <v>50000</v>
      </c>
      <c r="O8" s="11">
        <v>0.25</v>
      </c>
    </row>
    <row r="9" spans="1:15" x14ac:dyDescent="0.3">
      <c r="B9" s="33">
        <f t="shared" si="0"/>
        <v>1001</v>
      </c>
      <c r="C9" s="31">
        <v>80</v>
      </c>
      <c r="D9" s="23" t="s">
        <v>2</v>
      </c>
      <c r="E9" s="26">
        <f t="shared" ref="E9:J9" ca="1" si="4">E7+E8</f>
        <v>95274</v>
      </c>
      <c r="F9" s="12">
        <f t="shared" ca="1" si="4"/>
        <v>15184.5</v>
      </c>
      <c r="G9" s="12">
        <f t="shared" ca="1" si="4"/>
        <v>32452.5</v>
      </c>
      <c r="H9" s="12">
        <f t="shared" ca="1" si="4"/>
        <v>15184.5</v>
      </c>
      <c r="I9" s="12">
        <f t="shared" ca="1" si="4"/>
        <v>32452.5</v>
      </c>
      <c r="J9" s="12">
        <f t="shared" si="4"/>
        <v>0</v>
      </c>
      <c r="L9" s="14"/>
      <c r="M9" s="15"/>
      <c r="N9" s="12">
        <f>N7+N8</f>
        <v>87000</v>
      </c>
    </row>
    <row r="10" spans="1:15" x14ac:dyDescent="0.3">
      <c r="B10" s="33">
        <f t="shared" si="0"/>
        <v>1001</v>
      </c>
      <c r="C10" s="31">
        <v>40</v>
      </c>
      <c r="D10" s="16" t="s">
        <v>7</v>
      </c>
      <c r="E10" s="27">
        <f t="shared" ref="E10:J10" ca="1" si="5">E6+E9</f>
        <v>222350</v>
      </c>
      <c r="F10" s="2">
        <f t="shared" ca="1" si="5"/>
        <v>21428.5</v>
      </c>
      <c r="G10" s="2">
        <f t="shared" ca="1" si="5"/>
        <v>89746.5</v>
      </c>
      <c r="H10" s="2">
        <f t="shared" ca="1" si="5"/>
        <v>21428.5</v>
      </c>
      <c r="I10" s="2">
        <f t="shared" ca="1" si="5"/>
        <v>89746.5</v>
      </c>
      <c r="J10" s="2">
        <f t="shared" si="5"/>
        <v>0</v>
      </c>
      <c r="L10" s="17"/>
      <c r="N10" s="2">
        <f>N6+N9</f>
        <v>207000</v>
      </c>
    </row>
    <row r="11" spans="1:15" ht="15" x14ac:dyDescent="0.3">
      <c r="B11" s="33">
        <f t="shared" si="0"/>
        <v>1001</v>
      </c>
      <c r="C11" s="31">
        <v>110</v>
      </c>
      <c r="D11" s="3" t="s">
        <v>107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N11" s="1"/>
    </row>
    <row r="12" spans="1:15" x14ac:dyDescent="0.3">
      <c r="B12" s="33">
        <f t="shared" si="0"/>
        <v>1001</v>
      </c>
      <c r="C12" s="31">
        <v>130</v>
      </c>
      <c r="D12" s="22" t="s">
        <v>93</v>
      </c>
      <c r="E12" s="25">
        <f t="shared" ref="E12:J14" ca="1" si="6">RANDBETWEEN($L12,$M12)</f>
        <v>9740</v>
      </c>
      <c r="F12" s="39">
        <f ca="1">$E12/1</f>
        <v>9740</v>
      </c>
      <c r="G12" s="7">
        <v>0</v>
      </c>
      <c r="H12" s="7">
        <v>0</v>
      </c>
      <c r="I12" s="7">
        <v>0</v>
      </c>
      <c r="J12" s="7">
        <v>0</v>
      </c>
      <c r="L12" s="9">
        <f>$N12*(1-O12)</f>
        <v>9375</v>
      </c>
      <c r="M12" s="9">
        <f>$N12*(1+O12)</f>
        <v>15625</v>
      </c>
      <c r="N12" s="10">
        <v>12500</v>
      </c>
      <c r="O12" s="11">
        <v>0.25</v>
      </c>
    </row>
    <row r="13" spans="1:15" x14ac:dyDescent="0.3">
      <c r="B13" s="33">
        <f t="shared" si="0"/>
        <v>1001</v>
      </c>
      <c r="C13" s="31">
        <v>140</v>
      </c>
      <c r="D13" s="22" t="s">
        <v>94</v>
      </c>
      <c r="E13" s="25">
        <f t="shared" ca="1" si="6"/>
        <v>0</v>
      </c>
      <c r="F13" s="7">
        <f t="shared" ca="1" si="6"/>
        <v>0</v>
      </c>
      <c r="G13" s="7">
        <f t="shared" ca="1" si="6"/>
        <v>0</v>
      </c>
      <c r="H13" s="7">
        <f t="shared" ca="1" si="6"/>
        <v>0</v>
      </c>
      <c r="I13" s="7">
        <f t="shared" ca="1" si="6"/>
        <v>0</v>
      </c>
      <c r="J13" s="7">
        <f t="shared" ca="1" si="6"/>
        <v>0</v>
      </c>
      <c r="L13" s="9">
        <f>$N13*(1-O13)</f>
        <v>0</v>
      </c>
      <c r="M13" s="9">
        <f>$N13*(1+O13)</f>
        <v>0</v>
      </c>
      <c r="N13" s="10">
        <v>0</v>
      </c>
      <c r="O13" s="11">
        <v>0.25</v>
      </c>
    </row>
    <row r="14" spans="1:15" x14ac:dyDescent="0.3">
      <c r="B14" s="33">
        <f t="shared" si="0"/>
        <v>1001</v>
      </c>
      <c r="C14" s="31">
        <v>150</v>
      </c>
      <c r="D14" s="22" t="s">
        <v>95</v>
      </c>
      <c r="E14" s="25">
        <f t="shared" ca="1" si="6"/>
        <v>0</v>
      </c>
      <c r="F14" s="7">
        <f t="shared" ca="1" si="6"/>
        <v>0</v>
      </c>
      <c r="G14" s="7">
        <f t="shared" ca="1" si="6"/>
        <v>0</v>
      </c>
      <c r="H14" s="7">
        <f t="shared" ca="1" si="6"/>
        <v>0</v>
      </c>
      <c r="I14" s="7">
        <f t="shared" ca="1" si="6"/>
        <v>0</v>
      </c>
      <c r="J14" s="7">
        <f t="shared" ca="1" si="6"/>
        <v>0</v>
      </c>
      <c r="L14" s="9">
        <f>$N14*(1-O14)</f>
        <v>0</v>
      </c>
      <c r="M14" s="9">
        <f>$N14*(1+O14)</f>
        <v>0</v>
      </c>
      <c r="N14" s="10">
        <v>0</v>
      </c>
      <c r="O14" s="11">
        <v>0.25</v>
      </c>
    </row>
    <row r="15" spans="1:15" x14ac:dyDescent="0.3">
      <c r="B15" s="33">
        <f t="shared" si="0"/>
        <v>1001</v>
      </c>
      <c r="C15" s="31">
        <v>120</v>
      </c>
      <c r="D15" s="16" t="s">
        <v>20</v>
      </c>
      <c r="E15" s="27">
        <f t="shared" ref="E15:J15" ca="1" si="7">SUM(E12:E14)</f>
        <v>9740</v>
      </c>
      <c r="F15" s="2">
        <f t="shared" ca="1" si="7"/>
        <v>9740</v>
      </c>
      <c r="G15" s="2">
        <f t="shared" ca="1" si="7"/>
        <v>0</v>
      </c>
      <c r="H15" s="2">
        <f t="shared" ca="1" si="7"/>
        <v>0</v>
      </c>
      <c r="I15" s="2">
        <f t="shared" ca="1" si="7"/>
        <v>0</v>
      </c>
      <c r="J15" s="2">
        <f t="shared" ca="1" si="7"/>
        <v>0</v>
      </c>
      <c r="L15" s="18"/>
      <c r="N15" s="12">
        <f>SUM(N12:N14)</f>
        <v>12500</v>
      </c>
    </row>
    <row r="16" spans="1:15" ht="15" x14ac:dyDescent="0.3">
      <c r="B16" s="33">
        <f t="shared" si="0"/>
        <v>1001</v>
      </c>
      <c r="C16" s="31">
        <v>160</v>
      </c>
      <c r="D16" s="3" t="s">
        <v>108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N16" s="1"/>
    </row>
    <row r="17" spans="2:15" x14ac:dyDescent="0.3">
      <c r="B17" s="33">
        <f t="shared" si="0"/>
        <v>1001</v>
      </c>
      <c r="C17" s="31">
        <v>190</v>
      </c>
      <c r="D17" s="22" t="s">
        <v>13</v>
      </c>
      <c r="E17" s="25">
        <f t="shared" ref="E17:J21" ca="1" si="8">RANDBETWEEN($L17,$M17)</f>
        <v>11308</v>
      </c>
      <c r="F17" s="7">
        <v>0</v>
      </c>
      <c r="G17" s="7">
        <v>0</v>
      </c>
      <c r="H17" s="7">
        <v>0</v>
      </c>
      <c r="I17" s="39">
        <f ca="1">$E17/1</f>
        <v>11308</v>
      </c>
      <c r="J17" s="7">
        <v>0</v>
      </c>
      <c r="L17" s="9">
        <f>$N17*(1-O17)</f>
        <v>11250</v>
      </c>
      <c r="M17" s="9">
        <f>$N17*(1+O17)</f>
        <v>18750</v>
      </c>
      <c r="N17" s="10">
        <v>15000</v>
      </c>
      <c r="O17" s="11">
        <v>0.25</v>
      </c>
    </row>
    <row r="18" spans="2:15" x14ac:dyDescent="0.3">
      <c r="B18" s="33">
        <f t="shared" si="0"/>
        <v>1001</v>
      </c>
      <c r="C18" s="31">
        <v>200</v>
      </c>
      <c r="D18" s="22" t="s">
        <v>14</v>
      </c>
      <c r="E18" s="25">
        <f t="shared" ca="1" si="8"/>
        <v>887</v>
      </c>
      <c r="F18" s="7">
        <v>0</v>
      </c>
      <c r="G18" s="7">
        <v>0</v>
      </c>
      <c r="H18" s="7">
        <v>0</v>
      </c>
      <c r="I18" s="39">
        <f ca="1">$E18/1</f>
        <v>887</v>
      </c>
      <c r="J18" s="7">
        <v>0</v>
      </c>
      <c r="L18" s="9">
        <f>$N18*(1-O18)</f>
        <v>637.5</v>
      </c>
      <c r="M18" s="9">
        <f>$N18*(1+O18)</f>
        <v>1062.5</v>
      </c>
      <c r="N18" s="10">
        <v>850</v>
      </c>
      <c r="O18" s="11">
        <v>0.25</v>
      </c>
    </row>
    <row r="19" spans="2:15" x14ac:dyDescent="0.3">
      <c r="B19" s="33">
        <f t="shared" si="0"/>
        <v>1001</v>
      </c>
      <c r="C19" s="31">
        <v>210</v>
      </c>
      <c r="D19" s="22" t="s">
        <v>57</v>
      </c>
      <c r="E19" s="25">
        <f t="shared" ca="1" si="8"/>
        <v>0</v>
      </c>
      <c r="F19" s="7">
        <f t="shared" ca="1" si="8"/>
        <v>0</v>
      </c>
      <c r="G19" s="7">
        <f t="shared" ca="1" si="8"/>
        <v>0</v>
      </c>
      <c r="H19" s="7">
        <f t="shared" ca="1" si="8"/>
        <v>0</v>
      </c>
      <c r="I19" s="7">
        <f t="shared" ca="1" si="8"/>
        <v>0</v>
      </c>
      <c r="J19" s="7">
        <f t="shared" ca="1" si="8"/>
        <v>0</v>
      </c>
      <c r="L19" s="15"/>
      <c r="M19" s="15"/>
    </row>
    <row r="20" spans="2:15" x14ac:dyDescent="0.3">
      <c r="B20" s="33">
        <f t="shared" si="0"/>
        <v>1001</v>
      </c>
      <c r="C20" s="31">
        <v>220</v>
      </c>
      <c r="D20" s="22" t="s">
        <v>15</v>
      </c>
      <c r="E20" s="25">
        <f t="shared" ca="1" si="8"/>
        <v>0</v>
      </c>
      <c r="F20" s="7">
        <f t="shared" ca="1" si="8"/>
        <v>0</v>
      </c>
      <c r="G20" s="7">
        <f t="shared" ca="1" si="8"/>
        <v>0</v>
      </c>
      <c r="H20" s="7">
        <f t="shared" ca="1" si="8"/>
        <v>0</v>
      </c>
      <c r="I20" s="7">
        <f t="shared" ca="1" si="8"/>
        <v>0</v>
      </c>
      <c r="J20" s="7">
        <f t="shared" ca="1" si="8"/>
        <v>0</v>
      </c>
      <c r="L20" s="15"/>
      <c r="M20" s="15"/>
    </row>
    <row r="21" spans="2:15" x14ac:dyDescent="0.3">
      <c r="B21" s="33">
        <f t="shared" si="0"/>
        <v>1001</v>
      </c>
      <c r="C21" s="31">
        <v>230</v>
      </c>
      <c r="D21" s="22" t="s">
        <v>16</v>
      </c>
      <c r="E21" s="25">
        <f t="shared" ca="1" si="8"/>
        <v>0</v>
      </c>
      <c r="F21" s="7">
        <f t="shared" ca="1" si="8"/>
        <v>0</v>
      </c>
      <c r="G21" s="7">
        <f t="shared" ca="1" si="8"/>
        <v>0</v>
      </c>
      <c r="H21" s="7">
        <f t="shared" ca="1" si="8"/>
        <v>0</v>
      </c>
      <c r="I21" s="7">
        <f t="shared" ca="1" si="8"/>
        <v>0</v>
      </c>
      <c r="J21" s="7">
        <f t="shared" ca="1" si="8"/>
        <v>0</v>
      </c>
      <c r="L21" s="15"/>
      <c r="M21" s="15"/>
    </row>
    <row r="22" spans="2:15" x14ac:dyDescent="0.3">
      <c r="B22" s="33">
        <f t="shared" si="0"/>
        <v>1001</v>
      </c>
      <c r="C22" s="31">
        <v>180</v>
      </c>
      <c r="D22" s="23" t="s">
        <v>24</v>
      </c>
      <c r="E22" s="26">
        <f t="shared" ref="E22:J22" ca="1" si="9">SUM(E17:E21)</f>
        <v>12195</v>
      </c>
      <c r="F22" s="12">
        <f t="shared" ca="1" si="9"/>
        <v>0</v>
      </c>
      <c r="G22" s="12">
        <f t="shared" ca="1" si="9"/>
        <v>0</v>
      </c>
      <c r="H22" s="12">
        <f t="shared" ca="1" si="9"/>
        <v>0</v>
      </c>
      <c r="I22" s="12">
        <f t="shared" ca="1" si="9"/>
        <v>12195</v>
      </c>
      <c r="J22" s="12">
        <f t="shared" ca="1" si="9"/>
        <v>0</v>
      </c>
      <c r="N22" s="12">
        <f>SUM(N17:N21)</f>
        <v>15850</v>
      </c>
    </row>
    <row r="23" spans="2:15" x14ac:dyDescent="0.3">
      <c r="B23" s="33">
        <f t="shared" si="0"/>
        <v>1001</v>
      </c>
      <c r="C23" s="31">
        <v>250</v>
      </c>
      <c r="D23" s="22" t="s">
        <v>9</v>
      </c>
      <c r="E23" s="25">
        <f t="shared" ref="E23:J28" ca="1" si="10">RANDBETWEEN($L23,$M23)</f>
        <v>8977</v>
      </c>
      <c r="F23" s="7">
        <v>0</v>
      </c>
      <c r="G23" s="7">
        <v>0</v>
      </c>
      <c r="H23" s="39">
        <f ca="1">$E23/1</f>
        <v>8977</v>
      </c>
      <c r="I23" s="7">
        <v>0</v>
      </c>
      <c r="J23" s="7">
        <v>0</v>
      </c>
      <c r="L23" s="9">
        <f>$N23*(1-O23)</f>
        <v>5550</v>
      </c>
      <c r="M23" s="9">
        <f>$N23*(1+O23)</f>
        <v>9250</v>
      </c>
      <c r="N23" s="10">
        <v>7400</v>
      </c>
      <c r="O23" s="11">
        <v>0.25</v>
      </c>
    </row>
    <row r="24" spans="2:15" x14ac:dyDescent="0.3">
      <c r="B24" s="33">
        <f t="shared" si="0"/>
        <v>1001</v>
      </c>
      <c r="C24" s="31">
        <v>260</v>
      </c>
      <c r="D24" s="22" t="s">
        <v>101</v>
      </c>
      <c r="E24" s="25">
        <f t="shared" ca="1" si="10"/>
        <v>6915</v>
      </c>
      <c r="F24" s="39">
        <f ca="1">$E24/1</f>
        <v>6915</v>
      </c>
      <c r="G24" s="7">
        <v>0</v>
      </c>
      <c r="H24" s="7">
        <v>0</v>
      </c>
      <c r="I24" s="7">
        <v>0</v>
      </c>
      <c r="J24" s="7">
        <v>0</v>
      </c>
      <c r="L24" s="9">
        <f>$N24*(1-O24)</f>
        <v>4275</v>
      </c>
      <c r="M24" s="9">
        <f>$N24*(1+O24)</f>
        <v>7125</v>
      </c>
      <c r="N24" s="10">
        <v>5700</v>
      </c>
      <c r="O24" s="11">
        <v>0.25</v>
      </c>
    </row>
    <row r="25" spans="2:15" x14ac:dyDescent="0.3">
      <c r="B25" s="33">
        <f t="shared" si="0"/>
        <v>1001</v>
      </c>
      <c r="C25" s="31">
        <v>270</v>
      </c>
      <c r="D25" s="22" t="s">
        <v>10</v>
      </c>
      <c r="E25" s="25">
        <f t="shared" ca="1" si="10"/>
        <v>1082</v>
      </c>
      <c r="F25" s="39">
        <f ca="1">$E25/1</f>
        <v>1082</v>
      </c>
      <c r="G25" s="7">
        <v>0</v>
      </c>
      <c r="H25" s="7">
        <v>0</v>
      </c>
      <c r="I25" s="7">
        <v>0</v>
      </c>
      <c r="J25" s="7">
        <v>0</v>
      </c>
      <c r="L25" s="9">
        <f>$N25*(1-O25)</f>
        <v>1050</v>
      </c>
      <c r="M25" s="9">
        <f>$N25*(1+O25)</f>
        <v>1750</v>
      </c>
      <c r="N25" s="10">
        <v>1400</v>
      </c>
      <c r="O25" s="11">
        <v>0.25</v>
      </c>
    </row>
    <row r="26" spans="2:15" x14ac:dyDescent="0.3">
      <c r="B26" s="33">
        <f t="shared" si="0"/>
        <v>1001</v>
      </c>
      <c r="C26" s="31">
        <v>280</v>
      </c>
      <c r="D26" s="22" t="s">
        <v>11</v>
      </c>
      <c r="E26" s="25">
        <f t="shared" ca="1" si="10"/>
        <v>0</v>
      </c>
      <c r="F26" s="7">
        <f t="shared" ca="1" si="10"/>
        <v>0</v>
      </c>
      <c r="G26" s="7">
        <f t="shared" ca="1" si="10"/>
        <v>0</v>
      </c>
      <c r="H26" s="7">
        <f t="shared" ca="1" si="10"/>
        <v>0</v>
      </c>
      <c r="I26" s="7">
        <f t="shared" ca="1" si="10"/>
        <v>0</v>
      </c>
      <c r="J26" s="7">
        <f t="shared" ca="1" si="10"/>
        <v>0</v>
      </c>
      <c r="L26" s="15"/>
      <c r="M26" s="15"/>
    </row>
    <row r="27" spans="2:15" x14ac:dyDescent="0.3">
      <c r="B27" s="33">
        <f t="shared" si="0"/>
        <v>1001</v>
      </c>
      <c r="C27" s="31">
        <v>290</v>
      </c>
      <c r="D27" s="22" t="s">
        <v>12</v>
      </c>
      <c r="E27" s="25">
        <f t="shared" ca="1" si="10"/>
        <v>0</v>
      </c>
      <c r="F27" s="7">
        <f t="shared" ca="1" si="10"/>
        <v>0</v>
      </c>
      <c r="G27" s="7">
        <f t="shared" ca="1" si="10"/>
        <v>0</v>
      </c>
      <c r="H27" s="7">
        <f t="shared" ca="1" si="10"/>
        <v>0</v>
      </c>
      <c r="I27" s="7">
        <f t="shared" ca="1" si="10"/>
        <v>0</v>
      </c>
      <c r="J27" s="7">
        <f t="shared" ca="1" si="10"/>
        <v>0</v>
      </c>
      <c r="L27" s="15"/>
      <c r="M27" s="15"/>
    </row>
    <row r="28" spans="2:15" x14ac:dyDescent="0.3">
      <c r="B28" s="33">
        <f t="shared" si="0"/>
        <v>1001</v>
      </c>
      <c r="C28" s="31">
        <v>300</v>
      </c>
      <c r="D28" s="22" t="s">
        <v>19</v>
      </c>
      <c r="E28" s="25">
        <f t="shared" ca="1" si="10"/>
        <v>0</v>
      </c>
      <c r="F28" s="7">
        <f t="shared" ca="1" si="10"/>
        <v>0</v>
      </c>
      <c r="G28" s="7">
        <f t="shared" ca="1" si="10"/>
        <v>0</v>
      </c>
      <c r="H28" s="7">
        <f t="shared" ca="1" si="10"/>
        <v>0</v>
      </c>
      <c r="I28" s="7">
        <f t="shared" ca="1" si="10"/>
        <v>0</v>
      </c>
      <c r="J28" s="7">
        <f t="shared" ca="1" si="10"/>
        <v>0</v>
      </c>
      <c r="L28" s="15"/>
      <c r="M28" s="15"/>
    </row>
    <row r="29" spans="2:15" x14ac:dyDescent="0.3">
      <c r="B29" s="33">
        <f t="shared" si="0"/>
        <v>1001</v>
      </c>
      <c r="C29" s="31">
        <v>240</v>
      </c>
      <c r="D29" s="23" t="s">
        <v>25</v>
      </c>
      <c r="E29" s="26">
        <f t="shared" ref="E29:J29" ca="1" si="11">SUM(E23:E28)</f>
        <v>16974</v>
      </c>
      <c r="F29" s="12">
        <f t="shared" ca="1" si="11"/>
        <v>7997</v>
      </c>
      <c r="G29" s="12">
        <f t="shared" ca="1" si="11"/>
        <v>0</v>
      </c>
      <c r="H29" s="12">
        <f t="shared" ca="1" si="11"/>
        <v>8977</v>
      </c>
      <c r="I29" s="12">
        <f t="shared" ca="1" si="11"/>
        <v>0</v>
      </c>
      <c r="J29" s="12">
        <f t="shared" ca="1" si="11"/>
        <v>0</v>
      </c>
      <c r="L29" s="18"/>
      <c r="N29" s="12">
        <f>SUM(N23:N27)</f>
        <v>14500</v>
      </c>
    </row>
    <row r="30" spans="2:15" x14ac:dyDescent="0.3">
      <c r="B30" s="33">
        <f t="shared" si="0"/>
        <v>1001</v>
      </c>
      <c r="C30" s="31">
        <v>320</v>
      </c>
      <c r="D30" s="22" t="s">
        <v>17</v>
      </c>
      <c r="E30" s="25">
        <f t="shared" ref="E30:J35" ca="1" si="12">RANDBETWEEN($L30,$M30)</f>
        <v>0</v>
      </c>
      <c r="F30" s="7">
        <f t="shared" ca="1" si="12"/>
        <v>0</v>
      </c>
      <c r="G30" s="7">
        <f t="shared" ca="1" si="12"/>
        <v>0</v>
      </c>
      <c r="H30" s="7">
        <f t="shared" ca="1" si="12"/>
        <v>0</v>
      </c>
      <c r="I30" s="7">
        <f t="shared" ca="1" si="12"/>
        <v>0</v>
      </c>
      <c r="J30" s="7">
        <f t="shared" ca="1" si="12"/>
        <v>0</v>
      </c>
      <c r="L30" s="15"/>
      <c r="M30" s="15"/>
    </row>
    <row r="31" spans="2:15" x14ac:dyDescent="0.3">
      <c r="B31" s="33">
        <f t="shared" si="0"/>
        <v>1001</v>
      </c>
      <c r="C31" s="31">
        <v>330</v>
      </c>
      <c r="D31" s="22" t="s">
        <v>103</v>
      </c>
      <c r="E31" s="25">
        <f t="shared" ca="1" si="12"/>
        <v>6935</v>
      </c>
      <c r="F31" s="39">
        <f ca="1">$E31/4</f>
        <v>1733.75</v>
      </c>
      <c r="G31" s="39">
        <f ca="1">$E31/4</f>
        <v>1733.75</v>
      </c>
      <c r="H31" s="39">
        <f ca="1">$E31/4</f>
        <v>1733.75</v>
      </c>
      <c r="I31" s="39">
        <f ca="1">$E31/4</f>
        <v>1733.75</v>
      </c>
      <c r="J31" s="7">
        <v>0</v>
      </c>
      <c r="L31" s="9">
        <f>$N31*(1-O31)</f>
        <v>5625</v>
      </c>
      <c r="M31" s="9">
        <f>$N31*(1+O31)</f>
        <v>9375</v>
      </c>
      <c r="N31" s="10">
        <v>7500</v>
      </c>
      <c r="O31" s="11">
        <v>0.25</v>
      </c>
    </row>
    <row r="32" spans="2:15" x14ac:dyDescent="0.3">
      <c r="B32" s="33">
        <f t="shared" si="0"/>
        <v>1001</v>
      </c>
      <c r="C32" s="31">
        <v>340</v>
      </c>
      <c r="D32" s="22" t="s">
        <v>27</v>
      </c>
      <c r="E32" s="25">
        <f t="shared" ca="1" si="12"/>
        <v>0</v>
      </c>
      <c r="F32" s="7">
        <f t="shared" ca="1" si="12"/>
        <v>0</v>
      </c>
      <c r="G32" s="7">
        <f t="shared" ca="1" si="12"/>
        <v>0</v>
      </c>
      <c r="H32" s="7">
        <f t="shared" ca="1" si="12"/>
        <v>0</v>
      </c>
      <c r="I32" s="7">
        <f t="shared" ca="1" si="12"/>
        <v>0</v>
      </c>
      <c r="J32" s="7">
        <f t="shared" ca="1" si="12"/>
        <v>0</v>
      </c>
      <c r="L32" s="15"/>
      <c r="M32" s="15"/>
    </row>
    <row r="33" spans="2:15" x14ac:dyDescent="0.3">
      <c r="B33" s="33">
        <f t="shared" si="0"/>
        <v>1001</v>
      </c>
      <c r="C33" s="31">
        <v>350</v>
      </c>
      <c r="D33" s="22" t="s">
        <v>21</v>
      </c>
      <c r="E33" s="25">
        <f t="shared" ca="1" si="12"/>
        <v>25266</v>
      </c>
      <c r="F33" s="39">
        <f ca="1">$E33/4</f>
        <v>6316.5</v>
      </c>
      <c r="G33" s="39">
        <f ca="1">$E33/4</f>
        <v>6316.5</v>
      </c>
      <c r="H33" s="39">
        <f ca="1">$E33/4</f>
        <v>6316.5</v>
      </c>
      <c r="I33" s="39">
        <f ca="1">$E33/4</f>
        <v>6316.5</v>
      </c>
      <c r="J33" s="7">
        <v>0</v>
      </c>
      <c r="L33" s="9">
        <f>$N33*(1-O33)</f>
        <v>17700</v>
      </c>
      <c r="M33" s="9">
        <f>$N33*(1+O33)</f>
        <v>29500</v>
      </c>
      <c r="N33" s="10">
        <v>23600</v>
      </c>
      <c r="O33" s="11">
        <v>0.25</v>
      </c>
    </row>
    <row r="34" spans="2:15" x14ac:dyDescent="0.3">
      <c r="B34" s="33">
        <f t="shared" si="0"/>
        <v>1001</v>
      </c>
      <c r="C34" s="31">
        <v>360</v>
      </c>
      <c r="D34" s="22" t="s">
        <v>18</v>
      </c>
      <c r="E34" s="25">
        <f t="shared" ca="1" si="12"/>
        <v>2490</v>
      </c>
      <c r="F34" s="7">
        <v>0</v>
      </c>
      <c r="G34" s="7">
        <v>0</v>
      </c>
      <c r="H34" s="7">
        <v>0</v>
      </c>
      <c r="I34" s="39">
        <f ca="1">$E34/1</f>
        <v>2490</v>
      </c>
      <c r="J34" s="7">
        <v>0</v>
      </c>
      <c r="L34" s="9">
        <f>$N34*(1-O34)</f>
        <v>1881.75</v>
      </c>
      <c r="M34" s="9">
        <f>$N34*(1+O34)</f>
        <v>3136.25</v>
      </c>
      <c r="N34" s="10">
        <v>2509</v>
      </c>
      <c r="O34" s="11">
        <v>0.25</v>
      </c>
    </row>
    <row r="35" spans="2:15" x14ac:dyDescent="0.3">
      <c r="B35" s="33">
        <f t="shared" si="0"/>
        <v>1001</v>
      </c>
      <c r="C35" s="31">
        <v>370</v>
      </c>
      <c r="D35" s="22" t="s">
        <v>22</v>
      </c>
      <c r="E35" s="25">
        <f t="shared" ca="1" si="12"/>
        <v>0</v>
      </c>
      <c r="F35" s="7">
        <f t="shared" ca="1" si="12"/>
        <v>0</v>
      </c>
      <c r="G35" s="7">
        <f t="shared" ca="1" si="12"/>
        <v>0</v>
      </c>
      <c r="H35" s="7">
        <f t="shared" ca="1" si="12"/>
        <v>0</v>
      </c>
      <c r="I35" s="7">
        <f t="shared" ca="1" si="12"/>
        <v>0</v>
      </c>
      <c r="J35" s="7">
        <f t="shared" ca="1" si="12"/>
        <v>0</v>
      </c>
      <c r="L35" s="15"/>
      <c r="M35" s="15"/>
    </row>
    <row r="36" spans="2:15" x14ac:dyDescent="0.3">
      <c r="B36" s="33">
        <f t="shared" si="0"/>
        <v>1001</v>
      </c>
      <c r="C36" s="31">
        <v>310</v>
      </c>
      <c r="D36" s="23" t="s">
        <v>26</v>
      </c>
      <c r="E36" s="26">
        <f t="shared" ref="E36:J36" ca="1" si="13">SUM(E30:E35)</f>
        <v>34691</v>
      </c>
      <c r="F36" s="12">
        <f t="shared" ca="1" si="13"/>
        <v>8050.25</v>
      </c>
      <c r="G36" s="12">
        <f t="shared" ca="1" si="13"/>
        <v>8050.25</v>
      </c>
      <c r="H36" s="12">
        <f t="shared" ca="1" si="13"/>
        <v>8050.25</v>
      </c>
      <c r="I36" s="12">
        <f t="shared" ca="1" si="13"/>
        <v>10540.25</v>
      </c>
      <c r="J36" s="12">
        <f t="shared" ca="1" si="13"/>
        <v>0</v>
      </c>
      <c r="N36" s="12">
        <f>SUM(N30:N35)</f>
        <v>33609</v>
      </c>
    </row>
    <row r="37" spans="2:15" x14ac:dyDescent="0.3">
      <c r="B37" s="33">
        <f t="shared" si="0"/>
        <v>1001</v>
      </c>
      <c r="C37" s="31">
        <v>170</v>
      </c>
      <c r="D37" s="16" t="s">
        <v>23</v>
      </c>
      <c r="E37" s="27">
        <f t="shared" ref="E37:J37" ca="1" si="14">E22+E29+E15+E36</f>
        <v>73600</v>
      </c>
      <c r="F37" s="2">
        <f t="shared" ca="1" si="14"/>
        <v>25787.25</v>
      </c>
      <c r="G37" s="2">
        <f t="shared" ca="1" si="14"/>
        <v>8050.25</v>
      </c>
      <c r="H37" s="2">
        <f t="shared" ca="1" si="14"/>
        <v>17027.25</v>
      </c>
      <c r="I37" s="2">
        <f t="shared" ca="1" si="14"/>
        <v>22735.25</v>
      </c>
      <c r="J37" s="2">
        <f t="shared" ca="1" si="14"/>
        <v>0</v>
      </c>
      <c r="N37" s="2">
        <f>N22+N29+N15+N36</f>
        <v>76459</v>
      </c>
    </row>
    <row r="38" spans="2:15" ht="15" x14ac:dyDescent="0.3">
      <c r="B38" s="33">
        <f t="shared" si="0"/>
        <v>1001</v>
      </c>
      <c r="C38" s="31">
        <v>380</v>
      </c>
      <c r="D38" s="3" t="s">
        <v>73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N38" s="1"/>
    </row>
    <row r="39" spans="2:15" x14ac:dyDescent="0.3">
      <c r="B39" s="33">
        <f t="shared" si="0"/>
        <v>1001</v>
      </c>
      <c r="C39" s="31">
        <v>410</v>
      </c>
      <c r="D39" s="22" t="s">
        <v>62</v>
      </c>
      <c r="E39" s="25">
        <f t="shared" ref="E39:I41" ca="1" si="15">RANDBETWEEN($L39,$M39)</f>
        <v>17092</v>
      </c>
      <c r="F39" s="39">
        <f t="shared" ref="F39:I40" ca="1" si="16">$E39/4</f>
        <v>4273</v>
      </c>
      <c r="G39" s="39">
        <f t="shared" ca="1" si="16"/>
        <v>4273</v>
      </c>
      <c r="H39" s="39">
        <f t="shared" ca="1" si="16"/>
        <v>4273</v>
      </c>
      <c r="I39" s="39">
        <f t="shared" ca="1" si="16"/>
        <v>4273</v>
      </c>
      <c r="J39" s="7">
        <v>0</v>
      </c>
      <c r="L39" s="9">
        <f>$N39*(1-O39)</f>
        <v>10500</v>
      </c>
      <c r="M39" s="9">
        <f>$N39*(1+O39)</f>
        <v>17500</v>
      </c>
      <c r="N39" s="10">
        <v>14000</v>
      </c>
      <c r="O39" s="11">
        <v>0.25</v>
      </c>
    </row>
    <row r="40" spans="2:15" x14ac:dyDescent="0.3">
      <c r="B40" s="33">
        <f t="shared" si="0"/>
        <v>1001</v>
      </c>
      <c r="C40" s="31">
        <v>420</v>
      </c>
      <c r="D40" s="22" t="s">
        <v>63</v>
      </c>
      <c r="E40" s="25">
        <f t="shared" ca="1" si="15"/>
        <v>5793</v>
      </c>
      <c r="F40" s="39">
        <f t="shared" ca="1" si="16"/>
        <v>1448.25</v>
      </c>
      <c r="G40" s="39">
        <f t="shared" ca="1" si="16"/>
        <v>1448.25</v>
      </c>
      <c r="H40" s="39">
        <f t="shared" ca="1" si="16"/>
        <v>1448.25</v>
      </c>
      <c r="I40" s="39">
        <f t="shared" ca="1" si="16"/>
        <v>1448.25</v>
      </c>
      <c r="J40" s="7">
        <v>0</v>
      </c>
      <c r="L40" s="9">
        <f>$N40*(1-O40)</f>
        <v>4125</v>
      </c>
      <c r="M40" s="9">
        <f>$N40*(1+O40)</f>
        <v>6875</v>
      </c>
      <c r="N40" s="10">
        <v>5500</v>
      </c>
      <c r="O40" s="11">
        <v>0.25</v>
      </c>
    </row>
    <row r="41" spans="2:15" x14ac:dyDescent="0.3">
      <c r="B41" s="33">
        <f t="shared" si="0"/>
        <v>1001</v>
      </c>
      <c r="C41" s="31">
        <v>430</v>
      </c>
      <c r="D41" s="22" t="s">
        <v>64</v>
      </c>
      <c r="E41" s="25">
        <f t="shared" ca="1" si="15"/>
        <v>0</v>
      </c>
      <c r="F41" s="7">
        <f t="shared" ca="1" si="15"/>
        <v>0</v>
      </c>
      <c r="G41" s="7">
        <f t="shared" ca="1" si="15"/>
        <v>0</v>
      </c>
      <c r="H41" s="7">
        <f t="shared" ca="1" si="15"/>
        <v>0</v>
      </c>
      <c r="I41" s="7">
        <f t="shared" ca="1" si="15"/>
        <v>0</v>
      </c>
      <c r="J41" s="7">
        <v>0</v>
      </c>
      <c r="L41" s="15"/>
      <c r="M41" s="15"/>
    </row>
    <row r="42" spans="2:15" x14ac:dyDescent="0.3">
      <c r="B42" s="33">
        <f t="shared" si="0"/>
        <v>1001</v>
      </c>
      <c r="C42" s="31">
        <v>400</v>
      </c>
      <c r="D42" s="23" t="s">
        <v>74</v>
      </c>
      <c r="E42" s="28">
        <f t="shared" ref="E42:J42" ca="1" si="17">SUM(E39:E41)</f>
        <v>22885</v>
      </c>
      <c r="F42" s="20">
        <f t="shared" ca="1" si="17"/>
        <v>5721.25</v>
      </c>
      <c r="G42" s="20">
        <f t="shared" ca="1" si="17"/>
        <v>5721.25</v>
      </c>
      <c r="H42" s="20">
        <f t="shared" ca="1" si="17"/>
        <v>5721.25</v>
      </c>
      <c r="I42" s="20">
        <f t="shared" ca="1" si="17"/>
        <v>5721.25</v>
      </c>
      <c r="J42" s="20">
        <f t="shared" si="17"/>
        <v>0</v>
      </c>
      <c r="N42" s="20">
        <f>SUM(N39:N41)</f>
        <v>19500</v>
      </c>
    </row>
    <row r="43" spans="2:15" x14ac:dyDescent="0.3">
      <c r="B43" s="33">
        <f t="shared" si="0"/>
        <v>1001</v>
      </c>
      <c r="C43" s="31">
        <v>450</v>
      </c>
      <c r="D43" s="22" t="s">
        <v>105</v>
      </c>
      <c r="E43" s="25">
        <f t="shared" ref="E43:J49" ca="1" si="18">RANDBETWEEN($L43,$M43)</f>
        <v>0</v>
      </c>
      <c r="F43" s="7">
        <f t="shared" ca="1" si="18"/>
        <v>0</v>
      </c>
      <c r="G43" s="7">
        <f t="shared" ca="1" si="18"/>
        <v>0</v>
      </c>
      <c r="H43" s="7">
        <f t="shared" ca="1" si="18"/>
        <v>0</v>
      </c>
      <c r="I43" s="7">
        <f t="shared" ca="1" si="18"/>
        <v>0</v>
      </c>
      <c r="J43" s="7">
        <f t="shared" ca="1" si="18"/>
        <v>0</v>
      </c>
      <c r="L43" s="15"/>
      <c r="M43" s="15"/>
    </row>
    <row r="44" spans="2:15" x14ac:dyDescent="0.3">
      <c r="B44" s="33">
        <f t="shared" si="0"/>
        <v>1001</v>
      </c>
      <c r="C44" s="31">
        <v>460</v>
      </c>
      <c r="D44" s="22" t="s">
        <v>104</v>
      </c>
      <c r="E44" s="25">
        <f t="shared" ca="1" si="18"/>
        <v>2000</v>
      </c>
      <c r="F44" s="39">
        <f ca="1">$E44/4</f>
        <v>500</v>
      </c>
      <c r="G44" s="39">
        <f ca="1">$E44/4</f>
        <v>500</v>
      </c>
      <c r="H44" s="39">
        <f ca="1">$E44/4</f>
        <v>500</v>
      </c>
      <c r="I44" s="39">
        <f ca="1">$E44/4</f>
        <v>500</v>
      </c>
      <c r="J44" s="7">
        <v>0</v>
      </c>
      <c r="L44" s="9">
        <f>$N44*(1-O44)</f>
        <v>2000</v>
      </c>
      <c r="M44" s="9">
        <f>$N44*(1+O44)</f>
        <v>2000</v>
      </c>
      <c r="N44" s="10">
        <v>2000</v>
      </c>
      <c r="O44" s="11">
        <v>0</v>
      </c>
    </row>
    <row r="45" spans="2:15" x14ac:dyDescent="0.3">
      <c r="B45" s="33">
        <f t="shared" si="0"/>
        <v>1001</v>
      </c>
      <c r="C45" s="31">
        <v>470</v>
      </c>
      <c r="D45" s="22" t="s">
        <v>65</v>
      </c>
      <c r="E45" s="25">
        <f t="shared" ca="1" si="18"/>
        <v>0</v>
      </c>
      <c r="F45" s="7">
        <f t="shared" ca="1" si="18"/>
        <v>0</v>
      </c>
      <c r="G45" s="7">
        <f t="shared" ca="1" si="18"/>
        <v>0</v>
      </c>
      <c r="H45" s="7">
        <f t="shared" ca="1" si="18"/>
        <v>0</v>
      </c>
      <c r="I45" s="7">
        <f t="shared" ca="1" si="18"/>
        <v>0</v>
      </c>
      <c r="J45" s="7">
        <f t="shared" ca="1" si="18"/>
        <v>0</v>
      </c>
      <c r="L45" s="15"/>
      <c r="M45" s="15"/>
    </row>
    <row r="46" spans="2:15" x14ac:dyDescent="0.3">
      <c r="B46" s="33">
        <f t="shared" si="0"/>
        <v>1001</v>
      </c>
      <c r="C46" s="31">
        <v>480</v>
      </c>
      <c r="D46" s="22" t="s">
        <v>66</v>
      </c>
      <c r="E46" s="25">
        <f t="shared" ca="1" si="18"/>
        <v>0</v>
      </c>
      <c r="F46" s="7">
        <f t="shared" ca="1" si="18"/>
        <v>0</v>
      </c>
      <c r="G46" s="7">
        <f t="shared" ca="1" si="18"/>
        <v>0</v>
      </c>
      <c r="H46" s="7">
        <f t="shared" ca="1" si="18"/>
        <v>0</v>
      </c>
      <c r="I46" s="7">
        <f t="shared" ca="1" si="18"/>
        <v>0</v>
      </c>
      <c r="J46" s="7">
        <f t="shared" ca="1" si="18"/>
        <v>0</v>
      </c>
      <c r="L46" s="15"/>
      <c r="M46" s="15"/>
    </row>
    <row r="47" spans="2:15" x14ac:dyDescent="0.3">
      <c r="B47" s="33">
        <f t="shared" si="0"/>
        <v>1001</v>
      </c>
      <c r="C47" s="31">
        <v>490</v>
      </c>
      <c r="D47" s="22" t="s">
        <v>106</v>
      </c>
      <c r="E47" s="25">
        <f t="shared" ca="1" si="18"/>
        <v>0</v>
      </c>
      <c r="F47" s="7">
        <f t="shared" ca="1" si="18"/>
        <v>0</v>
      </c>
      <c r="G47" s="7">
        <f t="shared" ca="1" si="18"/>
        <v>0</v>
      </c>
      <c r="H47" s="7">
        <f t="shared" ca="1" si="18"/>
        <v>0</v>
      </c>
      <c r="I47" s="7">
        <f t="shared" ca="1" si="18"/>
        <v>0</v>
      </c>
      <c r="J47" s="7">
        <f t="shared" ca="1" si="18"/>
        <v>0</v>
      </c>
      <c r="L47" s="15"/>
      <c r="M47" s="15"/>
    </row>
    <row r="48" spans="2:15" x14ac:dyDescent="0.3">
      <c r="B48" s="33">
        <f t="shared" si="0"/>
        <v>1001</v>
      </c>
      <c r="C48" s="31">
        <v>500</v>
      </c>
      <c r="D48" s="22" t="s">
        <v>71</v>
      </c>
      <c r="E48" s="25">
        <f t="shared" ca="1" si="18"/>
        <v>0</v>
      </c>
      <c r="F48" s="7">
        <f t="shared" ca="1" si="18"/>
        <v>0</v>
      </c>
      <c r="G48" s="7">
        <f t="shared" ca="1" si="18"/>
        <v>0</v>
      </c>
      <c r="H48" s="7">
        <f t="shared" ca="1" si="18"/>
        <v>0</v>
      </c>
      <c r="I48" s="7">
        <f t="shared" ca="1" si="18"/>
        <v>0</v>
      </c>
      <c r="J48" s="7">
        <f t="shared" ca="1" si="18"/>
        <v>0</v>
      </c>
      <c r="L48" s="15"/>
      <c r="M48" s="15"/>
    </row>
    <row r="49" spans="2:15" x14ac:dyDescent="0.3">
      <c r="B49" s="33">
        <f t="shared" si="0"/>
        <v>1001</v>
      </c>
      <c r="C49" s="31">
        <v>510</v>
      </c>
      <c r="D49" s="22" t="s">
        <v>70</v>
      </c>
      <c r="E49" s="25">
        <f t="shared" ca="1" si="18"/>
        <v>0</v>
      </c>
      <c r="F49" s="7">
        <f t="shared" ca="1" si="18"/>
        <v>0</v>
      </c>
      <c r="G49" s="7">
        <f t="shared" ca="1" si="18"/>
        <v>0</v>
      </c>
      <c r="H49" s="7">
        <f t="shared" ca="1" si="18"/>
        <v>0</v>
      </c>
      <c r="I49" s="7">
        <f t="shared" ca="1" si="18"/>
        <v>0</v>
      </c>
      <c r="J49" s="7">
        <f t="shared" ca="1" si="18"/>
        <v>0</v>
      </c>
      <c r="L49" s="15"/>
      <c r="M49" s="15"/>
    </row>
    <row r="50" spans="2:15" x14ac:dyDescent="0.3">
      <c r="B50" s="33">
        <f t="shared" si="0"/>
        <v>1001</v>
      </c>
      <c r="C50" s="31">
        <v>440</v>
      </c>
      <c r="D50" s="23" t="s">
        <v>75</v>
      </c>
      <c r="E50" s="28">
        <f t="shared" ref="E50:J50" ca="1" si="19">SUM(E43:E49)</f>
        <v>2000</v>
      </c>
      <c r="F50" s="20">
        <f t="shared" ca="1" si="19"/>
        <v>500</v>
      </c>
      <c r="G50" s="20">
        <f t="shared" ca="1" si="19"/>
        <v>500</v>
      </c>
      <c r="H50" s="20">
        <f t="shared" ca="1" si="19"/>
        <v>500</v>
      </c>
      <c r="I50" s="20">
        <f t="shared" ca="1" si="19"/>
        <v>500</v>
      </c>
      <c r="J50" s="20">
        <f t="shared" ca="1" si="19"/>
        <v>0</v>
      </c>
      <c r="N50" s="20">
        <f>SUM(N43:N49)</f>
        <v>2000</v>
      </c>
    </row>
    <row r="51" spans="2:15" x14ac:dyDescent="0.3">
      <c r="B51" s="33">
        <f t="shared" si="0"/>
        <v>1001</v>
      </c>
      <c r="C51" s="31">
        <v>530</v>
      </c>
      <c r="D51" s="22" t="s">
        <v>67</v>
      </c>
      <c r="E51" s="25">
        <f t="shared" ref="E51:J54" ca="1" si="20">RANDBETWEEN($L51,$M51)</f>
        <v>0</v>
      </c>
      <c r="F51" s="7">
        <f t="shared" ca="1" si="20"/>
        <v>0</v>
      </c>
      <c r="G51" s="7">
        <f t="shared" ca="1" si="20"/>
        <v>0</v>
      </c>
      <c r="H51" s="7">
        <f t="shared" ca="1" si="20"/>
        <v>0</v>
      </c>
      <c r="I51" s="7">
        <f t="shared" ca="1" si="20"/>
        <v>0</v>
      </c>
      <c r="J51" s="7">
        <f t="shared" ca="1" si="20"/>
        <v>0</v>
      </c>
      <c r="L51" s="15"/>
      <c r="M51" s="15"/>
    </row>
    <row r="52" spans="2:15" x14ac:dyDescent="0.3">
      <c r="B52" s="33">
        <f t="shared" si="0"/>
        <v>1001</v>
      </c>
      <c r="C52" s="31">
        <v>540</v>
      </c>
      <c r="D52" s="22" t="s">
        <v>68</v>
      </c>
      <c r="E52" s="25">
        <f t="shared" ca="1" si="20"/>
        <v>0</v>
      </c>
      <c r="F52" s="7">
        <f t="shared" ca="1" si="20"/>
        <v>0</v>
      </c>
      <c r="G52" s="7">
        <f t="shared" ca="1" si="20"/>
        <v>0</v>
      </c>
      <c r="H52" s="7">
        <f t="shared" ca="1" si="20"/>
        <v>0</v>
      </c>
      <c r="I52" s="7">
        <f t="shared" ca="1" si="20"/>
        <v>0</v>
      </c>
      <c r="J52" s="7">
        <f t="shared" ca="1" si="20"/>
        <v>0</v>
      </c>
      <c r="L52" s="15"/>
      <c r="M52" s="15"/>
    </row>
    <row r="53" spans="2:15" x14ac:dyDescent="0.3">
      <c r="B53" s="33">
        <f t="shared" si="0"/>
        <v>1001</v>
      </c>
      <c r="C53" s="31">
        <v>550</v>
      </c>
      <c r="D53" s="22" t="s">
        <v>69</v>
      </c>
      <c r="E53" s="25">
        <f t="shared" ca="1" si="20"/>
        <v>0</v>
      </c>
      <c r="F53" s="7">
        <f t="shared" ca="1" si="20"/>
        <v>0</v>
      </c>
      <c r="G53" s="7">
        <f t="shared" ca="1" si="20"/>
        <v>0</v>
      </c>
      <c r="H53" s="7">
        <f t="shared" ca="1" si="20"/>
        <v>0</v>
      </c>
      <c r="I53" s="7">
        <f t="shared" ca="1" si="20"/>
        <v>0</v>
      </c>
      <c r="J53" s="7">
        <f t="shared" ca="1" si="20"/>
        <v>0</v>
      </c>
      <c r="L53" s="15"/>
      <c r="M53" s="15"/>
    </row>
    <row r="54" spans="2:15" x14ac:dyDescent="0.3">
      <c r="B54" s="33">
        <f t="shared" si="0"/>
        <v>1001</v>
      </c>
      <c r="C54" s="31">
        <v>560</v>
      </c>
      <c r="D54" s="22" t="s">
        <v>70</v>
      </c>
      <c r="E54" s="25">
        <f t="shared" ca="1" si="20"/>
        <v>0</v>
      </c>
      <c r="F54" s="7">
        <f t="shared" ca="1" si="20"/>
        <v>0</v>
      </c>
      <c r="G54" s="7">
        <f t="shared" ca="1" si="20"/>
        <v>0</v>
      </c>
      <c r="H54" s="7">
        <f t="shared" ca="1" si="20"/>
        <v>0</v>
      </c>
      <c r="I54" s="7">
        <f t="shared" ca="1" si="20"/>
        <v>0</v>
      </c>
      <c r="J54" s="7">
        <f t="shared" ca="1" si="20"/>
        <v>0</v>
      </c>
      <c r="L54" s="15"/>
      <c r="M54" s="15"/>
    </row>
    <row r="55" spans="2:15" x14ac:dyDescent="0.3">
      <c r="B55" s="33">
        <f t="shared" si="0"/>
        <v>1001</v>
      </c>
      <c r="C55" s="31">
        <v>520</v>
      </c>
      <c r="D55" s="23" t="s">
        <v>76</v>
      </c>
      <c r="E55" s="28">
        <f t="shared" ref="E55:J55" ca="1" si="21">SUM(E51:E54)</f>
        <v>0</v>
      </c>
      <c r="F55" s="20">
        <f t="shared" ca="1" si="21"/>
        <v>0</v>
      </c>
      <c r="G55" s="20">
        <f t="shared" ca="1" si="21"/>
        <v>0</v>
      </c>
      <c r="H55" s="20">
        <f t="shared" ca="1" si="21"/>
        <v>0</v>
      </c>
      <c r="I55" s="20">
        <f t="shared" ca="1" si="21"/>
        <v>0</v>
      </c>
      <c r="J55" s="20">
        <f t="shared" ca="1" si="21"/>
        <v>0</v>
      </c>
      <c r="N55" s="20">
        <f>SUM(N51:N54)</f>
        <v>0</v>
      </c>
    </row>
    <row r="56" spans="2:15" x14ac:dyDescent="0.3">
      <c r="B56" s="33">
        <f t="shared" si="0"/>
        <v>1001</v>
      </c>
      <c r="C56" s="31">
        <v>570</v>
      </c>
      <c r="D56" s="22" t="s">
        <v>72</v>
      </c>
      <c r="E56" s="25">
        <f t="shared" ref="E56:J56" ca="1" si="22">RANDBETWEEN($L56,$M56)</f>
        <v>0</v>
      </c>
      <c r="F56" s="7">
        <f t="shared" ca="1" si="22"/>
        <v>0</v>
      </c>
      <c r="G56" s="7">
        <f t="shared" ca="1" si="22"/>
        <v>0</v>
      </c>
      <c r="H56" s="7">
        <f t="shared" ca="1" si="22"/>
        <v>0</v>
      </c>
      <c r="I56" s="7">
        <f t="shared" ca="1" si="22"/>
        <v>0</v>
      </c>
      <c r="J56" s="7">
        <f t="shared" ca="1" si="22"/>
        <v>0</v>
      </c>
      <c r="L56" s="15"/>
      <c r="M56" s="15"/>
    </row>
    <row r="57" spans="2:15" x14ac:dyDescent="0.3">
      <c r="B57" s="33">
        <f t="shared" si="0"/>
        <v>1001</v>
      </c>
      <c r="C57" s="31">
        <v>390</v>
      </c>
      <c r="D57" s="16" t="s">
        <v>77</v>
      </c>
      <c r="E57" s="27">
        <f t="shared" ref="E57:J57" ca="1" si="23">E42+E50+E55+E56</f>
        <v>24885</v>
      </c>
      <c r="F57" s="2">
        <f t="shared" ca="1" si="23"/>
        <v>6221.25</v>
      </c>
      <c r="G57" s="2">
        <f t="shared" ca="1" si="23"/>
        <v>6221.25</v>
      </c>
      <c r="H57" s="2">
        <f t="shared" ca="1" si="23"/>
        <v>6221.25</v>
      </c>
      <c r="I57" s="2">
        <f t="shared" ca="1" si="23"/>
        <v>6221.25</v>
      </c>
      <c r="J57" s="2">
        <f t="shared" ca="1" si="23"/>
        <v>0</v>
      </c>
      <c r="N57" s="2">
        <f>N42+N50+N55+N56</f>
        <v>21500</v>
      </c>
    </row>
    <row r="58" spans="2:15" ht="15" x14ac:dyDescent="0.3">
      <c r="B58" s="33">
        <f t="shared" si="0"/>
        <v>1001</v>
      </c>
      <c r="C58" s="31">
        <v>580</v>
      </c>
      <c r="D58" s="3" t="s">
        <v>92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N58" s="1"/>
    </row>
    <row r="59" spans="2:15" x14ac:dyDescent="0.3">
      <c r="B59" s="33">
        <f t="shared" si="0"/>
        <v>1001</v>
      </c>
      <c r="C59" s="31">
        <v>610</v>
      </c>
      <c r="D59" s="22" t="s">
        <v>28</v>
      </c>
      <c r="E59" s="25">
        <f t="shared" ref="E59:J64" ca="1" si="24">RANDBETWEEN($L59,$M59)</f>
        <v>4227</v>
      </c>
      <c r="F59" s="35">
        <f ca="1">$E59/2</f>
        <v>2113.5</v>
      </c>
      <c r="G59" s="39">
        <v>0</v>
      </c>
      <c r="H59" s="35">
        <f ca="1">$E59/2</f>
        <v>2113.5</v>
      </c>
      <c r="I59" s="39">
        <v>0</v>
      </c>
      <c r="J59" s="7">
        <v>0</v>
      </c>
      <c r="L59" s="9">
        <f>$N59*(1-O59)</f>
        <v>2625</v>
      </c>
      <c r="M59" s="9">
        <f>$N59*(1+O59)</f>
        <v>4375</v>
      </c>
      <c r="N59" s="10">
        <v>3500</v>
      </c>
      <c r="O59" s="11">
        <v>0.25</v>
      </c>
    </row>
    <row r="60" spans="2:15" x14ac:dyDescent="0.3">
      <c r="B60" s="33">
        <f t="shared" si="0"/>
        <v>1001</v>
      </c>
      <c r="C60" s="31">
        <v>620</v>
      </c>
      <c r="D60" s="22" t="s">
        <v>29</v>
      </c>
      <c r="E60" s="25">
        <f t="shared" ca="1" si="24"/>
        <v>0</v>
      </c>
      <c r="F60" s="7">
        <f t="shared" ca="1" si="24"/>
        <v>0</v>
      </c>
      <c r="G60" s="7">
        <f t="shared" ca="1" si="24"/>
        <v>0</v>
      </c>
      <c r="H60" s="7">
        <f t="shared" ca="1" si="24"/>
        <v>0</v>
      </c>
      <c r="I60" s="7">
        <f t="shared" ca="1" si="24"/>
        <v>0</v>
      </c>
      <c r="J60" s="7">
        <f t="shared" ca="1" si="24"/>
        <v>0</v>
      </c>
      <c r="L60" s="15"/>
      <c r="M60" s="15"/>
      <c r="O60" s="11">
        <v>0.25</v>
      </c>
    </row>
    <row r="61" spans="2:15" x14ac:dyDescent="0.3">
      <c r="B61" s="33">
        <f t="shared" si="0"/>
        <v>1001</v>
      </c>
      <c r="C61" s="31">
        <v>630</v>
      </c>
      <c r="D61" s="22" t="s">
        <v>30</v>
      </c>
      <c r="E61" s="25">
        <f t="shared" ca="1" si="24"/>
        <v>762</v>
      </c>
      <c r="F61" s="7">
        <v>0</v>
      </c>
      <c r="G61" s="35">
        <f ca="1">$E61/2</f>
        <v>381</v>
      </c>
      <c r="H61" s="7">
        <v>0</v>
      </c>
      <c r="I61" s="35">
        <f ca="1">$E61/2</f>
        <v>381</v>
      </c>
      <c r="J61" s="7">
        <v>0</v>
      </c>
      <c r="L61" s="9">
        <f>$N61*(1-O61)</f>
        <v>675</v>
      </c>
      <c r="M61" s="9">
        <f>$N61*(1+O61)</f>
        <v>825.00000000000011</v>
      </c>
      <c r="N61" s="10">
        <v>750</v>
      </c>
      <c r="O61" s="11">
        <v>0.1</v>
      </c>
    </row>
    <row r="62" spans="2:15" x14ac:dyDescent="0.3">
      <c r="B62" s="33">
        <f t="shared" si="0"/>
        <v>1001</v>
      </c>
      <c r="C62" s="31">
        <v>640</v>
      </c>
      <c r="D62" s="22" t="s">
        <v>32</v>
      </c>
      <c r="E62" s="25">
        <f t="shared" ca="1" si="24"/>
        <v>0</v>
      </c>
      <c r="F62" s="7">
        <f t="shared" ca="1" si="24"/>
        <v>0</v>
      </c>
      <c r="G62" s="7">
        <f t="shared" ca="1" si="24"/>
        <v>0</v>
      </c>
      <c r="H62" s="7">
        <f t="shared" ca="1" si="24"/>
        <v>0</v>
      </c>
      <c r="I62" s="7">
        <f t="shared" ca="1" si="24"/>
        <v>0</v>
      </c>
      <c r="J62" s="7">
        <f t="shared" ca="1" si="24"/>
        <v>0</v>
      </c>
      <c r="L62" s="15"/>
      <c r="M62" s="15"/>
    </row>
    <row r="63" spans="2:15" x14ac:dyDescent="0.3">
      <c r="B63" s="33">
        <f t="shared" si="0"/>
        <v>1001</v>
      </c>
      <c r="C63" s="31">
        <v>650</v>
      </c>
      <c r="D63" s="22" t="s">
        <v>33</v>
      </c>
      <c r="E63" s="25">
        <f t="shared" ca="1" si="24"/>
        <v>0</v>
      </c>
      <c r="F63" s="7">
        <f t="shared" ca="1" si="24"/>
        <v>0</v>
      </c>
      <c r="G63" s="7">
        <f t="shared" ca="1" si="24"/>
        <v>0</v>
      </c>
      <c r="H63" s="7">
        <f t="shared" ca="1" si="24"/>
        <v>0</v>
      </c>
      <c r="I63" s="7">
        <f t="shared" ca="1" si="24"/>
        <v>0</v>
      </c>
      <c r="J63" s="7">
        <f t="shared" ca="1" si="24"/>
        <v>0</v>
      </c>
      <c r="L63" s="15"/>
      <c r="M63" s="15"/>
    </row>
    <row r="64" spans="2:15" x14ac:dyDescent="0.3">
      <c r="B64" s="33">
        <f t="shared" si="0"/>
        <v>1001</v>
      </c>
      <c r="C64" s="31">
        <v>660</v>
      </c>
      <c r="D64" s="22" t="s">
        <v>31</v>
      </c>
      <c r="E64" s="25">
        <f t="shared" ca="1" si="24"/>
        <v>0</v>
      </c>
      <c r="F64" s="7">
        <f t="shared" ca="1" si="24"/>
        <v>0</v>
      </c>
      <c r="G64" s="7">
        <f t="shared" ca="1" si="24"/>
        <v>0</v>
      </c>
      <c r="H64" s="7">
        <f t="shared" ca="1" si="24"/>
        <v>0</v>
      </c>
      <c r="I64" s="7">
        <f t="shared" ca="1" si="24"/>
        <v>0</v>
      </c>
      <c r="J64" s="7">
        <f t="shared" ca="1" si="24"/>
        <v>0</v>
      </c>
      <c r="L64" s="15"/>
      <c r="M64" s="15"/>
    </row>
    <row r="65" spans="2:15" x14ac:dyDescent="0.3">
      <c r="B65" s="33">
        <f t="shared" si="0"/>
        <v>1001</v>
      </c>
      <c r="C65" s="31">
        <v>600</v>
      </c>
      <c r="D65" s="23" t="s">
        <v>99</v>
      </c>
      <c r="E65" s="26">
        <f t="shared" ref="E65:J65" ca="1" si="25">SUM(E59:E64)</f>
        <v>4989</v>
      </c>
      <c r="F65" s="12">
        <f t="shared" ca="1" si="25"/>
        <v>2113.5</v>
      </c>
      <c r="G65" s="12">
        <f t="shared" ca="1" si="25"/>
        <v>381</v>
      </c>
      <c r="H65" s="12">
        <f t="shared" ca="1" si="25"/>
        <v>2113.5</v>
      </c>
      <c r="I65" s="12">
        <f t="shared" ca="1" si="25"/>
        <v>381</v>
      </c>
      <c r="J65" s="12">
        <f t="shared" ca="1" si="25"/>
        <v>0</v>
      </c>
      <c r="N65" s="12">
        <f>SUM(N59:N64)</f>
        <v>4250</v>
      </c>
    </row>
    <row r="66" spans="2:15" x14ac:dyDescent="0.3">
      <c r="B66" s="33">
        <f t="shared" si="0"/>
        <v>1001</v>
      </c>
      <c r="C66" s="31">
        <v>680</v>
      </c>
      <c r="D66" s="22" t="s">
        <v>42</v>
      </c>
      <c r="E66" s="25">
        <f t="shared" ref="E66:J71" ca="1" si="26">RANDBETWEEN($L66,$M66)</f>
        <v>0</v>
      </c>
      <c r="F66" s="7">
        <f t="shared" ca="1" si="26"/>
        <v>0</v>
      </c>
      <c r="G66" s="7">
        <f t="shared" ca="1" si="26"/>
        <v>0</v>
      </c>
      <c r="H66" s="7">
        <f t="shared" ca="1" si="26"/>
        <v>0</v>
      </c>
      <c r="I66" s="7">
        <f t="shared" ca="1" si="26"/>
        <v>0</v>
      </c>
      <c r="J66" s="7">
        <f t="shared" ca="1" si="26"/>
        <v>0</v>
      </c>
      <c r="L66" s="15"/>
      <c r="M66" s="15"/>
    </row>
    <row r="67" spans="2:15" x14ac:dyDescent="0.3">
      <c r="B67" s="33">
        <f t="shared" si="0"/>
        <v>1001</v>
      </c>
      <c r="C67" s="31">
        <v>690</v>
      </c>
      <c r="D67" s="22" t="s">
        <v>102</v>
      </c>
      <c r="E67" s="25">
        <f t="shared" ca="1" si="26"/>
        <v>0</v>
      </c>
      <c r="F67" s="7">
        <f t="shared" ca="1" si="26"/>
        <v>0</v>
      </c>
      <c r="G67" s="7">
        <f t="shared" ca="1" si="26"/>
        <v>0</v>
      </c>
      <c r="H67" s="7">
        <f t="shared" ca="1" si="26"/>
        <v>0</v>
      </c>
      <c r="I67" s="7">
        <f t="shared" ca="1" si="26"/>
        <v>0</v>
      </c>
      <c r="J67" s="7">
        <f t="shared" ca="1" si="26"/>
        <v>0</v>
      </c>
      <c r="L67" s="15"/>
      <c r="M67" s="15"/>
    </row>
    <row r="68" spans="2:15" x14ac:dyDescent="0.3">
      <c r="B68" s="33">
        <f t="shared" ref="B68:B111" si="27">B67</f>
        <v>1001</v>
      </c>
      <c r="C68" s="31">
        <v>700</v>
      </c>
      <c r="D68" s="22" t="s">
        <v>43</v>
      </c>
      <c r="E68" s="25">
        <f t="shared" ca="1" si="26"/>
        <v>0</v>
      </c>
      <c r="F68" s="7">
        <f t="shared" ca="1" si="26"/>
        <v>0</v>
      </c>
      <c r="G68" s="7">
        <f t="shared" ca="1" si="26"/>
        <v>0</v>
      </c>
      <c r="H68" s="7">
        <f t="shared" ca="1" si="26"/>
        <v>0</v>
      </c>
      <c r="I68" s="7">
        <f t="shared" ca="1" si="26"/>
        <v>0</v>
      </c>
      <c r="J68" s="7">
        <f t="shared" ca="1" si="26"/>
        <v>0</v>
      </c>
      <c r="L68" s="15"/>
      <c r="M68" s="15"/>
    </row>
    <row r="69" spans="2:15" x14ac:dyDescent="0.3">
      <c r="B69" s="33">
        <f t="shared" si="27"/>
        <v>1001</v>
      </c>
      <c r="C69" s="31">
        <v>710</v>
      </c>
      <c r="D69" s="22" t="s">
        <v>44</v>
      </c>
      <c r="E69" s="25">
        <f t="shared" ca="1" si="26"/>
        <v>0</v>
      </c>
      <c r="F69" s="7">
        <f t="shared" ca="1" si="26"/>
        <v>0</v>
      </c>
      <c r="G69" s="7">
        <f t="shared" ca="1" si="26"/>
        <v>0</v>
      </c>
      <c r="H69" s="7">
        <f t="shared" ca="1" si="26"/>
        <v>0</v>
      </c>
      <c r="I69" s="7">
        <f t="shared" ca="1" si="26"/>
        <v>0</v>
      </c>
      <c r="J69" s="7">
        <f t="shared" ca="1" si="26"/>
        <v>0</v>
      </c>
      <c r="L69" s="15"/>
      <c r="M69" s="15"/>
    </row>
    <row r="70" spans="2:15" x14ac:dyDescent="0.3">
      <c r="B70" s="33">
        <f t="shared" si="27"/>
        <v>1001</v>
      </c>
      <c r="C70" s="31">
        <v>720</v>
      </c>
      <c r="D70" s="22" t="s">
        <v>59</v>
      </c>
      <c r="E70" s="25">
        <f t="shared" ca="1" si="26"/>
        <v>0</v>
      </c>
      <c r="F70" s="7">
        <f t="shared" ca="1" si="26"/>
        <v>0</v>
      </c>
      <c r="G70" s="7">
        <f t="shared" ca="1" si="26"/>
        <v>0</v>
      </c>
      <c r="H70" s="7">
        <f t="shared" ca="1" si="26"/>
        <v>0</v>
      </c>
      <c r="I70" s="7">
        <f t="shared" ca="1" si="26"/>
        <v>0</v>
      </c>
      <c r="J70" s="7">
        <f t="shared" ca="1" si="26"/>
        <v>0</v>
      </c>
      <c r="L70" s="15"/>
      <c r="M70" s="15"/>
    </row>
    <row r="71" spans="2:15" x14ac:dyDescent="0.3">
      <c r="B71" s="33">
        <f t="shared" si="27"/>
        <v>1001</v>
      </c>
      <c r="C71" s="31">
        <v>730</v>
      </c>
      <c r="D71" s="22" t="s">
        <v>41</v>
      </c>
      <c r="E71" s="25">
        <f t="shared" ca="1" si="26"/>
        <v>0</v>
      </c>
      <c r="F71" s="7">
        <f t="shared" ca="1" si="26"/>
        <v>0</v>
      </c>
      <c r="G71" s="7">
        <f t="shared" ca="1" si="26"/>
        <v>0</v>
      </c>
      <c r="H71" s="7">
        <f t="shared" ca="1" si="26"/>
        <v>0</v>
      </c>
      <c r="I71" s="7">
        <f t="shared" ca="1" si="26"/>
        <v>0</v>
      </c>
      <c r="J71" s="7">
        <f t="shared" ca="1" si="26"/>
        <v>0</v>
      </c>
      <c r="L71" s="15"/>
      <c r="M71" s="15"/>
    </row>
    <row r="72" spans="2:15" x14ac:dyDescent="0.3">
      <c r="B72" s="33">
        <f t="shared" si="27"/>
        <v>1001</v>
      </c>
      <c r="C72" s="31">
        <v>670</v>
      </c>
      <c r="D72" s="23" t="s">
        <v>97</v>
      </c>
      <c r="E72" s="26">
        <f t="shared" ref="E72:J72" ca="1" si="28">SUM(E66:E71)</f>
        <v>0</v>
      </c>
      <c r="F72" s="12">
        <f t="shared" ca="1" si="28"/>
        <v>0</v>
      </c>
      <c r="G72" s="12">
        <f t="shared" ca="1" si="28"/>
        <v>0</v>
      </c>
      <c r="H72" s="12">
        <f t="shared" ca="1" si="28"/>
        <v>0</v>
      </c>
      <c r="I72" s="12">
        <f t="shared" ca="1" si="28"/>
        <v>0</v>
      </c>
      <c r="J72" s="12">
        <f t="shared" ca="1" si="28"/>
        <v>0</v>
      </c>
      <c r="L72" s="15"/>
      <c r="M72" s="15"/>
      <c r="N72" s="12">
        <f>SUM(N66:N71)</f>
        <v>0</v>
      </c>
    </row>
    <row r="73" spans="2:15" x14ac:dyDescent="0.3">
      <c r="B73" s="33">
        <f t="shared" si="27"/>
        <v>1001</v>
      </c>
      <c r="C73" s="31">
        <v>750</v>
      </c>
      <c r="D73" s="22" t="s">
        <v>56</v>
      </c>
      <c r="E73" s="25">
        <f t="shared" ref="E73:J81" ca="1" si="29">RANDBETWEEN($L73,$M73)</f>
        <v>0</v>
      </c>
      <c r="F73" s="7">
        <f t="shared" ca="1" si="29"/>
        <v>0</v>
      </c>
      <c r="G73" s="7">
        <f t="shared" ca="1" si="29"/>
        <v>0</v>
      </c>
      <c r="H73" s="7">
        <f t="shared" ca="1" si="29"/>
        <v>0</v>
      </c>
      <c r="I73" s="7">
        <f t="shared" ca="1" si="29"/>
        <v>0</v>
      </c>
      <c r="J73" s="7">
        <f t="shared" ca="1" si="29"/>
        <v>0</v>
      </c>
      <c r="L73" s="15"/>
      <c r="M73" s="15"/>
    </row>
    <row r="74" spans="2:15" x14ac:dyDescent="0.3">
      <c r="B74" s="33">
        <f t="shared" si="27"/>
        <v>1001</v>
      </c>
      <c r="C74" s="31">
        <v>760</v>
      </c>
      <c r="D74" s="22" t="s">
        <v>48</v>
      </c>
      <c r="E74" s="25">
        <f t="shared" ca="1" si="29"/>
        <v>0</v>
      </c>
      <c r="F74" s="7">
        <f t="shared" ca="1" si="29"/>
        <v>0</v>
      </c>
      <c r="G74" s="7">
        <f t="shared" ca="1" si="29"/>
        <v>0</v>
      </c>
      <c r="H74" s="7">
        <f t="shared" ca="1" si="29"/>
        <v>0</v>
      </c>
      <c r="I74" s="7">
        <f t="shared" ca="1" si="29"/>
        <v>0</v>
      </c>
      <c r="J74" s="7">
        <f t="shared" ca="1" si="29"/>
        <v>0</v>
      </c>
      <c r="L74" s="15"/>
      <c r="M74" s="15"/>
    </row>
    <row r="75" spans="2:15" x14ac:dyDescent="0.3">
      <c r="B75" s="33">
        <f t="shared" si="27"/>
        <v>1001</v>
      </c>
      <c r="C75" s="31">
        <v>770</v>
      </c>
      <c r="D75" s="22" t="s">
        <v>53</v>
      </c>
      <c r="E75" s="25">
        <f t="shared" ca="1" si="29"/>
        <v>0</v>
      </c>
      <c r="F75" s="7">
        <f t="shared" ca="1" si="29"/>
        <v>0</v>
      </c>
      <c r="G75" s="7">
        <f t="shared" ca="1" si="29"/>
        <v>0</v>
      </c>
      <c r="H75" s="7">
        <f t="shared" ca="1" si="29"/>
        <v>0</v>
      </c>
      <c r="I75" s="7">
        <f t="shared" ca="1" si="29"/>
        <v>0</v>
      </c>
      <c r="J75" s="7">
        <f t="shared" ca="1" si="29"/>
        <v>0</v>
      </c>
      <c r="L75" s="15"/>
      <c r="M75" s="15"/>
    </row>
    <row r="76" spans="2:15" x14ac:dyDescent="0.3">
      <c r="B76" s="33">
        <f t="shared" si="27"/>
        <v>1001</v>
      </c>
      <c r="C76" s="31">
        <v>780</v>
      </c>
      <c r="D76" s="22" t="s">
        <v>54</v>
      </c>
      <c r="E76" s="25">
        <f t="shared" ca="1" si="29"/>
        <v>0</v>
      </c>
      <c r="F76" s="7">
        <f t="shared" ca="1" si="29"/>
        <v>0</v>
      </c>
      <c r="G76" s="7">
        <f t="shared" ca="1" si="29"/>
        <v>0</v>
      </c>
      <c r="H76" s="7">
        <f t="shared" ca="1" si="29"/>
        <v>0</v>
      </c>
      <c r="I76" s="7">
        <f t="shared" ca="1" si="29"/>
        <v>0</v>
      </c>
      <c r="J76" s="7">
        <f t="shared" ca="1" si="29"/>
        <v>0</v>
      </c>
      <c r="L76" s="15"/>
      <c r="M76" s="15"/>
    </row>
    <row r="77" spans="2:15" x14ac:dyDescent="0.3">
      <c r="B77" s="33">
        <f t="shared" si="27"/>
        <v>1001</v>
      </c>
      <c r="C77" s="31">
        <v>790</v>
      </c>
      <c r="D77" s="22" t="s">
        <v>55</v>
      </c>
      <c r="E77" s="25">
        <f t="shared" ca="1" si="29"/>
        <v>0</v>
      </c>
      <c r="F77" s="7">
        <f t="shared" ca="1" si="29"/>
        <v>0</v>
      </c>
      <c r="G77" s="7">
        <f t="shared" ca="1" si="29"/>
        <v>0</v>
      </c>
      <c r="H77" s="7">
        <f t="shared" ca="1" si="29"/>
        <v>0</v>
      </c>
      <c r="I77" s="7">
        <f t="shared" ca="1" si="29"/>
        <v>0</v>
      </c>
      <c r="J77" s="7">
        <f t="shared" ca="1" si="29"/>
        <v>0</v>
      </c>
      <c r="L77" s="15"/>
      <c r="M77" s="15"/>
    </row>
    <row r="78" spans="2:15" x14ac:dyDescent="0.3">
      <c r="B78" s="33">
        <f t="shared" si="27"/>
        <v>1001</v>
      </c>
      <c r="C78" s="31">
        <v>800</v>
      </c>
      <c r="D78" s="22" t="s">
        <v>46</v>
      </c>
      <c r="E78" s="25">
        <f t="shared" ca="1" si="29"/>
        <v>1316</v>
      </c>
      <c r="F78" s="7">
        <v>0</v>
      </c>
      <c r="G78" s="35">
        <f ca="1">$E78/2</f>
        <v>658</v>
      </c>
      <c r="H78" s="7">
        <v>0</v>
      </c>
      <c r="I78" s="35">
        <f ca="1">$E78/2</f>
        <v>658</v>
      </c>
      <c r="J78" s="7">
        <v>0</v>
      </c>
      <c r="L78" s="9">
        <f>$N78*(1-O78)</f>
        <v>1218</v>
      </c>
      <c r="M78" s="9">
        <f>$N78*(1+O78)</f>
        <v>2030</v>
      </c>
      <c r="N78" s="10">
        <v>1624</v>
      </c>
      <c r="O78" s="11">
        <v>0.25</v>
      </c>
    </row>
    <row r="79" spans="2:15" x14ac:dyDescent="0.3">
      <c r="B79" s="33">
        <f t="shared" si="27"/>
        <v>1001</v>
      </c>
      <c r="C79" s="31">
        <v>810</v>
      </c>
      <c r="D79" s="22" t="s">
        <v>58</v>
      </c>
      <c r="E79" s="25">
        <f t="shared" ca="1" si="29"/>
        <v>0</v>
      </c>
      <c r="F79" s="7">
        <f t="shared" ca="1" si="29"/>
        <v>0</v>
      </c>
      <c r="G79" s="7">
        <f t="shared" ca="1" si="29"/>
        <v>0</v>
      </c>
      <c r="H79" s="7">
        <f t="shared" ca="1" si="29"/>
        <v>0</v>
      </c>
      <c r="I79" s="7">
        <f t="shared" ca="1" si="29"/>
        <v>0</v>
      </c>
      <c r="J79" s="7">
        <f t="shared" ca="1" si="29"/>
        <v>0</v>
      </c>
      <c r="L79" s="15"/>
      <c r="M79" s="15"/>
    </row>
    <row r="80" spans="2:15" x14ac:dyDescent="0.3">
      <c r="B80" s="33">
        <f t="shared" si="27"/>
        <v>1001</v>
      </c>
      <c r="C80" s="31">
        <v>820</v>
      </c>
      <c r="D80" s="22" t="s">
        <v>51</v>
      </c>
      <c r="E80" s="25">
        <f t="shared" ca="1" si="29"/>
        <v>0</v>
      </c>
      <c r="F80" s="7">
        <f t="shared" ca="1" si="29"/>
        <v>0</v>
      </c>
      <c r="G80" s="7">
        <f t="shared" ca="1" si="29"/>
        <v>0</v>
      </c>
      <c r="H80" s="7">
        <f t="shared" ca="1" si="29"/>
        <v>0</v>
      </c>
      <c r="I80" s="7">
        <f t="shared" ca="1" si="29"/>
        <v>0</v>
      </c>
      <c r="J80" s="7">
        <f t="shared" ca="1" si="29"/>
        <v>0</v>
      </c>
      <c r="L80" s="15"/>
      <c r="M80" s="15"/>
    </row>
    <row r="81" spans="2:15" x14ac:dyDescent="0.3">
      <c r="B81" s="33">
        <f t="shared" si="27"/>
        <v>1001</v>
      </c>
      <c r="C81" s="31">
        <v>830</v>
      </c>
      <c r="D81" s="22" t="s">
        <v>34</v>
      </c>
      <c r="E81" s="25">
        <f t="shared" ca="1" si="29"/>
        <v>0</v>
      </c>
      <c r="F81" s="7">
        <f t="shared" ca="1" si="29"/>
        <v>0</v>
      </c>
      <c r="G81" s="7">
        <f t="shared" ca="1" si="29"/>
        <v>0</v>
      </c>
      <c r="H81" s="7">
        <f t="shared" ca="1" si="29"/>
        <v>0</v>
      </c>
      <c r="I81" s="7">
        <f t="shared" ca="1" si="29"/>
        <v>0</v>
      </c>
      <c r="J81" s="7">
        <f t="shared" ca="1" si="29"/>
        <v>0</v>
      </c>
      <c r="L81" s="15"/>
      <c r="M81" s="15"/>
    </row>
    <row r="82" spans="2:15" x14ac:dyDescent="0.3">
      <c r="B82" s="33">
        <f t="shared" si="27"/>
        <v>1001</v>
      </c>
      <c r="C82" s="31">
        <v>740</v>
      </c>
      <c r="D82" s="23" t="s">
        <v>96</v>
      </c>
      <c r="E82" s="26">
        <f t="shared" ref="E82:J82" ca="1" si="30">SUM(E73:E81)</f>
        <v>1316</v>
      </c>
      <c r="F82" s="12">
        <f t="shared" ca="1" si="30"/>
        <v>0</v>
      </c>
      <c r="G82" s="12">
        <f t="shared" ca="1" si="30"/>
        <v>658</v>
      </c>
      <c r="H82" s="12">
        <f t="shared" ca="1" si="30"/>
        <v>0</v>
      </c>
      <c r="I82" s="12">
        <f t="shared" ca="1" si="30"/>
        <v>658</v>
      </c>
      <c r="J82" s="12">
        <f t="shared" ca="1" si="30"/>
        <v>0</v>
      </c>
      <c r="L82" s="15"/>
      <c r="M82" s="15"/>
      <c r="N82" s="12">
        <f>SUM(N73:N81)</f>
        <v>1624</v>
      </c>
    </row>
    <row r="83" spans="2:15" x14ac:dyDescent="0.3">
      <c r="B83" s="33">
        <f t="shared" si="27"/>
        <v>1001</v>
      </c>
      <c r="C83" s="31">
        <v>850</v>
      </c>
      <c r="D83" s="22" t="s">
        <v>60</v>
      </c>
      <c r="E83" s="25">
        <f t="shared" ref="E83:J86" ca="1" si="31">RANDBETWEEN($L83,$M83)</f>
        <v>5098</v>
      </c>
      <c r="F83" s="35">
        <f ca="1">$E83/2</f>
        <v>2549</v>
      </c>
      <c r="G83" s="7">
        <v>0</v>
      </c>
      <c r="H83" s="35">
        <f ca="1">$E83/2</f>
        <v>2549</v>
      </c>
      <c r="I83" s="7">
        <v>0</v>
      </c>
      <c r="J83" s="7">
        <v>0</v>
      </c>
      <c r="L83" s="9">
        <f>$N83*(1-O83)</f>
        <v>3750</v>
      </c>
      <c r="M83" s="9">
        <f>$N83*(1+O83)</f>
        <v>6250</v>
      </c>
      <c r="N83" s="10">
        <v>5000</v>
      </c>
      <c r="O83" s="11">
        <v>0.25</v>
      </c>
    </row>
    <row r="84" spans="2:15" x14ac:dyDescent="0.3">
      <c r="B84" s="33">
        <f t="shared" si="27"/>
        <v>1001</v>
      </c>
      <c r="C84" s="31">
        <v>860</v>
      </c>
      <c r="D84" s="22" t="s">
        <v>50</v>
      </c>
      <c r="E84" s="25">
        <f t="shared" ca="1" si="31"/>
        <v>0</v>
      </c>
      <c r="F84" s="7">
        <f t="shared" ca="1" si="31"/>
        <v>0</v>
      </c>
      <c r="G84" s="7">
        <f t="shared" ca="1" si="31"/>
        <v>0</v>
      </c>
      <c r="H84" s="7">
        <f t="shared" ca="1" si="31"/>
        <v>0</v>
      </c>
      <c r="I84" s="7">
        <f t="shared" ca="1" si="31"/>
        <v>0</v>
      </c>
      <c r="J84" s="7">
        <f t="shared" ca="1" si="31"/>
        <v>0</v>
      </c>
      <c r="L84" s="15"/>
      <c r="M84" s="15"/>
    </row>
    <row r="85" spans="2:15" x14ac:dyDescent="0.3">
      <c r="B85" s="33">
        <f t="shared" si="27"/>
        <v>1001</v>
      </c>
      <c r="C85" s="31">
        <v>870</v>
      </c>
      <c r="D85" s="22" t="s">
        <v>35</v>
      </c>
      <c r="E85" s="25">
        <f t="shared" ca="1" si="31"/>
        <v>1725</v>
      </c>
      <c r="F85" s="35">
        <f t="shared" ref="F85:I86" ca="1" si="32">$E85/4</f>
        <v>431.25</v>
      </c>
      <c r="G85" s="35">
        <f t="shared" ca="1" si="32"/>
        <v>431.25</v>
      </c>
      <c r="H85" s="35">
        <f t="shared" ca="1" si="32"/>
        <v>431.25</v>
      </c>
      <c r="I85" s="35">
        <f t="shared" ca="1" si="32"/>
        <v>431.25</v>
      </c>
      <c r="J85" s="7">
        <v>0</v>
      </c>
      <c r="L85" s="9">
        <f>$N85*(1-O85)</f>
        <v>1500</v>
      </c>
      <c r="M85" s="9">
        <f>$N85*(1+O85)</f>
        <v>2500</v>
      </c>
      <c r="N85" s="10">
        <v>2000</v>
      </c>
      <c r="O85" s="11">
        <v>0.25</v>
      </c>
    </row>
    <row r="86" spans="2:15" x14ac:dyDescent="0.3">
      <c r="B86" s="33">
        <f t="shared" si="27"/>
        <v>1001</v>
      </c>
      <c r="C86" s="31">
        <v>880</v>
      </c>
      <c r="D86" s="22" t="s">
        <v>47</v>
      </c>
      <c r="E86" s="25">
        <f t="shared" ca="1" si="31"/>
        <v>2255</v>
      </c>
      <c r="F86" s="35">
        <f t="shared" ca="1" si="32"/>
        <v>563.75</v>
      </c>
      <c r="G86" s="35">
        <f t="shared" ca="1" si="32"/>
        <v>563.75</v>
      </c>
      <c r="H86" s="35">
        <f t="shared" ca="1" si="32"/>
        <v>563.75</v>
      </c>
      <c r="I86" s="35">
        <f t="shared" ca="1" si="32"/>
        <v>563.75</v>
      </c>
      <c r="J86" s="7">
        <v>0</v>
      </c>
      <c r="L86" s="9">
        <f>$N86*(1-O86)</f>
        <v>1500</v>
      </c>
      <c r="M86" s="9">
        <f>$N86*(1+O86)</f>
        <v>2500</v>
      </c>
      <c r="N86" s="10">
        <v>2000</v>
      </c>
      <c r="O86" s="11">
        <v>0.25</v>
      </c>
    </row>
    <row r="87" spans="2:15" x14ac:dyDescent="0.3">
      <c r="B87" s="33">
        <f t="shared" si="27"/>
        <v>1001</v>
      </c>
      <c r="C87" s="31">
        <v>840</v>
      </c>
      <c r="D87" s="23" t="s">
        <v>98</v>
      </c>
      <c r="E87" s="26">
        <f t="shared" ref="E87:J87" ca="1" si="33">SUM(E83:E86)</f>
        <v>9078</v>
      </c>
      <c r="F87" s="12">
        <f t="shared" ca="1" si="33"/>
        <v>3544</v>
      </c>
      <c r="G87" s="12">
        <f t="shared" ca="1" si="33"/>
        <v>995</v>
      </c>
      <c r="H87" s="12">
        <f t="shared" ca="1" si="33"/>
        <v>3544</v>
      </c>
      <c r="I87" s="12">
        <f t="shared" ca="1" si="33"/>
        <v>995</v>
      </c>
      <c r="J87" s="12">
        <f t="shared" ca="1" si="33"/>
        <v>0</v>
      </c>
      <c r="L87" s="15"/>
      <c r="M87" s="15"/>
      <c r="N87" s="12">
        <f>SUM(N83:N86)</f>
        <v>9000</v>
      </c>
    </row>
    <row r="88" spans="2:15" x14ac:dyDescent="0.3">
      <c r="B88" s="33">
        <f t="shared" si="27"/>
        <v>1001</v>
      </c>
      <c r="C88" s="31">
        <v>900</v>
      </c>
      <c r="D88" s="22" t="s">
        <v>39</v>
      </c>
      <c r="E88" s="25">
        <f t="shared" ref="E88:J93" ca="1" si="34">RANDBETWEEN($L88,$M88)</f>
        <v>0</v>
      </c>
      <c r="F88" s="7">
        <f t="shared" ca="1" si="34"/>
        <v>0</v>
      </c>
      <c r="G88" s="7">
        <f t="shared" ca="1" si="34"/>
        <v>0</v>
      </c>
      <c r="H88" s="7">
        <f t="shared" ca="1" si="34"/>
        <v>0</v>
      </c>
      <c r="I88" s="7">
        <f t="shared" ca="1" si="34"/>
        <v>0</v>
      </c>
      <c r="J88" s="7">
        <f t="shared" ca="1" si="34"/>
        <v>0</v>
      </c>
      <c r="L88" s="15"/>
      <c r="M88" s="15"/>
    </row>
    <row r="89" spans="2:15" x14ac:dyDescent="0.3">
      <c r="B89" s="33">
        <f t="shared" si="27"/>
        <v>1001</v>
      </c>
      <c r="C89" s="31">
        <v>910</v>
      </c>
      <c r="D89" s="22" t="s">
        <v>38</v>
      </c>
      <c r="E89" s="25">
        <f t="shared" ca="1" si="34"/>
        <v>0</v>
      </c>
      <c r="F89" s="7">
        <f t="shared" ca="1" si="34"/>
        <v>0</v>
      </c>
      <c r="G89" s="7">
        <f t="shared" ca="1" si="34"/>
        <v>0</v>
      </c>
      <c r="H89" s="7">
        <f t="shared" ca="1" si="34"/>
        <v>0</v>
      </c>
      <c r="I89" s="7">
        <f t="shared" ca="1" si="34"/>
        <v>0</v>
      </c>
      <c r="J89" s="7">
        <f t="shared" ca="1" si="34"/>
        <v>0</v>
      </c>
      <c r="L89" s="15"/>
      <c r="M89" s="15"/>
    </row>
    <row r="90" spans="2:15" x14ac:dyDescent="0.3">
      <c r="B90" s="33">
        <f t="shared" si="27"/>
        <v>1001</v>
      </c>
      <c r="C90" s="31">
        <v>920</v>
      </c>
      <c r="D90" s="22" t="s">
        <v>45</v>
      </c>
      <c r="E90" s="25">
        <f t="shared" ca="1" si="34"/>
        <v>0</v>
      </c>
      <c r="F90" s="7">
        <f t="shared" ca="1" si="34"/>
        <v>0</v>
      </c>
      <c r="G90" s="7">
        <f t="shared" ca="1" si="34"/>
        <v>0</v>
      </c>
      <c r="H90" s="7">
        <f t="shared" ca="1" si="34"/>
        <v>0</v>
      </c>
      <c r="I90" s="7">
        <f t="shared" ca="1" si="34"/>
        <v>0</v>
      </c>
      <c r="J90" s="7">
        <f t="shared" ca="1" si="34"/>
        <v>0</v>
      </c>
      <c r="L90" s="15"/>
      <c r="M90" s="15"/>
    </row>
    <row r="91" spans="2:15" x14ac:dyDescent="0.3">
      <c r="B91" s="33">
        <f t="shared" si="27"/>
        <v>1001</v>
      </c>
      <c r="C91" s="31">
        <v>930</v>
      </c>
      <c r="D91" s="22" t="s">
        <v>37</v>
      </c>
      <c r="E91" s="25">
        <f t="shared" ca="1" si="34"/>
        <v>0</v>
      </c>
      <c r="F91" s="7">
        <f t="shared" ca="1" si="34"/>
        <v>0</v>
      </c>
      <c r="G91" s="7">
        <f t="shared" ca="1" si="34"/>
        <v>0</v>
      </c>
      <c r="H91" s="7">
        <f t="shared" ca="1" si="34"/>
        <v>0</v>
      </c>
      <c r="I91" s="7">
        <f t="shared" ca="1" si="34"/>
        <v>0</v>
      </c>
      <c r="J91" s="7">
        <f t="shared" ca="1" si="34"/>
        <v>0</v>
      </c>
      <c r="L91" s="15"/>
      <c r="M91" s="15"/>
    </row>
    <row r="92" spans="2:15" x14ac:dyDescent="0.3">
      <c r="B92" s="33">
        <f t="shared" si="27"/>
        <v>1001</v>
      </c>
      <c r="C92" s="31">
        <v>940</v>
      </c>
      <c r="D92" s="22" t="s">
        <v>49</v>
      </c>
      <c r="E92" s="25">
        <f t="shared" ca="1" si="34"/>
        <v>0</v>
      </c>
      <c r="F92" s="7">
        <f t="shared" ca="1" si="34"/>
        <v>0</v>
      </c>
      <c r="G92" s="7">
        <f t="shared" ca="1" si="34"/>
        <v>0</v>
      </c>
      <c r="H92" s="7">
        <f t="shared" ca="1" si="34"/>
        <v>0</v>
      </c>
      <c r="I92" s="7">
        <f t="shared" ca="1" si="34"/>
        <v>0</v>
      </c>
      <c r="J92" s="7">
        <f t="shared" ca="1" si="34"/>
        <v>0</v>
      </c>
      <c r="L92" s="15"/>
      <c r="M92" s="15"/>
    </row>
    <row r="93" spans="2:15" x14ac:dyDescent="0.3">
      <c r="B93" s="33">
        <f t="shared" si="27"/>
        <v>1001</v>
      </c>
      <c r="C93" s="31">
        <v>950</v>
      </c>
      <c r="D93" s="22" t="s">
        <v>52</v>
      </c>
      <c r="E93" s="25">
        <f t="shared" ca="1" si="34"/>
        <v>0</v>
      </c>
      <c r="F93" s="7">
        <f t="shared" ca="1" si="34"/>
        <v>0</v>
      </c>
      <c r="G93" s="7">
        <f t="shared" ca="1" si="34"/>
        <v>0</v>
      </c>
      <c r="H93" s="7">
        <f t="shared" ca="1" si="34"/>
        <v>0</v>
      </c>
      <c r="I93" s="7">
        <f t="shared" ca="1" si="34"/>
        <v>0</v>
      </c>
      <c r="J93" s="7">
        <f t="shared" ca="1" si="34"/>
        <v>0</v>
      </c>
      <c r="L93" s="15"/>
      <c r="M93" s="15"/>
    </row>
    <row r="94" spans="2:15" x14ac:dyDescent="0.3">
      <c r="B94" s="33">
        <f t="shared" si="27"/>
        <v>1001</v>
      </c>
      <c r="C94" s="31">
        <v>890</v>
      </c>
      <c r="D94" s="23" t="s">
        <v>100</v>
      </c>
      <c r="E94" s="26">
        <f t="shared" ref="E94:J94" ca="1" si="35">SUM(E88:E93)</f>
        <v>0</v>
      </c>
      <c r="F94" s="12">
        <f t="shared" ca="1" si="35"/>
        <v>0</v>
      </c>
      <c r="G94" s="12">
        <f t="shared" ca="1" si="35"/>
        <v>0</v>
      </c>
      <c r="H94" s="12">
        <f t="shared" ca="1" si="35"/>
        <v>0</v>
      </c>
      <c r="I94" s="12">
        <f t="shared" ca="1" si="35"/>
        <v>0</v>
      </c>
      <c r="J94" s="12">
        <f t="shared" ca="1" si="35"/>
        <v>0</v>
      </c>
      <c r="L94" s="15"/>
      <c r="M94" s="15"/>
      <c r="N94" s="12">
        <f>SUM(N88:N93)</f>
        <v>0</v>
      </c>
    </row>
    <row r="95" spans="2:15" x14ac:dyDescent="0.3">
      <c r="B95" s="33">
        <f t="shared" si="27"/>
        <v>1001</v>
      </c>
      <c r="C95" s="31">
        <v>960</v>
      </c>
      <c r="D95" s="22" t="s">
        <v>61</v>
      </c>
      <c r="E95" s="25">
        <f t="shared" ref="E95:J97" ca="1" si="36">RANDBETWEEN($L95,$M95)</f>
        <v>0</v>
      </c>
      <c r="F95" s="7">
        <f t="shared" ca="1" si="36"/>
        <v>0</v>
      </c>
      <c r="G95" s="7">
        <f t="shared" ca="1" si="36"/>
        <v>0</v>
      </c>
      <c r="H95" s="7">
        <f t="shared" ca="1" si="36"/>
        <v>0</v>
      </c>
      <c r="I95" s="7">
        <f t="shared" ca="1" si="36"/>
        <v>0</v>
      </c>
      <c r="J95" s="7">
        <f t="shared" ca="1" si="36"/>
        <v>0</v>
      </c>
      <c r="L95" s="15"/>
      <c r="M95" s="15"/>
    </row>
    <row r="96" spans="2:15" x14ac:dyDescent="0.3">
      <c r="B96" s="33">
        <f t="shared" si="27"/>
        <v>1001</v>
      </c>
      <c r="C96" s="31">
        <v>970</v>
      </c>
      <c r="D96" s="19" t="s">
        <v>36</v>
      </c>
      <c r="E96" s="7">
        <f t="shared" ca="1" si="36"/>
        <v>0</v>
      </c>
      <c r="F96" s="7">
        <f t="shared" ca="1" si="36"/>
        <v>0</v>
      </c>
      <c r="G96" s="7">
        <f t="shared" ca="1" si="36"/>
        <v>0</v>
      </c>
      <c r="H96" s="7">
        <f t="shared" ca="1" si="36"/>
        <v>0</v>
      </c>
      <c r="I96" s="7">
        <f t="shared" ca="1" si="36"/>
        <v>0</v>
      </c>
      <c r="J96" s="7">
        <f t="shared" ca="1" si="36"/>
        <v>0</v>
      </c>
      <c r="L96" s="15"/>
      <c r="M96" s="15"/>
    </row>
    <row r="97" spans="2:15" x14ac:dyDescent="0.3">
      <c r="B97" s="33">
        <f t="shared" si="27"/>
        <v>1001</v>
      </c>
      <c r="C97" s="31">
        <v>980</v>
      </c>
      <c r="D97" s="19" t="s">
        <v>40</v>
      </c>
      <c r="E97" s="7">
        <f t="shared" ca="1" si="36"/>
        <v>0</v>
      </c>
      <c r="F97" s="7">
        <f t="shared" ca="1" si="36"/>
        <v>0</v>
      </c>
      <c r="G97" s="7">
        <f t="shared" ca="1" si="36"/>
        <v>0</v>
      </c>
      <c r="H97" s="7">
        <f t="shared" ca="1" si="36"/>
        <v>0</v>
      </c>
      <c r="I97" s="7">
        <f t="shared" ca="1" si="36"/>
        <v>0</v>
      </c>
      <c r="J97" s="7">
        <f t="shared" ca="1" si="36"/>
        <v>0</v>
      </c>
      <c r="L97" s="15"/>
      <c r="M97" s="15"/>
    </row>
    <row r="98" spans="2:15" x14ac:dyDescent="0.3">
      <c r="B98" s="33">
        <f t="shared" si="27"/>
        <v>1001</v>
      </c>
      <c r="C98" s="31">
        <v>590</v>
      </c>
      <c r="D98" s="16" t="s">
        <v>91</v>
      </c>
      <c r="E98" s="27">
        <f t="shared" ref="E98:J98" ca="1" si="37">E65+E72+E82+E87+E94</f>
        <v>15383</v>
      </c>
      <c r="F98" s="2">
        <f t="shared" ca="1" si="37"/>
        <v>5657.5</v>
      </c>
      <c r="G98" s="2">
        <f t="shared" ca="1" si="37"/>
        <v>2034</v>
      </c>
      <c r="H98" s="2">
        <f t="shared" ca="1" si="37"/>
        <v>5657.5</v>
      </c>
      <c r="I98" s="2">
        <f t="shared" ca="1" si="37"/>
        <v>2034</v>
      </c>
      <c r="J98" s="2">
        <f t="shared" ca="1" si="37"/>
        <v>0</v>
      </c>
      <c r="N98" s="2">
        <f>N65+N72+N82+N87+N94</f>
        <v>14874</v>
      </c>
    </row>
    <row r="99" spans="2:15" ht="15" x14ac:dyDescent="0.3">
      <c r="B99" s="33">
        <f t="shared" si="27"/>
        <v>1001</v>
      </c>
      <c r="C99" s="31">
        <v>990</v>
      </c>
      <c r="D99" s="3" t="s">
        <v>85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N99" s="1"/>
    </row>
    <row r="100" spans="2:15" x14ac:dyDescent="0.3">
      <c r="B100" s="33">
        <f t="shared" si="27"/>
        <v>1001</v>
      </c>
      <c r="C100" s="31">
        <v>1020</v>
      </c>
      <c r="D100" s="22" t="s">
        <v>78</v>
      </c>
      <c r="E100" s="25">
        <f t="shared" ref="E100:J103" ca="1" si="38">RANDBETWEEN($L100,$M100)</f>
        <v>23461</v>
      </c>
      <c r="F100" s="7">
        <v>0</v>
      </c>
      <c r="G100" s="7">
        <v>0</v>
      </c>
      <c r="H100" s="7">
        <v>0</v>
      </c>
      <c r="I100" s="36">
        <f ca="1">E100</f>
        <v>23461</v>
      </c>
      <c r="J100" s="7">
        <v>0</v>
      </c>
      <c r="L100" s="9">
        <f>$N100*(1-O100)</f>
        <v>19725</v>
      </c>
      <c r="M100" s="9">
        <f>$N100*(1+O100)</f>
        <v>32875</v>
      </c>
      <c r="N100" s="10">
        <v>26300</v>
      </c>
      <c r="O100" s="11">
        <v>0.25</v>
      </c>
    </row>
    <row r="101" spans="2:15" x14ac:dyDescent="0.3">
      <c r="B101" s="33">
        <f t="shared" si="27"/>
        <v>1001</v>
      </c>
      <c r="C101" s="31">
        <v>1030</v>
      </c>
      <c r="D101" s="22" t="s">
        <v>81</v>
      </c>
      <c r="E101" s="25">
        <f t="shared" ca="1" si="38"/>
        <v>14904</v>
      </c>
      <c r="F101" s="7">
        <v>0</v>
      </c>
      <c r="G101" s="7">
        <v>0</v>
      </c>
      <c r="H101" s="7">
        <v>0</v>
      </c>
      <c r="I101" s="36">
        <f ca="1">E101</f>
        <v>14904</v>
      </c>
      <c r="J101" s="7">
        <v>0</v>
      </c>
      <c r="L101" s="9">
        <f>$N101*(1-O101)</f>
        <v>9910.5</v>
      </c>
      <c r="M101" s="9">
        <f>$N101*(1+O101)</f>
        <v>16517.5</v>
      </c>
      <c r="N101" s="10">
        <v>13214</v>
      </c>
      <c r="O101" s="11">
        <v>0.25</v>
      </c>
    </row>
    <row r="102" spans="2:15" x14ac:dyDescent="0.3">
      <c r="B102" s="33">
        <f t="shared" si="27"/>
        <v>1001</v>
      </c>
      <c r="C102" s="31">
        <v>1040</v>
      </c>
      <c r="D102" s="22" t="s">
        <v>83</v>
      </c>
      <c r="E102" s="25">
        <f t="shared" ca="1" si="38"/>
        <v>6555</v>
      </c>
      <c r="F102" s="7">
        <v>0</v>
      </c>
      <c r="G102" s="7">
        <v>0</v>
      </c>
      <c r="H102" s="7">
        <v>0</v>
      </c>
      <c r="I102" s="36">
        <f ca="1">E102</f>
        <v>6555</v>
      </c>
      <c r="J102" s="7">
        <v>0</v>
      </c>
      <c r="L102" s="9">
        <f>$N102*(1-O102)</f>
        <v>6375</v>
      </c>
      <c r="M102" s="9">
        <f>$N102*(1+O102)</f>
        <v>10625</v>
      </c>
      <c r="N102" s="10">
        <v>8500</v>
      </c>
      <c r="O102" s="11">
        <v>0.25</v>
      </c>
    </row>
    <row r="103" spans="2:15" x14ac:dyDescent="0.3">
      <c r="B103" s="33">
        <f t="shared" si="27"/>
        <v>1001</v>
      </c>
      <c r="C103" s="31">
        <v>1050</v>
      </c>
      <c r="D103" s="22" t="s">
        <v>80</v>
      </c>
      <c r="E103" s="25">
        <f t="shared" ca="1" si="38"/>
        <v>0</v>
      </c>
      <c r="F103" s="7">
        <f t="shared" ca="1" si="38"/>
        <v>0</v>
      </c>
      <c r="G103" s="7">
        <f t="shared" ca="1" si="38"/>
        <v>0</v>
      </c>
      <c r="H103" s="7">
        <f t="shared" ca="1" si="38"/>
        <v>0</v>
      </c>
      <c r="I103" s="37">
        <f t="shared" ca="1" si="38"/>
        <v>0</v>
      </c>
      <c r="J103" s="7">
        <f t="shared" ca="1" si="38"/>
        <v>0</v>
      </c>
      <c r="L103" s="15"/>
      <c r="M103" s="15"/>
    </row>
    <row r="104" spans="2:15" x14ac:dyDescent="0.3">
      <c r="B104" s="33">
        <f t="shared" si="27"/>
        <v>1001</v>
      </c>
      <c r="C104" s="31">
        <v>1010</v>
      </c>
      <c r="D104" s="23" t="s">
        <v>87</v>
      </c>
      <c r="E104" s="28">
        <f t="shared" ref="E104:J104" ca="1" si="39">SUM(E100:E103)</f>
        <v>44920</v>
      </c>
      <c r="F104" s="20">
        <f t="shared" ca="1" si="39"/>
        <v>0</v>
      </c>
      <c r="G104" s="20">
        <f t="shared" ca="1" si="39"/>
        <v>0</v>
      </c>
      <c r="H104" s="20">
        <f t="shared" ca="1" si="39"/>
        <v>0</v>
      </c>
      <c r="I104" s="38">
        <f t="shared" ca="1" si="39"/>
        <v>44920</v>
      </c>
      <c r="J104" s="20">
        <f t="shared" ca="1" si="39"/>
        <v>0</v>
      </c>
      <c r="N104" s="20">
        <f>SUM(N100:N103)</f>
        <v>48014</v>
      </c>
    </row>
    <row r="105" spans="2:15" x14ac:dyDescent="0.3">
      <c r="B105" s="33">
        <f t="shared" si="27"/>
        <v>1001</v>
      </c>
      <c r="C105" s="31">
        <v>1070</v>
      </c>
      <c r="D105" s="22" t="s">
        <v>79</v>
      </c>
      <c r="E105" s="25">
        <f t="shared" ref="E105:J106" ca="1" si="40">RANDBETWEEN($L105,$M105)</f>
        <v>5094</v>
      </c>
      <c r="F105" s="7">
        <v>0</v>
      </c>
      <c r="G105" s="7">
        <v>0</v>
      </c>
      <c r="H105" s="7">
        <v>0</v>
      </c>
      <c r="I105" s="36">
        <f ca="1">E105</f>
        <v>5094</v>
      </c>
      <c r="J105" s="7">
        <v>0</v>
      </c>
      <c r="L105" s="9">
        <f>$N105*(1-O105)</f>
        <v>4125</v>
      </c>
      <c r="M105" s="9">
        <f>$N105*(1+O105)</f>
        <v>6875</v>
      </c>
      <c r="N105" s="10">
        <v>5500</v>
      </c>
      <c r="O105" s="11">
        <v>0.25</v>
      </c>
    </row>
    <row r="106" spans="2:15" x14ac:dyDescent="0.3">
      <c r="B106" s="33">
        <f t="shared" si="27"/>
        <v>1001</v>
      </c>
      <c r="C106" s="31">
        <v>1080</v>
      </c>
      <c r="D106" s="22" t="s">
        <v>82</v>
      </c>
      <c r="E106" s="25">
        <f t="shared" ca="1" si="40"/>
        <v>0</v>
      </c>
      <c r="F106" s="7">
        <f t="shared" ca="1" si="40"/>
        <v>0</v>
      </c>
      <c r="G106" s="7">
        <f t="shared" ca="1" si="40"/>
        <v>0</v>
      </c>
      <c r="H106" s="7">
        <f t="shared" ca="1" si="40"/>
        <v>0</v>
      </c>
      <c r="I106" s="37">
        <f t="shared" ca="1" si="40"/>
        <v>0</v>
      </c>
      <c r="J106" s="7">
        <f t="shared" ca="1" si="40"/>
        <v>0</v>
      </c>
      <c r="L106" s="15"/>
      <c r="M106" s="15"/>
    </row>
    <row r="107" spans="2:15" x14ac:dyDescent="0.3">
      <c r="B107" s="33">
        <f t="shared" si="27"/>
        <v>1001</v>
      </c>
      <c r="C107" s="31">
        <v>1060</v>
      </c>
      <c r="D107" s="23" t="s">
        <v>88</v>
      </c>
      <c r="E107" s="28">
        <f t="shared" ref="E107:J107" ca="1" si="41">SUM(E105:E106)</f>
        <v>5094</v>
      </c>
      <c r="F107" s="20">
        <f t="shared" ca="1" si="41"/>
        <v>0</v>
      </c>
      <c r="G107" s="20">
        <f t="shared" ca="1" si="41"/>
        <v>0</v>
      </c>
      <c r="H107" s="20">
        <f t="shared" ca="1" si="41"/>
        <v>0</v>
      </c>
      <c r="I107" s="20">
        <f t="shared" ca="1" si="41"/>
        <v>5094</v>
      </c>
      <c r="J107" s="20">
        <f t="shared" ca="1" si="41"/>
        <v>0</v>
      </c>
      <c r="N107" s="20">
        <f>SUM(N105:N106)</f>
        <v>5500</v>
      </c>
    </row>
    <row r="108" spans="2:15" x14ac:dyDescent="0.3">
      <c r="B108" s="33">
        <f t="shared" si="27"/>
        <v>1001</v>
      </c>
      <c r="C108" s="31">
        <v>1090</v>
      </c>
      <c r="D108" s="22" t="s">
        <v>84</v>
      </c>
      <c r="E108" s="25">
        <f t="shared" ref="E108:J108" ca="1" si="42">RANDBETWEEN($L108,$M108)</f>
        <v>0</v>
      </c>
      <c r="F108" s="7">
        <f t="shared" ca="1" si="42"/>
        <v>0</v>
      </c>
      <c r="G108" s="7">
        <f t="shared" ca="1" si="42"/>
        <v>0</v>
      </c>
      <c r="H108" s="7">
        <f t="shared" ca="1" si="42"/>
        <v>0</v>
      </c>
      <c r="I108" s="7">
        <f t="shared" ca="1" si="42"/>
        <v>0</v>
      </c>
      <c r="J108" s="7">
        <f t="shared" ca="1" si="42"/>
        <v>0</v>
      </c>
      <c r="L108" s="15"/>
      <c r="M108" s="15"/>
    </row>
    <row r="109" spans="2:15" x14ac:dyDescent="0.3">
      <c r="B109" s="33">
        <f t="shared" si="27"/>
        <v>1001</v>
      </c>
      <c r="C109" s="31">
        <v>1000</v>
      </c>
      <c r="D109" s="16" t="s">
        <v>86</v>
      </c>
      <c r="E109" s="27">
        <f t="shared" ref="E109:J109" ca="1" si="43">E104+E107+E108</f>
        <v>50014</v>
      </c>
      <c r="F109" s="2">
        <f t="shared" ca="1" si="43"/>
        <v>0</v>
      </c>
      <c r="G109" s="2">
        <f t="shared" ca="1" si="43"/>
        <v>0</v>
      </c>
      <c r="H109" s="2">
        <f t="shared" ca="1" si="43"/>
        <v>0</v>
      </c>
      <c r="I109" s="2">
        <f t="shared" ca="1" si="43"/>
        <v>50014</v>
      </c>
      <c r="J109" s="2">
        <f t="shared" ca="1" si="43"/>
        <v>0</v>
      </c>
      <c r="N109" s="2">
        <f>N104+N107+N108</f>
        <v>53514</v>
      </c>
    </row>
    <row r="110" spans="2:15" ht="15" x14ac:dyDescent="0.3">
      <c r="B110" s="33">
        <f t="shared" si="27"/>
        <v>1001</v>
      </c>
      <c r="C110" s="31">
        <v>10</v>
      </c>
      <c r="D110" s="3" t="s">
        <v>89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N110" s="1"/>
    </row>
    <row r="111" spans="2:15" x14ac:dyDescent="0.3">
      <c r="B111" s="33">
        <f t="shared" si="27"/>
        <v>1001</v>
      </c>
      <c r="C111" s="31">
        <v>20</v>
      </c>
      <c r="D111" s="16" t="s">
        <v>90</v>
      </c>
      <c r="E111" s="2">
        <f t="shared" ref="E111:J111" ca="1" si="44">E10+E37+E98+E57+E109</f>
        <v>386232</v>
      </c>
      <c r="F111" s="2">
        <f t="shared" ca="1" si="44"/>
        <v>59094.5</v>
      </c>
      <c r="G111" s="2">
        <f t="shared" ca="1" si="44"/>
        <v>106052</v>
      </c>
      <c r="H111" s="2">
        <f t="shared" ca="1" si="44"/>
        <v>50334.5</v>
      </c>
      <c r="I111" s="2">
        <f t="shared" ca="1" si="44"/>
        <v>170751</v>
      </c>
      <c r="J111" s="2">
        <f t="shared" ca="1" si="44"/>
        <v>0</v>
      </c>
      <c r="N111" s="2">
        <f>N10+N37+N98+N57+N109</f>
        <v>373347</v>
      </c>
    </row>
    <row r="112" spans="2:15" ht="19.2" x14ac:dyDescent="0.3">
      <c r="B112" s="40">
        <f>B111+1</f>
        <v>1002</v>
      </c>
      <c r="C112" s="31">
        <v>0</v>
      </c>
      <c r="D112" s="32" t="s">
        <v>115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</row>
    <row r="113" spans="2:15" ht="15" x14ac:dyDescent="0.3">
      <c r="B113" s="33">
        <f>B112</f>
        <v>1002</v>
      </c>
      <c r="C113" s="31">
        <v>30</v>
      </c>
      <c r="D113" s="3" t="s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N113" s="1"/>
    </row>
    <row r="114" spans="2:15" x14ac:dyDescent="0.3">
      <c r="B114" s="33">
        <f t="shared" ref="B114:B177" si="45">B113</f>
        <v>1002</v>
      </c>
      <c r="C114" s="31">
        <v>60</v>
      </c>
      <c r="D114" s="21" t="s">
        <v>3</v>
      </c>
      <c r="E114" s="25">
        <f ca="1">RANDBETWEEN($L114,$M114)</f>
        <v>106609</v>
      </c>
      <c r="F114" s="24">
        <v>0</v>
      </c>
      <c r="G114" s="35">
        <f ca="1">$E114/2</f>
        <v>53304.5</v>
      </c>
      <c r="H114" s="7">
        <v>0</v>
      </c>
      <c r="I114" s="35">
        <f ca="1">$E114/2</f>
        <v>53304.5</v>
      </c>
      <c r="J114" s="7">
        <v>0</v>
      </c>
      <c r="K114" s="8"/>
      <c r="L114" s="9">
        <f>$N114*(1-O114)</f>
        <v>67500</v>
      </c>
      <c r="M114" s="9">
        <f>$N114*(1+O114)</f>
        <v>112500</v>
      </c>
      <c r="N114" s="10">
        <v>90000</v>
      </c>
      <c r="O114" s="11">
        <v>0.25</v>
      </c>
    </row>
    <row r="115" spans="2:15" x14ac:dyDescent="0.3">
      <c r="B115" s="33">
        <f t="shared" si="45"/>
        <v>1002</v>
      </c>
      <c r="C115" s="31">
        <v>70</v>
      </c>
      <c r="D115" s="21" t="s">
        <v>4</v>
      </c>
      <c r="E115" s="25">
        <f ca="1">RANDBETWEEN($L115,$M115)</f>
        <v>35768</v>
      </c>
      <c r="F115" s="35">
        <f ca="1">$E115/4</f>
        <v>8942</v>
      </c>
      <c r="G115" s="35">
        <f t="shared" ref="G115:I115" ca="1" si="46">$E115/4</f>
        <v>8942</v>
      </c>
      <c r="H115" s="35">
        <f t="shared" ca="1" si="46"/>
        <v>8942</v>
      </c>
      <c r="I115" s="35">
        <f t="shared" ca="1" si="46"/>
        <v>8942</v>
      </c>
      <c r="J115" s="24">
        <v>0</v>
      </c>
      <c r="L115" s="9">
        <f>$N115*(1-O115)</f>
        <v>22500</v>
      </c>
      <c r="M115" s="9">
        <f>$N115*(1+O115)</f>
        <v>37500</v>
      </c>
      <c r="N115" s="10">
        <v>30000</v>
      </c>
      <c r="O115" s="11">
        <v>0.25</v>
      </c>
    </row>
    <row r="116" spans="2:15" x14ac:dyDescent="0.3">
      <c r="B116" s="33">
        <f t="shared" si="45"/>
        <v>1002</v>
      </c>
      <c r="C116" s="31">
        <v>50</v>
      </c>
      <c r="D116" s="23" t="s">
        <v>1</v>
      </c>
      <c r="E116" s="26">
        <f t="shared" ref="E116:J116" ca="1" si="47">E114+E115</f>
        <v>142377</v>
      </c>
      <c r="F116" s="12">
        <f t="shared" ca="1" si="47"/>
        <v>8942</v>
      </c>
      <c r="G116" s="12">
        <f t="shared" ca="1" si="47"/>
        <v>62246.5</v>
      </c>
      <c r="H116" s="12">
        <f t="shared" ca="1" si="47"/>
        <v>8942</v>
      </c>
      <c r="I116" s="12">
        <f t="shared" ca="1" si="47"/>
        <v>62246.5</v>
      </c>
      <c r="J116" s="12">
        <f t="shared" si="47"/>
        <v>0</v>
      </c>
      <c r="L116" s="13"/>
      <c r="M116" s="10"/>
      <c r="N116" s="12">
        <f>N114+N115</f>
        <v>120000</v>
      </c>
    </row>
    <row r="117" spans="2:15" x14ac:dyDescent="0.3">
      <c r="B117" s="33">
        <f t="shared" si="45"/>
        <v>1002</v>
      </c>
      <c r="C117" s="31">
        <v>90</v>
      </c>
      <c r="D117" s="21" t="s">
        <v>5</v>
      </c>
      <c r="E117" s="25">
        <f ca="1">RANDBETWEEN($L117,$M117)</f>
        <v>42306</v>
      </c>
      <c r="F117" s="24">
        <v>0</v>
      </c>
      <c r="G117" s="35">
        <f ca="1">$E117/2</f>
        <v>21153</v>
      </c>
      <c r="H117" s="7">
        <v>0</v>
      </c>
      <c r="I117" s="35">
        <f ca="1">$E117/2</f>
        <v>21153</v>
      </c>
      <c r="J117" s="7">
        <v>0</v>
      </c>
      <c r="L117" s="9">
        <f>$N117*(1-O117)</f>
        <v>27750</v>
      </c>
      <c r="M117" s="9">
        <f>$N117*(1+O117)</f>
        <v>46250</v>
      </c>
      <c r="N117" s="10">
        <v>37000</v>
      </c>
      <c r="O117" s="11">
        <v>0.25</v>
      </c>
    </row>
    <row r="118" spans="2:15" x14ac:dyDescent="0.3">
      <c r="B118" s="33">
        <f t="shared" si="45"/>
        <v>1002</v>
      </c>
      <c r="C118" s="31">
        <v>100</v>
      </c>
      <c r="D118" s="21" t="s">
        <v>6</v>
      </c>
      <c r="E118" s="25">
        <f ca="1">RANDBETWEEN($L118,$M118)</f>
        <v>43768</v>
      </c>
      <c r="F118" s="35">
        <f ca="1">$E118/4</f>
        <v>10942</v>
      </c>
      <c r="G118" s="35">
        <f t="shared" ref="G118:I118" ca="1" si="48">$E118/4</f>
        <v>10942</v>
      </c>
      <c r="H118" s="35">
        <f t="shared" ca="1" si="48"/>
        <v>10942</v>
      </c>
      <c r="I118" s="35">
        <f t="shared" ca="1" si="48"/>
        <v>10942</v>
      </c>
      <c r="J118" s="24">
        <v>0</v>
      </c>
      <c r="L118" s="9">
        <f>$N118*(1-O118)</f>
        <v>37500</v>
      </c>
      <c r="M118" s="9">
        <f>$N118*(1+O118)</f>
        <v>62500</v>
      </c>
      <c r="N118" s="10">
        <v>50000</v>
      </c>
      <c r="O118" s="11">
        <v>0.25</v>
      </c>
    </row>
    <row r="119" spans="2:15" x14ac:dyDescent="0.3">
      <c r="B119" s="33">
        <f t="shared" si="45"/>
        <v>1002</v>
      </c>
      <c r="C119" s="31">
        <v>80</v>
      </c>
      <c r="D119" s="23" t="s">
        <v>2</v>
      </c>
      <c r="E119" s="26">
        <f t="shared" ref="E119:J119" ca="1" si="49">E117+E118</f>
        <v>86074</v>
      </c>
      <c r="F119" s="12">
        <f t="shared" ca="1" si="49"/>
        <v>10942</v>
      </c>
      <c r="G119" s="12">
        <f t="shared" ca="1" si="49"/>
        <v>32095</v>
      </c>
      <c r="H119" s="12">
        <f t="shared" ca="1" si="49"/>
        <v>10942</v>
      </c>
      <c r="I119" s="12">
        <f t="shared" ca="1" si="49"/>
        <v>32095</v>
      </c>
      <c r="J119" s="12">
        <f t="shared" si="49"/>
        <v>0</v>
      </c>
      <c r="L119" s="14"/>
      <c r="M119" s="15"/>
      <c r="N119" s="12">
        <f>N117+N118</f>
        <v>87000</v>
      </c>
    </row>
    <row r="120" spans="2:15" x14ac:dyDescent="0.3">
      <c r="B120" s="33">
        <f t="shared" si="45"/>
        <v>1002</v>
      </c>
      <c r="C120" s="31">
        <v>40</v>
      </c>
      <c r="D120" s="16" t="s">
        <v>7</v>
      </c>
      <c r="E120" s="27">
        <f t="shared" ref="E120:J120" ca="1" si="50">E116+E119</f>
        <v>228451</v>
      </c>
      <c r="F120" s="2">
        <f t="shared" ca="1" si="50"/>
        <v>19884</v>
      </c>
      <c r="G120" s="2">
        <f t="shared" ca="1" si="50"/>
        <v>94341.5</v>
      </c>
      <c r="H120" s="2">
        <f t="shared" ca="1" si="50"/>
        <v>19884</v>
      </c>
      <c r="I120" s="2">
        <f t="shared" ca="1" si="50"/>
        <v>94341.5</v>
      </c>
      <c r="J120" s="2">
        <f t="shared" si="50"/>
        <v>0</v>
      </c>
      <c r="L120" s="17"/>
      <c r="N120" s="2">
        <f>N116+N119</f>
        <v>207000</v>
      </c>
    </row>
    <row r="121" spans="2:15" ht="15" x14ac:dyDescent="0.3">
      <c r="B121" s="33">
        <f t="shared" si="45"/>
        <v>1002</v>
      </c>
      <c r="C121" s="31">
        <v>110</v>
      </c>
      <c r="D121" s="3" t="s">
        <v>107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N121" s="1"/>
    </row>
    <row r="122" spans="2:15" x14ac:dyDescent="0.3">
      <c r="B122" s="33">
        <f t="shared" si="45"/>
        <v>1002</v>
      </c>
      <c r="C122" s="31">
        <v>130</v>
      </c>
      <c r="D122" s="22" t="s">
        <v>93</v>
      </c>
      <c r="E122" s="25">
        <f t="shared" ref="E122:J124" ca="1" si="51">RANDBETWEEN($L122,$M122)</f>
        <v>11807</v>
      </c>
      <c r="F122" s="39">
        <f ca="1">$E122/1</f>
        <v>11807</v>
      </c>
      <c r="G122" s="7">
        <v>0</v>
      </c>
      <c r="H122" s="7">
        <v>0</v>
      </c>
      <c r="I122" s="7">
        <v>0</v>
      </c>
      <c r="J122" s="7">
        <v>0</v>
      </c>
      <c r="L122" s="9">
        <f>$N122*(1-O122)</f>
        <v>9375</v>
      </c>
      <c r="M122" s="9">
        <f>$N122*(1+O122)</f>
        <v>15625</v>
      </c>
      <c r="N122" s="10">
        <v>12500</v>
      </c>
      <c r="O122" s="11">
        <v>0.25</v>
      </c>
    </row>
    <row r="123" spans="2:15" x14ac:dyDescent="0.3">
      <c r="B123" s="33">
        <f t="shared" si="45"/>
        <v>1002</v>
      </c>
      <c r="C123" s="31">
        <v>140</v>
      </c>
      <c r="D123" s="22" t="s">
        <v>94</v>
      </c>
      <c r="E123" s="25">
        <f t="shared" ca="1" si="51"/>
        <v>0</v>
      </c>
      <c r="F123" s="7">
        <f t="shared" ca="1" si="51"/>
        <v>0</v>
      </c>
      <c r="G123" s="7">
        <f t="shared" ca="1" si="51"/>
        <v>0</v>
      </c>
      <c r="H123" s="7">
        <f t="shared" ca="1" si="51"/>
        <v>0</v>
      </c>
      <c r="I123" s="7">
        <f t="shared" ca="1" si="51"/>
        <v>0</v>
      </c>
      <c r="J123" s="7">
        <f t="shared" ca="1" si="51"/>
        <v>0</v>
      </c>
      <c r="L123" s="9">
        <f>$N123*(1-O123)</f>
        <v>0</v>
      </c>
      <c r="M123" s="9">
        <f>$N123*(1+O123)</f>
        <v>0</v>
      </c>
      <c r="N123" s="10">
        <v>0</v>
      </c>
      <c r="O123" s="11">
        <v>0.25</v>
      </c>
    </row>
    <row r="124" spans="2:15" x14ac:dyDescent="0.3">
      <c r="B124" s="33">
        <f t="shared" si="45"/>
        <v>1002</v>
      </c>
      <c r="C124" s="31">
        <v>150</v>
      </c>
      <c r="D124" s="22" t="s">
        <v>95</v>
      </c>
      <c r="E124" s="25">
        <f t="shared" ca="1" si="51"/>
        <v>0</v>
      </c>
      <c r="F124" s="7">
        <f t="shared" ca="1" si="51"/>
        <v>0</v>
      </c>
      <c r="G124" s="7">
        <f t="shared" ca="1" si="51"/>
        <v>0</v>
      </c>
      <c r="H124" s="7">
        <f t="shared" ca="1" si="51"/>
        <v>0</v>
      </c>
      <c r="I124" s="7">
        <f t="shared" ca="1" si="51"/>
        <v>0</v>
      </c>
      <c r="J124" s="7">
        <f t="shared" ca="1" si="51"/>
        <v>0</v>
      </c>
      <c r="L124" s="9">
        <f>$N124*(1-O124)</f>
        <v>0</v>
      </c>
      <c r="M124" s="9">
        <f>$N124*(1+O124)</f>
        <v>0</v>
      </c>
      <c r="N124" s="10">
        <v>0</v>
      </c>
      <c r="O124" s="11">
        <v>0.25</v>
      </c>
    </row>
    <row r="125" spans="2:15" x14ac:dyDescent="0.3">
      <c r="B125" s="33">
        <f t="shared" si="45"/>
        <v>1002</v>
      </c>
      <c r="C125" s="31">
        <v>120</v>
      </c>
      <c r="D125" s="16" t="s">
        <v>20</v>
      </c>
      <c r="E125" s="27">
        <f t="shared" ref="E125:J125" ca="1" si="52">SUM(E122:E124)</f>
        <v>11807</v>
      </c>
      <c r="F125" s="2">
        <f t="shared" ca="1" si="52"/>
        <v>11807</v>
      </c>
      <c r="G125" s="2">
        <f t="shared" ca="1" si="52"/>
        <v>0</v>
      </c>
      <c r="H125" s="2">
        <f t="shared" ca="1" si="52"/>
        <v>0</v>
      </c>
      <c r="I125" s="2">
        <f t="shared" ca="1" si="52"/>
        <v>0</v>
      </c>
      <c r="J125" s="2">
        <f t="shared" ca="1" si="52"/>
        <v>0</v>
      </c>
      <c r="L125" s="18"/>
      <c r="N125" s="12">
        <f>SUM(N122:N124)</f>
        <v>12500</v>
      </c>
    </row>
    <row r="126" spans="2:15" ht="15" x14ac:dyDescent="0.3">
      <c r="B126" s="33">
        <f t="shared" si="45"/>
        <v>1002</v>
      </c>
      <c r="C126" s="31">
        <v>160</v>
      </c>
      <c r="D126" s="3" t="s">
        <v>108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N126" s="1"/>
    </row>
    <row r="127" spans="2:15" x14ac:dyDescent="0.3">
      <c r="B127" s="33">
        <f t="shared" si="45"/>
        <v>1002</v>
      </c>
      <c r="C127" s="31">
        <v>190</v>
      </c>
      <c r="D127" s="22" t="s">
        <v>13</v>
      </c>
      <c r="E127" s="25">
        <f t="shared" ref="E127:J131" ca="1" si="53">RANDBETWEEN($L127,$M127)</f>
        <v>13097</v>
      </c>
      <c r="F127" s="7">
        <v>0</v>
      </c>
      <c r="G127" s="7">
        <v>0</v>
      </c>
      <c r="H127" s="7">
        <v>0</v>
      </c>
      <c r="I127" s="39">
        <f ca="1">$E127/1</f>
        <v>13097</v>
      </c>
      <c r="J127" s="7">
        <v>0</v>
      </c>
      <c r="L127" s="9">
        <f>$N127*(1-O127)</f>
        <v>11250</v>
      </c>
      <c r="M127" s="9">
        <f>$N127*(1+O127)</f>
        <v>18750</v>
      </c>
      <c r="N127" s="10">
        <v>15000</v>
      </c>
      <c r="O127" s="11">
        <v>0.25</v>
      </c>
    </row>
    <row r="128" spans="2:15" x14ac:dyDescent="0.3">
      <c r="B128" s="33">
        <f t="shared" si="45"/>
        <v>1002</v>
      </c>
      <c r="C128" s="31">
        <v>200</v>
      </c>
      <c r="D128" s="22" t="s">
        <v>14</v>
      </c>
      <c r="E128" s="25">
        <f t="shared" ca="1" si="53"/>
        <v>838</v>
      </c>
      <c r="F128" s="7">
        <v>0</v>
      </c>
      <c r="G128" s="7">
        <v>0</v>
      </c>
      <c r="H128" s="7">
        <v>0</v>
      </c>
      <c r="I128" s="39">
        <f ca="1">$E128/1</f>
        <v>838</v>
      </c>
      <c r="J128" s="7">
        <v>0</v>
      </c>
      <c r="L128" s="9">
        <f>$N128*(1-O128)</f>
        <v>637.5</v>
      </c>
      <c r="M128" s="9">
        <f>$N128*(1+O128)</f>
        <v>1062.5</v>
      </c>
      <c r="N128" s="10">
        <v>850</v>
      </c>
      <c r="O128" s="11">
        <v>0.25</v>
      </c>
    </row>
    <row r="129" spans="2:15" x14ac:dyDescent="0.3">
      <c r="B129" s="33">
        <f t="shared" si="45"/>
        <v>1002</v>
      </c>
      <c r="C129" s="31">
        <v>210</v>
      </c>
      <c r="D129" s="22" t="s">
        <v>57</v>
      </c>
      <c r="E129" s="25">
        <f t="shared" ca="1" si="53"/>
        <v>0</v>
      </c>
      <c r="F129" s="7">
        <f t="shared" ca="1" si="53"/>
        <v>0</v>
      </c>
      <c r="G129" s="7">
        <f t="shared" ca="1" si="53"/>
        <v>0</v>
      </c>
      <c r="H129" s="7">
        <f t="shared" ca="1" si="53"/>
        <v>0</v>
      </c>
      <c r="I129" s="7">
        <f t="shared" ca="1" si="53"/>
        <v>0</v>
      </c>
      <c r="J129" s="7">
        <f t="shared" ca="1" si="53"/>
        <v>0</v>
      </c>
      <c r="L129" s="15"/>
      <c r="M129" s="15"/>
    </row>
    <row r="130" spans="2:15" x14ac:dyDescent="0.3">
      <c r="B130" s="33">
        <f t="shared" si="45"/>
        <v>1002</v>
      </c>
      <c r="C130" s="31">
        <v>220</v>
      </c>
      <c r="D130" s="22" t="s">
        <v>15</v>
      </c>
      <c r="E130" s="25">
        <f t="shared" ca="1" si="53"/>
        <v>0</v>
      </c>
      <c r="F130" s="7">
        <f t="shared" ca="1" si="53"/>
        <v>0</v>
      </c>
      <c r="G130" s="7">
        <f t="shared" ca="1" si="53"/>
        <v>0</v>
      </c>
      <c r="H130" s="7">
        <f t="shared" ca="1" si="53"/>
        <v>0</v>
      </c>
      <c r="I130" s="7">
        <f t="shared" ca="1" si="53"/>
        <v>0</v>
      </c>
      <c r="J130" s="7">
        <f t="shared" ca="1" si="53"/>
        <v>0</v>
      </c>
      <c r="L130" s="15"/>
      <c r="M130" s="15"/>
    </row>
    <row r="131" spans="2:15" x14ac:dyDescent="0.3">
      <c r="B131" s="33">
        <f t="shared" si="45"/>
        <v>1002</v>
      </c>
      <c r="C131" s="31">
        <v>230</v>
      </c>
      <c r="D131" s="22" t="s">
        <v>16</v>
      </c>
      <c r="E131" s="25">
        <f t="shared" ca="1" si="53"/>
        <v>0</v>
      </c>
      <c r="F131" s="7">
        <f t="shared" ca="1" si="53"/>
        <v>0</v>
      </c>
      <c r="G131" s="7">
        <f t="shared" ca="1" si="53"/>
        <v>0</v>
      </c>
      <c r="H131" s="7">
        <f t="shared" ca="1" si="53"/>
        <v>0</v>
      </c>
      <c r="I131" s="7">
        <f t="shared" ca="1" si="53"/>
        <v>0</v>
      </c>
      <c r="J131" s="7">
        <f t="shared" ca="1" si="53"/>
        <v>0</v>
      </c>
      <c r="L131" s="15"/>
      <c r="M131" s="15"/>
    </row>
    <row r="132" spans="2:15" x14ac:dyDescent="0.3">
      <c r="B132" s="33">
        <f t="shared" si="45"/>
        <v>1002</v>
      </c>
      <c r="C132" s="31">
        <v>180</v>
      </c>
      <c r="D132" s="23" t="s">
        <v>24</v>
      </c>
      <c r="E132" s="26">
        <f t="shared" ref="E132:J132" ca="1" si="54">SUM(E127:E131)</f>
        <v>13935</v>
      </c>
      <c r="F132" s="12">
        <f t="shared" ca="1" si="54"/>
        <v>0</v>
      </c>
      <c r="G132" s="12">
        <f t="shared" ca="1" si="54"/>
        <v>0</v>
      </c>
      <c r="H132" s="12">
        <f t="shared" ca="1" si="54"/>
        <v>0</v>
      </c>
      <c r="I132" s="12">
        <f t="shared" ca="1" si="54"/>
        <v>13935</v>
      </c>
      <c r="J132" s="12">
        <f t="shared" ca="1" si="54"/>
        <v>0</v>
      </c>
      <c r="N132" s="12">
        <f>SUM(N127:N131)</f>
        <v>15850</v>
      </c>
    </row>
    <row r="133" spans="2:15" x14ac:dyDescent="0.3">
      <c r="B133" s="33">
        <f t="shared" si="45"/>
        <v>1002</v>
      </c>
      <c r="C133" s="31">
        <v>250</v>
      </c>
      <c r="D133" s="22" t="s">
        <v>9</v>
      </c>
      <c r="E133" s="25">
        <f t="shared" ref="E133:J138" ca="1" si="55">RANDBETWEEN($L133,$M133)</f>
        <v>6610</v>
      </c>
      <c r="F133" s="7">
        <v>0</v>
      </c>
      <c r="G133" s="7">
        <v>0</v>
      </c>
      <c r="H133" s="39">
        <f ca="1">$E133/1</f>
        <v>6610</v>
      </c>
      <c r="I133" s="7">
        <v>0</v>
      </c>
      <c r="J133" s="7">
        <v>0</v>
      </c>
      <c r="L133" s="9">
        <f>$N133*(1-O133)</f>
        <v>5550</v>
      </c>
      <c r="M133" s="9">
        <f>$N133*(1+O133)</f>
        <v>9250</v>
      </c>
      <c r="N133" s="10">
        <v>7400</v>
      </c>
      <c r="O133" s="11">
        <v>0.25</v>
      </c>
    </row>
    <row r="134" spans="2:15" x14ac:dyDescent="0.3">
      <c r="B134" s="33">
        <f t="shared" si="45"/>
        <v>1002</v>
      </c>
      <c r="C134" s="31">
        <v>260</v>
      </c>
      <c r="D134" s="22" t="s">
        <v>101</v>
      </c>
      <c r="E134" s="25">
        <f t="shared" ca="1" si="55"/>
        <v>6202</v>
      </c>
      <c r="F134" s="39">
        <f ca="1">$E134/1</f>
        <v>6202</v>
      </c>
      <c r="G134" s="7">
        <v>0</v>
      </c>
      <c r="H134" s="7">
        <v>0</v>
      </c>
      <c r="I134" s="7">
        <v>0</v>
      </c>
      <c r="J134" s="7">
        <v>0</v>
      </c>
      <c r="L134" s="9">
        <f>$N134*(1-O134)</f>
        <v>4275</v>
      </c>
      <c r="M134" s="9">
        <f>$N134*(1+O134)</f>
        <v>7125</v>
      </c>
      <c r="N134" s="10">
        <v>5700</v>
      </c>
      <c r="O134" s="11">
        <v>0.25</v>
      </c>
    </row>
    <row r="135" spans="2:15" x14ac:dyDescent="0.3">
      <c r="B135" s="33">
        <f t="shared" si="45"/>
        <v>1002</v>
      </c>
      <c r="C135" s="31">
        <v>270</v>
      </c>
      <c r="D135" s="22" t="s">
        <v>10</v>
      </c>
      <c r="E135" s="25">
        <f t="shared" ca="1" si="55"/>
        <v>1273</v>
      </c>
      <c r="F135" s="39">
        <f ca="1">$E135/1</f>
        <v>1273</v>
      </c>
      <c r="G135" s="7">
        <v>0</v>
      </c>
      <c r="H135" s="7">
        <v>0</v>
      </c>
      <c r="I135" s="7">
        <v>0</v>
      </c>
      <c r="J135" s="7">
        <v>0</v>
      </c>
      <c r="L135" s="9">
        <f>$N135*(1-O135)</f>
        <v>1050</v>
      </c>
      <c r="M135" s="9">
        <f>$N135*(1+O135)</f>
        <v>1750</v>
      </c>
      <c r="N135" s="10">
        <v>1400</v>
      </c>
      <c r="O135" s="11">
        <v>0.25</v>
      </c>
    </row>
    <row r="136" spans="2:15" x14ac:dyDescent="0.3">
      <c r="B136" s="33">
        <f t="shared" si="45"/>
        <v>1002</v>
      </c>
      <c r="C136" s="31">
        <v>280</v>
      </c>
      <c r="D136" s="22" t="s">
        <v>11</v>
      </c>
      <c r="E136" s="25">
        <f t="shared" ca="1" si="55"/>
        <v>0</v>
      </c>
      <c r="F136" s="7">
        <f t="shared" ca="1" si="55"/>
        <v>0</v>
      </c>
      <c r="G136" s="7">
        <f t="shared" ca="1" si="55"/>
        <v>0</v>
      </c>
      <c r="H136" s="7">
        <f t="shared" ca="1" si="55"/>
        <v>0</v>
      </c>
      <c r="I136" s="7">
        <f t="shared" ca="1" si="55"/>
        <v>0</v>
      </c>
      <c r="J136" s="7">
        <f t="shared" ca="1" si="55"/>
        <v>0</v>
      </c>
      <c r="L136" s="15"/>
      <c r="M136" s="15"/>
    </row>
    <row r="137" spans="2:15" x14ac:dyDescent="0.3">
      <c r="B137" s="33">
        <f t="shared" si="45"/>
        <v>1002</v>
      </c>
      <c r="C137" s="31">
        <v>290</v>
      </c>
      <c r="D137" s="22" t="s">
        <v>12</v>
      </c>
      <c r="E137" s="25">
        <f t="shared" ca="1" si="55"/>
        <v>0</v>
      </c>
      <c r="F137" s="7">
        <f t="shared" ca="1" si="55"/>
        <v>0</v>
      </c>
      <c r="G137" s="7">
        <f t="shared" ca="1" si="55"/>
        <v>0</v>
      </c>
      <c r="H137" s="7">
        <f t="shared" ca="1" si="55"/>
        <v>0</v>
      </c>
      <c r="I137" s="7">
        <f t="shared" ca="1" si="55"/>
        <v>0</v>
      </c>
      <c r="J137" s="7">
        <f t="shared" ca="1" si="55"/>
        <v>0</v>
      </c>
      <c r="L137" s="15"/>
      <c r="M137" s="15"/>
    </row>
    <row r="138" spans="2:15" x14ac:dyDescent="0.3">
      <c r="B138" s="33">
        <f t="shared" si="45"/>
        <v>1002</v>
      </c>
      <c r="C138" s="31">
        <v>300</v>
      </c>
      <c r="D138" s="22" t="s">
        <v>19</v>
      </c>
      <c r="E138" s="25">
        <f t="shared" ca="1" si="55"/>
        <v>0</v>
      </c>
      <c r="F138" s="7">
        <f t="shared" ca="1" si="55"/>
        <v>0</v>
      </c>
      <c r="G138" s="7">
        <f t="shared" ca="1" si="55"/>
        <v>0</v>
      </c>
      <c r="H138" s="7">
        <f t="shared" ca="1" si="55"/>
        <v>0</v>
      </c>
      <c r="I138" s="7">
        <f t="shared" ca="1" si="55"/>
        <v>0</v>
      </c>
      <c r="J138" s="7">
        <f t="shared" ca="1" si="55"/>
        <v>0</v>
      </c>
      <c r="L138" s="15"/>
      <c r="M138" s="15"/>
    </row>
    <row r="139" spans="2:15" x14ac:dyDescent="0.3">
      <c r="B139" s="33">
        <f t="shared" si="45"/>
        <v>1002</v>
      </c>
      <c r="C139" s="31">
        <v>240</v>
      </c>
      <c r="D139" s="23" t="s">
        <v>25</v>
      </c>
      <c r="E139" s="26">
        <f t="shared" ref="E139:J139" ca="1" si="56">SUM(E133:E138)</f>
        <v>14085</v>
      </c>
      <c r="F139" s="12">
        <f t="shared" ca="1" si="56"/>
        <v>7475</v>
      </c>
      <c r="G139" s="12">
        <f t="shared" ca="1" si="56"/>
        <v>0</v>
      </c>
      <c r="H139" s="12">
        <f t="shared" ca="1" si="56"/>
        <v>6610</v>
      </c>
      <c r="I139" s="12">
        <f t="shared" ca="1" si="56"/>
        <v>0</v>
      </c>
      <c r="J139" s="12">
        <f t="shared" ca="1" si="56"/>
        <v>0</v>
      </c>
      <c r="L139" s="18"/>
      <c r="N139" s="12">
        <f>SUM(N133:N137)</f>
        <v>14500</v>
      </c>
    </row>
    <row r="140" spans="2:15" x14ac:dyDescent="0.3">
      <c r="B140" s="33">
        <f t="shared" si="45"/>
        <v>1002</v>
      </c>
      <c r="C140" s="31">
        <v>320</v>
      </c>
      <c r="D140" s="22" t="s">
        <v>17</v>
      </c>
      <c r="E140" s="25">
        <f t="shared" ref="E140:J145" ca="1" si="57">RANDBETWEEN($L140,$M140)</f>
        <v>0</v>
      </c>
      <c r="F140" s="7">
        <f t="shared" ca="1" si="57"/>
        <v>0</v>
      </c>
      <c r="G140" s="7">
        <f t="shared" ca="1" si="57"/>
        <v>0</v>
      </c>
      <c r="H140" s="7">
        <f t="shared" ca="1" si="57"/>
        <v>0</v>
      </c>
      <c r="I140" s="7">
        <f t="shared" ca="1" si="57"/>
        <v>0</v>
      </c>
      <c r="J140" s="7">
        <f t="shared" ca="1" si="57"/>
        <v>0</v>
      </c>
      <c r="L140" s="15"/>
      <c r="M140" s="15"/>
    </row>
    <row r="141" spans="2:15" x14ac:dyDescent="0.3">
      <c r="B141" s="33">
        <f t="shared" si="45"/>
        <v>1002</v>
      </c>
      <c r="C141" s="31">
        <v>330</v>
      </c>
      <c r="D141" s="22" t="s">
        <v>103</v>
      </c>
      <c r="E141" s="25">
        <f t="shared" ca="1" si="57"/>
        <v>9150</v>
      </c>
      <c r="F141" s="39">
        <f ca="1">$E141/4</f>
        <v>2287.5</v>
      </c>
      <c r="G141" s="39">
        <f ca="1">$E141/4</f>
        <v>2287.5</v>
      </c>
      <c r="H141" s="39">
        <f ca="1">$E141/4</f>
        <v>2287.5</v>
      </c>
      <c r="I141" s="39">
        <f ca="1">$E141/4</f>
        <v>2287.5</v>
      </c>
      <c r="J141" s="7">
        <v>0</v>
      </c>
      <c r="L141" s="9">
        <f>$N141*(1-O141)</f>
        <v>5625</v>
      </c>
      <c r="M141" s="9">
        <f>$N141*(1+O141)</f>
        <v>9375</v>
      </c>
      <c r="N141" s="10">
        <v>7500</v>
      </c>
      <c r="O141" s="11">
        <v>0.25</v>
      </c>
    </row>
    <row r="142" spans="2:15" x14ac:dyDescent="0.3">
      <c r="B142" s="33">
        <f t="shared" si="45"/>
        <v>1002</v>
      </c>
      <c r="C142" s="31">
        <v>340</v>
      </c>
      <c r="D142" s="22" t="s">
        <v>27</v>
      </c>
      <c r="E142" s="25">
        <f t="shared" ca="1" si="57"/>
        <v>0</v>
      </c>
      <c r="F142" s="7">
        <f t="shared" ca="1" si="57"/>
        <v>0</v>
      </c>
      <c r="G142" s="7">
        <f t="shared" ca="1" si="57"/>
        <v>0</v>
      </c>
      <c r="H142" s="7">
        <f t="shared" ca="1" si="57"/>
        <v>0</v>
      </c>
      <c r="I142" s="7">
        <f t="shared" ca="1" si="57"/>
        <v>0</v>
      </c>
      <c r="J142" s="7">
        <f t="shared" ca="1" si="57"/>
        <v>0</v>
      </c>
      <c r="L142" s="15"/>
      <c r="M142" s="15"/>
    </row>
    <row r="143" spans="2:15" x14ac:dyDescent="0.3">
      <c r="B143" s="33">
        <f t="shared" si="45"/>
        <v>1002</v>
      </c>
      <c r="C143" s="31">
        <v>350</v>
      </c>
      <c r="D143" s="22" t="s">
        <v>21</v>
      </c>
      <c r="E143" s="25">
        <f t="shared" ca="1" si="57"/>
        <v>17963</v>
      </c>
      <c r="F143" s="39">
        <f ca="1">$E143/4</f>
        <v>4490.75</v>
      </c>
      <c r="G143" s="39">
        <f ca="1">$E143/4</f>
        <v>4490.75</v>
      </c>
      <c r="H143" s="39">
        <f ca="1">$E143/4</f>
        <v>4490.75</v>
      </c>
      <c r="I143" s="39">
        <f ca="1">$E143/4</f>
        <v>4490.75</v>
      </c>
      <c r="J143" s="7">
        <v>0</v>
      </c>
      <c r="L143" s="9">
        <f>$N143*(1-O143)</f>
        <v>17700</v>
      </c>
      <c r="M143" s="9">
        <f>$N143*(1+O143)</f>
        <v>29500</v>
      </c>
      <c r="N143" s="10">
        <v>23600</v>
      </c>
      <c r="O143" s="11">
        <v>0.25</v>
      </c>
    </row>
    <row r="144" spans="2:15" x14ac:dyDescent="0.3">
      <c r="B144" s="33">
        <f t="shared" si="45"/>
        <v>1002</v>
      </c>
      <c r="C144" s="31">
        <v>360</v>
      </c>
      <c r="D144" s="22" t="s">
        <v>18</v>
      </c>
      <c r="E144" s="25">
        <f t="shared" ca="1" si="57"/>
        <v>2704</v>
      </c>
      <c r="F144" s="7">
        <v>0</v>
      </c>
      <c r="G144" s="7">
        <v>0</v>
      </c>
      <c r="H144" s="7">
        <v>0</v>
      </c>
      <c r="I144" s="39">
        <f ca="1">$E144/1</f>
        <v>2704</v>
      </c>
      <c r="J144" s="7">
        <v>0</v>
      </c>
      <c r="L144" s="9">
        <f>$N144*(1-O144)</f>
        <v>1881.75</v>
      </c>
      <c r="M144" s="9">
        <f>$N144*(1+O144)</f>
        <v>3136.25</v>
      </c>
      <c r="N144" s="10">
        <v>2509</v>
      </c>
      <c r="O144" s="11">
        <v>0.25</v>
      </c>
    </row>
    <row r="145" spans="2:15" x14ac:dyDescent="0.3">
      <c r="B145" s="33">
        <f t="shared" si="45"/>
        <v>1002</v>
      </c>
      <c r="C145" s="31">
        <v>370</v>
      </c>
      <c r="D145" s="22" t="s">
        <v>22</v>
      </c>
      <c r="E145" s="25">
        <f t="shared" ca="1" si="57"/>
        <v>0</v>
      </c>
      <c r="F145" s="7">
        <f t="shared" ca="1" si="57"/>
        <v>0</v>
      </c>
      <c r="G145" s="7">
        <f t="shared" ca="1" si="57"/>
        <v>0</v>
      </c>
      <c r="H145" s="7">
        <f t="shared" ca="1" si="57"/>
        <v>0</v>
      </c>
      <c r="I145" s="7">
        <f t="shared" ca="1" si="57"/>
        <v>0</v>
      </c>
      <c r="J145" s="7">
        <f t="shared" ca="1" si="57"/>
        <v>0</v>
      </c>
      <c r="L145" s="15"/>
      <c r="M145" s="15"/>
    </row>
    <row r="146" spans="2:15" x14ac:dyDescent="0.3">
      <c r="B146" s="33">
        <f t="shared" si="45"/>
        <v>1002</v>
      </c>
      <c r="C146" s="31">
        <v>310</v>
      </c>
      <c r="D146" s="23" t="s">
        <v>26</v>
      </c>
      <c r="E146" s="26">
        <f t="shared" ref="E146:J146" ca="1" si="58">SUM(E140:E145)</f>
        <v>29817</v>
      </c>
      <c r="F146" s="12">
        <f t="shared" ca="1" si="58"/>
        <v>6778.25</v>
      </c>
      <c r="G146" s="12">
        <f t="shared" ca="1" si="58"/>
        <v>6778.25</v>
      </c>
      <c r="H146" s="12">
        <f t="shared" ca="1" si="58"/>
        <v>6778.25</v>
      </c>
      <c r="I146" s="12">
        <f t="shared" ca="1" si="58"/>
        <v>9482.25</v>
      </c>
      <c r="J146" s="12">
        <f t="shared" ca="1" si="58"/>
        <v>0</v>
      </c>
      <c r="N146" s="12">
        <f>SUM(N140:N145)</f>
        <v>33609</v>
      </c>
    </row>
    <row r="147" spans="2:15" x14ac:dyDescent="0.3">
      <c r="B147" s="33">
        <f t="shared" si="45"/>
        <v>1002</v>
      </c>
      <c r="C147" s="31">
        <v>170</v>
      </c>
      <c r="D147" s="16" t="s">
        <v>23</v>
      </c>
      <c r="E147" s="27">
        <f t="shared" ref="E147:J147" ca="1" si="59">E132+E139+E125+E146</f>
        <v>69644</v>
      </c>
      <c r="F147" s="2">
        <f t="shared" ca="1" si="59"/>
        <v>26060.25</v>
      </c>
      <c r="G147" s="2">
        <f t="shared" ca="1" si="59"/>
        <v>6778.25</v>
      </c>
      <c r="H147" s="2">
        <f t="shared" ca="1" si="59"/>
        <v>13388.25</v>
      </c>
      <c r="I147" s="2">
        <f t="shared" ca="1" si="59"/>
        <v>23417.25</v>
      </c>
      <c r="J147" s="2">
        <f t="shared" ca="1" si="59"/>
        <v>0</v>
      </c>
      <c r="N147" s="2">
        <f>N132+N139+N125+N146</f>
        <v>76459</v>
      </c>
    </row>
    <row r="148" spans="2:15" ht="15" x14ac:dyDescent="0.3">
      <c r="B148" s="33">
        <f t="shared" si="45"/>
        <v>1002</v>
      </c>
      <c r="C148" s="31">
        <v>380</v>
      </c>
      <c r="D148" s="3" t="s">
        <v>73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N148" s="1"/>
    </row>
    <row r="149" spans="2:15" x14ac:dyDescent="0.3">
      <c r="B149" s="33">
        <f t="shared" si="45"/>
        <v>1002</v>
      </c>
      <c r="C149" s="31">
        <v>410</v>
      </c>
      <c r="D149" s="22" t="s">
        <v>62</v>
      </c>
      <c r="E149" s="25">
        <f t="shared" ref="E149:I151" ca="1" si="60">RANDBETWEEN($L149,$M149)</f>
        <v>12399</v>
      </c>
      <c r="F149" s="39">
        <f t="shared" ref="F149:I150" ca="1" si="61">$E149/4</f>
        <v>3099.75</v>
      </c>
      <c r="G149" s="39">
        <f t="shared" ca="1" si="61"/>
        <v>3099.75</v>
      </c>
      <c r="H149" s="39">
        <f t="shared" ca="1" si="61"/>
        <v>3099.75</v>
      </c>
      <c r="I149" s="39">
        <f t="shared" ca="1" si="61"/>
        <v>3099.75</v>
      </c>
      <c r="J149" s="7">
        <v>0</v>
      </c>
      <c r="L149" s="9">
        <f>$N149*(1-O149)</f>
        <v>10500</v>
      </c>
      <c r="M149" s="9">
        <f>$N149*(1+O149)</f>
        <v>17500</v>
      </c>
      <c r="N149" s="10">
        <v>14000</v>
      </c>
      <c r="O149" s="11">
        <v>0.25</v>
      </c>
    </row>
    <row r="150" spans="2:15" x14ac:dyDescent="0.3">
      <c r="B150" s="33">
        <f t="shared" si="45"/>
        <v>1002</v>
      </c>
      <c r="C150" s="31">
        <v>420</v>
      </c>
      <c r="D150" s="22" t="s">
        <v>63</v>
      </c>
      <c r="E150" s="25">
        <f t="shared" ca="1" si="60"/>
        <v>4889</v>
      </c>
      <c r="F150" s="39">
        <f t="shared" ca="1" si="61"/>
        <v>1222.25</v>
      </c>
      <c r="G150" s="39">
        <f t="shared" ca="1" si="61"/>
        <v>1222.25</v>
      </c>
      <c r="H150" s="39">
        <f t="shared" ca="1" si="61"/>
        <v>1222.25</v>
      </c>
      <c r="I150" s="39">
        <f t="shared" ca="1" si="61"/>
        <v>1222.25</v>
      </c>
      <c r="J150" s="7">
        <v>0</v>
      </c>
      <c r="L150" s="9">
        <f>$N150*(1-O150)</f>
        <v>4125</v>
      </c>
      <c r="M150" s="9">
        <f>$N150*(1+O150)</f>
        <v>6875</v>
      </c>
      <c r="N150" s="10">
        <v>5500</v>
      </c>
      <c r="O150" s="11">
        <v>0.25</v>
      </c>
    </row>
    <row r="151" spans="2:15" x14ac:dyDescent="0.3">
      <c r="B151" s="33">
        <f t="shared" si="45"/>
        <v>1002</v>
      </c>
      <c r="C151" s="31">
        <v>430</v>
      </c>
      <c r="D151" s="22" t="s">
        <v>64</v>
      </c>
      <c r="E151" s="25">
        <f t="shared" ca="1" si="60"/>
        <v>0</v>
      </c>
      <c r="F151" s="7">
        <f t="shared" ca="1" si="60"/>
        <v>0</v>
      </c>
      <c r="G151" s="7">
        <f t="shared" ca="1" si="60"/>
        <v>0</v>
      </c>
      <c r="H151" s="7">
        <f t="shared" ca="1" si="60"/>
        <v>0</v>
      </c>
      <c r="I151" s="7">
        <f t="shared" ca="1" si="60"/>
        <v>0</v>
      </c>
      <c r="J151" s="7">
        <v>0</v>
      </c>
      <c r="L151" s="15"/>
      <c r="M151" s="15"/>
    </row>
    <row r="152" spans="2:15" x14ac:dyDescent="0.3">
      <c r="B152" s="33">
        <f t="shared" si="45"/>
        <v>1002</v>
      </c>
      <c r="C152" s="31">
        <v>400</v>
      </c>
      <c r="D152" s="23" t="s">
        <v>74</v>
      </c>
      <c r="E152" s="28">
        <f t="shared" ref="E152:J152" ca="1" si="62">SUM(E149:E151)</f>
        <v>17288</v>
      </c>
      <c r="F152" s="20">
        <f t="shared" ca="1" si="62"/>
        <v>4322</v>
      </c>
      <c r="G152" s="20">
        <f t="shared" ca="1" si="62"/>
        <v>4322</v>
      </c>
      <c r="H152" s="20">
        <f t="shared" ca="1" si="62"/>
        <v>4322</v>
      </c>
      <c r="I152" s="20">
        <f t="shared" ca="1" si="62"/>
        <v>4322</v>
      </c>
      <c r="J152" s="20">
        <f t="shared" si="62"/>
        <v>0</v>
      </c>
      <c r="N152" s="20">
        <f>SUM(N149:N151)</f>
        <v>19500</v>
      </c>
    </row>
    <row r="153" spans="2:15" x14ac:dyDescent="0.3">
      <c r="B153" s="33">
        <f t="shared" si="45"/>
        <v>1002</v>
      </c>
      <c r="C153" s="31">
        <v>450</v>
      </c>
      <c r="D153" s="22" t="s">
        <v>105</v>
      </c>
      <c r="E153" s="25">
        <f t="shared" ref="E153:J159" ca="1" si="63">RANDBETWEEN($L153,$M153)</f>
        <v>0</v>
      </c>
      <c r="F153" s="7">
        <f t="shared" ca="1" si="63"/>
        <v>0</v>
      </c>
      <c r="G153" s="7">
        <f t="shared" ca="1" si="63"/>
        <v>0</v>
      </c>
      <c r="H153" s="7">
        <f t="shared" ca="1" si="63"/>
        <v>0</v>
      </c>
      <c r="I153" s="7">
        <f t="shared" ca="1" si="63"/>
        <v>0</v>
      </c>
      <c r="J153" s="7">
        <f t="shared" ca="1" si="63"/>
        <v>0</v>
      </c>
      <c r="L153" s="15"/>
      <c r="M153" s="15"/>
    </row>
    <row r="154" spans="2:15" x14ac:dyDescent="0.3">
      <c r="B154" s="33">
        <f t="shared" si="45"/>
        <v>1002</v>
      </c>
      <c r="C154" s="31">
        <v>460</v>
      </c>
      <c r="D154" s="22" t="s">
        <v>104</v>
      </c>
      <c r="E154" s="25">
        <f t="shared" ca="1" si="63"/>
        <v>2000</v>
      </c>
      <c r="F154" s="39">
        <f ca="1">$E154/4</f>
        <v>500</v>
      </c>
      <c r="G154" s="39">
        <f ca="1">$E154/4</f>
        <v>500</v>
      </c>
      <c r="H154" s="39">
        <f ca="1">$E154/4</f>
        <v>500</v>
      </c>
      <c r="I154" s="39">
        <f ca="1">$E154/4</f>
        <v>500</v>
      </c>
      <c r="J154" s="7">
        <v>0</v>
      </c>
      <c r="L154" s="9">
        <f>$N154*(1-O154)</f>
        <v>2000</v>
      </c>
      <c r="M154" s="9">
        <f>$N154*(1+O154)</f>
        <v>2000</v>
      </c>
      <c r="N154" s="10">
        <v>2000</v>
      </c>
      <c r="O154" s="11">
        <v>0</v>
      </c>
    </row>
    <row r="155" spans="2:15" x14ac:dyDescent="0.3">
      <c r="B155" s="33">
        <f t="shared" si="45"/>
        <v>1002</v>
      </c>
      <c r="C155" s="31">
        <v>470</v>
      </c>
      <c r="D155" s="22" t="s">
        <v>65</v>
      </c>
      <c r="E155" s="25">
        <f t="shared" ca="1" si="63"/>
        <v>0</v>
      </c>
      <c r="F155" s="7">
        <f t="shared" ca="1" si="63"/>
        <v>0</v>
      </c>
      <c r="G155" s="7">
        <f t="shared" ca="1" si="63"/>
        <v>0</v>
      </c>
      <c r="H155" s="7">
        <f t="shared" ca="1" si="63"/>
        <v>0</v>
      </c>
      <c r="I155" s="7">
        <f t="shared" ca="1" si="63"/>
        <v>0</v>
      </c>
      <c r="J155" s="7">
        <f t="shared" ca="1" si="63"/>
        <v>0</v>
      </c>
      <c r="L155" s="15"/>
      <c r="M155" s="15"/>
    </row>
    <row r="156" spans="2:15" x14ac:dyDescent="0.3">
      <c r="B156" s="33">
        <f t="shared" si="45"/>
        <v>1002</v>
      </c>
      <c r="C156" s="31">
        <v>480</v>
      </c>
      <c r="D156" s="22" t="s">
        <v>66</v>
      </c>
      <c r="E156" s="25">
        <f t="shared" ca="1" si="63"/>
        <v>0</v>
      </c>
      <c r="F156" s="7">
        <f t="shared" ca="1" si="63"/>
        <v>0</v>
      </c>
      <c r="G156" s="7">
        <f t="shared" ca="1" si="63"/>
        <v>0</v>
      </c>
      <c r="H156" s="7">
        <f t="shared" ca="1" si="63"/>
        <v>0</v>
      </c>
      <c r="I156" s="7">
        <f t="shared" ca="1" si="63"/>
        <v>0</v>
      </c>
      <c r="J156" s="7">
        <f t="shared" ca="1" si="63"/>
        <v>0</v>
      </c>
      <c r="L156" s="15"/>
      <c r="M156" s="15"/>
    </row>
    <row r="157" spans="2:15" x14ac:dyDescent="0.3">
      <c r="B157" s="33">
        <f t="shared" si="45"/>
        <v>1002</v>
      </c>
      <c r="C157" s="31">
        <v>490</v>
      </c>
      <c r="D157" s="22" t="s">
        <v>106</v>
      </c>
      <c r="E157" s="25">
        <f t="shared" ca="1" si="63"/>
        <v>0</v>
      </c>
      <c r="F157" s="7">
        <f t="shared" ca="1" si="63"/>
        <v>0</v>
      </c>
      <c r="G157" s="7">
        <f t="shared" ca="1" si="63"/>
        <v>0</v>
      </c>
      <c r="H157" s="7">
        <f t="shared" ca="1" si="63"/>
        <v>0</v>
      </c>
      <c r="I157" s="7">
        <f t="shared" ca="1" si="63"/>
        <v>0</v>
      </c>
      <c r="J157" s="7">
        <f t="shared" ca="1" si="63"/>
        <v>0</v>
      </c>
      <c r="L157" s="15"/>
      <c r="M157" s="15"/>
    </row>
    <row r="158" spans="2:15" x14ac:dyDescent="0.3">
      <c r="B158" s="33">
        <f t="shared" si="45"/>
        <v>1002</v>
      </c>
      <c r="C158" s="31">
        <v>500</v>
      </c>
      <c r="D158" s="22" t="s">
        <v>71</v>
      </c>
      <c r="E158" s="25">
        <f t="shared" ca="1" si="63"/>
        <v>0</v>
      </c>
      <c r="F158" s="7">
        <f t="shared" ca="1" si="63"/>
        <v>0</v>
      </c>
      <c r="G158" s="7">
        <f t="shared" ca="1" si="63"/>
        <v>0</v>
      </c>
      <c r="H158" s="7">
        <f t="shared" ca="1" si="63"/>
        <v>0</v>
      </c>
      <c r="I158" s="7">
        <f t="shared" ca="1" si="63"/>
        <v>0</v>
      </c>
      <c r="J158" s="7">
        <f t="shared" ca="1" si="63"/>
        <v>0</v>
      </c>
      <c r="L158" s="15"/>
      <c r="M158" s="15"/>
    </row>
    <row r="159" spans="2:15" x14ac:dyDescent="0.3">
      <c r="B159" s="33">
        <f t="shared" si="45"/>
        <v>1002</v>
      </c>
      <c r="C159" s="31">
        <v>510</v>
      </c>
      <c r="D159" s="22" t="s">
        <v>70</v>
      </c>
      <c r="E159" s="25">
        <f t="shared" ca="1" si="63"/>
        <v>0</v>
      </c>
      <c r="F159" s="7">
        <f t="shared" ca="1" si="63"/>
        <v>0</v>
      </c>
      <c r="G159" s="7">
        <f t="shared" ca="1" si="63"/>
        <v>0</v>
      </c>
      <c r="H159" s="7">
        <f t="shared" ca="1" si="63"/>
        <v>0</v>
      </c>
      <c r="I159" s="7">
        <f t="shared" ca="1" si="63"/>
        <v>0</v>
      </c>
      <c r="J159" s="7">
        <f t="shared" ca="1" si="63"/>
        <v>0</v>
      </c>
      <c r="L159" s="15"/>
      <c r="M159" s="15"/>
    </row>
    <row r="160" spans="2:15" x14ac:dyDescent="0.3">
      <c r="B160" s="33">
        <f t="shared" si="45"/>
        <v>1002</v>
      </c>
      <c r="C160" s="31">
        <v>440</v>
      </c>
      <c r="D160" s="23" t="s">
        <v>75</v>
      </c>
      <c r="E160" s="28">
        <f t="shared" ref="E160:J160" ca="1" si="64">SUM(E153:E159)</f>
        <v>2000</v>
      </c>
      <c r="F160" s="20">
        <f t="shared" ca="1" si="64"/>
        <v>500</v>
      </c>
      <c r="G160" s="20">
        <f t="shared" ca="1" si="64"/>
        <v>500</v>
      </c>
      <c r="H160" s="20">
        <f t="shared" ca="1" si="64"/>
        <v>500</v>
      </c>
      <c r="I160" s="20">
        <f t="shared" ca="1" si="64"/>
        <v>500</v>
      </c>
      <c r="J160" s="20">
        <f t="shared" ca="1" si="64"/>
        <v>0</v>
      </c>
      <c r="N160" s="20">
        <f>SUM(N153:N159)</f>
        <v>2000</v>
      </c>
    </row>
    <row r="161" spans="2:15" x14ac:dyDescent="0.3">
      <c r="B161" s="33">
        <f t="shared" si="45"/>
        <v>1002</v>
      </c>
      <c r="C161" s="31">
        <v>530</v>
      </c>
      <c r="D161" s="22" t="s">
        <v>67</v>
      </c>
      <c r="E161" s="25">
        <f t="shared" ref="E161:J164" ca="1" si="65">RANDBETWEEN($L161,$M161)</f>
        <v>0</v>
      </c>
      <c r="F161" s="7">
        <f t="shared" ca="1" si="65"/>
        <v>0</v>
      </c>
      <c r="G161" s="7">
        <f t="shared" ca="1" si="65"/>
        <v>0</v>
      </c>
      <c r="H161" s="7">
        <f t="shared" ca="1" si="65"/>
        <v>0</v>
      </c>
      <c r="I161" s="7">
        <f t="shared" ca="1" si="65"/>
        <v>0</v>
      </c>
      <c r="J161" s="7">
        <f t="shared" ca="1" si="65"/>
        <v>0</v>
      </c>
      <c r="L161" s="15"/>
      <c r="M161" s="15"/>
    </row>
    <row r="162" spans="2:15" x14ac:dyDescent="0.3">
      <c r="B162" s="33">
        <f t="shared" si="45"/>
        <v>1002</v>
      </c>
      <c r="C162" s="31">
        <v>540</v>
      </c>
      <c r="D162" s="22" t="s">
        <v>68</v>
      </c>
      <c r="E162" s="25">
        <f t="shared" ca="1" si="65"/>
        <v>0</v>
      </c>
      <c r="F162" s="7">
        <f t="shared" ca="1" si="65"/>
        <v>0</v>
      </c>
      <c r="G162" s="7">
        <f t="shared" ca="1" si="65"/>
        <v>0</v>
      </c>
      <c r="H162" s="7">
        <f t="shared" ca="1" si="65"/>
        <v>0</v>
      </c>
      <c r="I162" s="7">
        <f t="shared" ca="1" si="65"/>
        <v>0</v>
      </c>
      <c r="J162" s="7">
        <f t="shared" ca="1" si="65"/>
        <v>0</v>
      </c>
      <c r="L162" s="15"/>
      <c r="M162" s="15"/>
    </row>
    <row r="163" spans="2:15" x14ac:dyDescent="0.3">
      <c r="B163" s="33">
        <f t="shared" si="45"/>
        <v>1002</v>
      </c>
      <c r="C163" s="31">
        <v>550</v>
      </c>
      <c r="D163" s="22" t="s">
        <v>69</v>
      </c>
      <c r="E163" s="25">
        <f t="shared" ca="1" si="65"/>
        <v>0</v>
      </c>
      <c r="F163" s="7">
        <f t="shared" ca="1" si="65"/>
        <v>0</v>
      </c>
      <c r="G163" s="7">
        <f t="shared" ca="1" si="65"/>
        <v>0</v>
      </c>
      <c r="H163" s="7">
        <f t="shared" ca="1" si="65"/>
        <v>0</v>
      </c>
      <c r="I163" s="7">
        <f t="shared" ca="1" si="65"/>
        <v>0</v>
      </c>
      <c r="J163" s="7">
        <f t="shared" ca="1" si="65"/>
        <v>0</v>
      </c>
      <c r="L163" s="15"/>
      <c r="M163" s="15"/>
    </row>
    <row r="164" spans="2:15" x14ac:dyDescent="0.3">
      <c r="B164" s="33">
        <f t="shared" si="45"/>
        <v>1002</v>
      </c>
      <c r="C164" s="31">
        <v>560</v>
      </c>
      <c r="D164" s="22" t="s">
        <v>70</v>
      </c>
      <c r="E164" s="25">
        <f t="shared" ca="1" si="65"/>
        <v>0</v>
      </c>
      <c r="F164" s="7">
        <f t="shared" ca="1" si="65"/>
        <v>0</v>
      </c>
      <c r="G164" s="7">
        <f t="shared" ca="1" si="65"/>
        <v>0</v>
      </c>
      <c r="H164" s="7">
        <f t="shared" ca="1" si="65"/>
        <v>0</v>
      </c>
      <c r="I164" s="7">
        <f t="shared" ca="1" si="65"/>
        <v>0</v>
      </c>
      <c r="J164" s="7">
        <f t="shared" ca="1" si="65"/>
        <v>0</v>
      </c>
      <c r="L164" s="15"/>
      <c r="M164" s="15"/>
    </row>
    <row r="165" spans="2:15" x14ac:dyDescent="0.3">
      <c r="B165" s="33">
        <f t="shared" si="45"/>
        <v>1002</v>
      </c>
      <c r="C165" s="31">
        <v>520</v>
      </c>
      <c r="D165" s="23" t="s">
        <v>76</v>
      </c>
      <c r="E165" s="28">
        <f t="shared" ref="E165:J165" ca="1" si="66">SUM(E161:E164)</f>
        <v>0</v>
      </c>
      <c r="F165" s="20">
        <f t="shared" ca="1" si="66"/>
        <v>0</v>
      </c>
      <c r="G165" s="20">
        <f t="shared" ca="1" si="66"/>
        <v>0</v>
      </c>
      <c r="H165" s="20">
        <f t="shared" ca="1" si="66"/>
        <v>0</v>
      </c>
      <c r="I165" s="20">
        <f t="shared" ca="1" si="66"/>
        <v>0</v>
      </c>
      <c r="J165" s="20">
        <f t="shared" ca="1" si="66"/>
        <v>0</v>
      </c>
      <c r="N165" s="20">
        <f>SUM(N161:N164)</f>
        <v>0</v>
      </c>
    </row>
    <row r="166" spans="2:15" x14ac:dyDescent="0.3">
      <c r="B166" s="33">
        <f t="shared" si="45"/>
        <v>1002</v>
      </c>
      <c r="C166" s="31">
        <v>570</v>
      </c>
      <c r="D166" s="22" t="s">
        <v>72</v>
      </c>
      <c r="E166" s="25">
        <f t="shared" ref="E166:J166" ca="1" si="67">RANDBETWEEN($L166,$M166)</f>
        <v>0</v>
      </c>
      <c r="F166" s="7">
        <f t="shared" ca="1" si="67"/>
        <v>0</v>
      </c>
      <c r="G166" s="7">
        <f t="shared" ca="1" si="67"/>
        <v>0</v>
      </c>
      <c r="H166" s="7">
        <f t="shared" ca="1" si="67"/>
        <v>0</v>
      </c>
      <c r="I166" s="7">
        <f t="shared" ca="1" si="67"/>
        <v>0</v>
      </c>
      <c r="J166" s="7">
        <f t="shared" ca="1" si="67"/>
        <v>0</v>
      </c>
      <c r="L166" s="15"/>
      <c r="M166" s="15"/>
    </row>
    <row r="167" spans="2:15" x14ac:dyDescent="0.3">
      <c r="B167" s="33">
        <f t="shared" si="45"/>
        <v>1002</v>
      </c>
      <c r="C167" s="31">
        <v>390</v>
      </c>
      <c r="D167" s="16" t="s">
        <v>77</v>
      </c>
      <c r="E167" s="27">
        <f t="shared" ref="E167:J167" ca="1" si="68">E152+E160+E165+E166</f>
        <v>19288</v>
      </c>
      <c r="F167" s="2">
        <f t="shared" ca="1" si="68"/>
        <v>4822</v>
      </c>
      <c r="G167" s="2">
        <f t="shared" ca="1" si="68"/>
        <v>4822</v>
      </c>
      <c r="H167" s="2">
        <f t="shared" ca="1" si="68"/>
        <v>4822</v>
      </c>
      <c r="I167" s="2">
        <f t="shared" ca="1" si="68"/>
        <v>4822</v>
      </c>
      <c r="J167" s="2">
        <f t="shared" ca="1" si="68"/>
        <v>0</v>
      </c>
      <c r="N167" s="2">
        <f>N152+N160+N165+N166</f>
        <v>21500</v>
      </c>
    </row>
    <row r="168" spans="2:15" ht="15" x14ac:dyDescent="0.3">
      <c r="B168" s="33">
        <f t="shared" si="45"/>
        <v>1002</v>
      </c>
      <c r="C168" s="31">
        <v>580</v>
      </c>
      <c r="D168" s="3" t="s">
        <v>92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N168" s="1"/>
    </row>
    <row r="169" spans="2:15" x14ac:dyDescent="0.3">
      <c r="B169" s="33">
        <f t="shared" si="45"/>
        <v>1002</v>
      </c>
      <c r="C169" s="31">
        <v>610</v>
      </c>
      <c r="D169" s="22" t="s">
        <v>28</v>
      </c>
      <c r="E169" s="25">
        <f t="shared" ref="E169:J174" ca="1" si="69">RANDBETWEEN($L169,$M169)</f>
        <v>3899</v>
      </c>
      <c r="F169" s="35">
        <f ca="1">$E169/2</f>
        <v>1949.5</v>
      </c>
      <c r="G169" s="39">
        <v>0</v>
      </c>
      <c r="H169" s="35">
        <f ca="1">$E169/2</f>
        <v>1949.5</v>
      </c>
      <c r="I169" s="39">
        <v>0</v>
      </c>
      <c r="J169" s="7">
        <v>0</v>
      </c>
      <c r="L169" s="9">
        <f>$N169*(1-O169)</f>
        <v>2625</v>
      </c>
      <c r="M169" s="9">
        <f>$N169*(1+O169)</f>
        <v>4375</v>
      </c>
      <c r="N169" s="10">
        <v>3500</v>
      </c>
      <c r="O169" s="11">
        <v>0.25</v>
      </c>
    </row>
    <row r="170" spans="2:15" x14ac:dyDescent="0.3">
      <c r="B170" s="33">
        <f t="shared" si="45"/>
        <v>1002</v>
      </c>
      <c r="C170" s="31">
        <v>620</v>
      </c>
      <c r="D170" s="22" t="s">
        <v>29</v>
      </c>
      <c r="E170" s="25">
        <f t="shared" ca="1" si="69"/>
        <v>0</v>
      </c>
      <c r="F170" s="7">
        <f t="shared" ca="1" si="69"/>
        <v>0</v>
      </c>
      <c r="G170" s="7">
        <f t="shared" ca="1" si="69"/>
        <v>0</v>
      </c>
      <c r="H170" s="7">
        <f t="shared" ca="1" si="69"/>
        <v>0</v>
      </c>
      <c r="I170" s="7">
        <f t="shared" ca="1" si="69"/>
        <v>0</v>
      </c>
      <c r="J170" s="7">
        <f t="shared" ca="1" si="69"/>
        <v>0</v>
      </c>
      <c r="L170" s="15"/>
      <c r="M170" s="15"/>
      <c r="O170" s="11">
        <v>0.25</v>
      </c>
    </row>
    <row r="171" spans="2:15" x14ac:dyDescent="0.3">
      <c r="B171" s="33">
        <f t="shared" si="45"/>
        <v>1002</v>
      </c>
      <c r="C171" s="31">
        <v>630</v>
      </c>
      <c r="D171" s="22" t="s">
        <v>30</v>
      </c>
      <c r="E171" s="25">
        <f t="shared" ca="1" si="69"/>
        <v>778</v>
      </c>
      <c r="F171" s="7">
        <v>0</v>
      </c>
      <c r="G171" s="35">
        <f ca="1">$E171/2</f>
        <v>389</v>
      </c>
      <c r="H171" s="7">
        <v>0</v>
      </c>
      <c r="I171" s="35">
        <f ca="1">$E171/2</f>
        <v>389</v>
      </c>
      <c r="J171" s="7">
        <v>0</v>
      </c>
      <c r="L171" s="9">
        <f>$N171*(1-O171)</f>
        <v>675</v>
      </c>
      <c r="M171" s="9">
        <f>$N171*(1+O171)</f>
        <v>825.00000000000011</v>
      </c>
      <c r="N171" s="10">
        <v>750</v>
      </c>
      <c r="O171" s="11">
        <v>0.1</v>
      </c>
    </row>
    <row r="172" spans="2:15" x14ac:dyDescent="0.3">
      <c r="B172" s="33">
        <f t="shared" si="45"/>
        <v>1002</v>
      </c>
      <c r="C172" s="31">
        <v>640</v>
      </c>
      <c r="D172" s="22" t="s">
        <v>32</v>
      </c>
      <c r="E172" s="25">
        <f t="shared" ca="1" si="69"/>
        <v>0</v>
      </c>
      <c r="F172" s="7">
        <f t="shared" ca="1" si="69"/>
        <v>0</v>
      </c>
      <c r="G172" s="7">
        <f t="shared" ca="1" si="69"/>
        <v>0</v>
      </c>
      <c r="H172" s="7">
        <f t="shared" ca="1" si="69"/>
        <v>0</v>
      </c>
      <c r="I172" s="7">
        <f t="shared" ca="1" si="69"/>
        <v>0</v>
      </c>
      <c r="J172" s="7">
        <f t="shared" ca="1" si="69"/>
        <v>0</v>
      </c>
      <c r="L172" s="15"/>
      <c r="M172" s="15"/>
    </row>
    <row r="173" spans="2:15" x14ac:dyDescent="0.3">
      <c r="B173" s="33">
        <f t="shared" si="45"/>
        <v>1002</v>
      </c>
      <c r="C173" s="31">
        <v>650</v>
      </c>
      <c r="D173" s="22" t="s">
        <v>33</v>
      </c>
      <c r="E173" s="25">
        <f t="shared" ca="1" si="69"/>
        <v>0</v>
      </c>
      <c r="F173" s="7">
        <f t="shared" ca="1" si="69"/>
        <v>0</v>
      </c>
      <c r="G173" s="7">
        <f t="shared" ca="1" si="69"/>
        <v>0</v>
      </c>
      <c r="H173" s="7">
        <f t="shared" ca="1" si="69"/>
        <v>0</v>
      </c>
      <c r="I173" s="7">
        <f t="shared" ca="1" si="69"/>
        <v>0</v>
      </c>
      <c r="J173" s="7">
        <f t="shared" ca="1" si="69"/>
        <v>0</v>
      </c>
      <c r="L173" s="15"/>
      <c r="M173" s="15"/>
    </row>
    <row r="174" spans="2:15" x14ac:dyDescent="0.3">
      <c r="B174" s="33">
        <f t="shared" si="45"/>
        <v>1002</v>
      </c>
      <c r="C174" s="31">
        <v>660</v>
      </c>
      <c r="D174" s="22" t="s">
        <v>31</v>
      </c>
      <c r="E174" s="25">
        <f t="shared" ca="1" si="69"/>
        <v>0</v>
      </c>
      <c r="F174" s="7">
        <f t="shared" ca="1" si="69"/>
        <v>0</v>
      </c>
      <c r="G174" s="7">
        <f t="shared" ca="1" si="69"/>
        <v>0</v>
      </c>
      <c r="H174" s="7">
        <f t="shared" ca="1" si="69"/>
        <v>0</v>
      </c>
      <c r="I174" s="7">
        <f t="shared" ca="1" si="69"/>
        <v>0</v>
      </c>
      <c r="J174" s="7">
        <f t="shared" ca="1" si="69"/>
        <v>0</v>
      </c>
      <c r="L174" s="15"/>
      <c r="M174" s="15"/>
    </row>
    <row r="175" spans="2:15" x14ac:dyDescent="0.3">
      <c r="B175" s="33">
        <f t="shared" si="45"/>
        <v>1002</v>
      </c>
      <c r="C175" s="31">
        <v>600</v>
      </c>
      <c r="D175" s="23" t="s">
        <v>99</v>
      </c>
      <c r="E175" s="26">
        <f t="shared" ref="E175:J175" ca="1" si="70">SUM(E169:E174)</f>
        <v>4677</v>
      </c>
      <c r="F175" s="12">
        <f t="shared" ca="1" si="70"/>
        <v>1949.5</v>
      </c>
      <c r="G175" s="12">
        <f t="shared" ca="1" si="70"/>
        <v>389</v>
      </c>
      <c r="H175" s="12">
        <f t="shared" ca="1" si="70"/>
        <v>1949.5</v>
      </c>
      <c r="I175" s="12">
        <f t="shared" ca="1" si="70"/>
        <v>389</v>
      </c>
      <c r="J175" s="12">
        <f t="shared" ca="1" si="70"/>
        <v>0</v>
      </c>
      <c r="N175" s="12">
        <f>SUM(N169:N174)</f>
        <v>4250</v>
      </c>
    </row>
    <row r="176" spans="2:15" x14ac:dyDescent="0.3">
      <c r="B176" s="33">
        <f t="shared" si="45"/>
        <v>1002</v>
      </c>
      <c r="C176" s="31">
        <v>680</v>
      </c>
      <c r="D176" s="22" t="s">
        <v>42</v>
      </c>
      <c r="E176" s="25">
        <f t="shared" ref="E176:J181" ca="1" si="71">RANDBETWEEN($L176,$M176)</f>
        <v>0</v>
      </c>
      <c r="F176" s="7">
        <f t="shared" ca="1" si="71"/>
        <v>0</v>
      </c>
      <c r="G176" s="7">
        <f t="shared" ca="1" si="71"/>
        <v>0</v>
      </c>
      <c r="H176" s="7">
        <f t="shared" ca="1" si="71"/>
        <v>0</v>
      </c>
      <c r="I176" s="7">
        <f t="shared" ca="1" si="71"/>
        <v>0</v>
      </c>
      <c r="J176" s="7">
        <f t="shared" ca="1" si="71"/>
        <v>0</v>
      </c>
      <c r="L176" s="15"/>
      <c r="M176" s="15"/>
    </row>
    <row r="177" spans="2:15" x14ac:dyDescent="0.3">
      <c r="B177" s="33">
        <f t="shared" si="45"/>
        <v>1002</v>
      </c>
      <c r="C177" s="31">
        <v>690</v>
      </c>
      <c r="D177" s="22" t="s">
        <v>102</v>
      </c>
      <c r="E177" s="25">
        <f t="shared" ca="1" si="71"/>
        <v>0</v>
      </c>
      <c r="F177" s="7">
        <f t="shared" ca="1" si="71"/>
        <v>0</v>
      </c>
      <c r="G177" s="7">
        <f t="shared" ca="1" si="71"/>
        <v>0</v>
      </c>
      <c r="H177" s="7">
        <f t="shared" ca="1" si="71"/>
        <v>0</v>
      </c>
      <c r="I177" s="7">
        <f t="shared" ca="1" si="71"/>
        <v>0</v>
      </c>
      <c r="J177" s="7">
        <f t="shared" ca="1" si="71"/>
        <v>0</v>
      </c>
      <c r="L177" s="15"/>
      <c r="M177" s="15"/>
    </row>
    <row r="178" spans="2:15" x14ac:dyDescent="0.3">
      <c r="B178" s="33">
        <f t="shared" ref="B178:B221" si="72">B177</f>
        <v>1002</v>
      </c>
      <c r="C178" s="31">
        <v>700</v>
      </c>
      <c r="D178" s="22" t="s">
        <v>43</v>
      </c>
      <c r="E178" s="25">
        <f t="shared" ca="1" si="71"/>
        <v>0</v>
      </c>
      <c r="F178" s="7">
        <f t="shared" ca="1" si="71"/>
        <v>0</v>
      </c>
      <c r="G178" s="7">
        <f t="shared" ca="1" si="71"/>
        <v>0</v>
      </c>
      <c r="H178" s="7">
        <f t="shared" ca="1" si="71"/>
        <v>0</v>
      </c>
      <c r="I178" s="7">
        <f t="shared" ca="1" si="71"/>
        <v>0</v>
      </c>
      <c r="J178" s="7">
        <f t="shared" ca="1" si="71"/>
        <v>0</v>
      </c>
      <c r="L178" s="15"/>
      <c r="M178" s="15"/>
    </row>
    <row r="179" spans="2:15" x14ac:dyDescent="0.3">
      <c r="B179" s="33">
        <f t="shared" si="72"/>
        <v>1002</v>
      </c>
      <c r="C179" s="31">
        <v>710</v>
      </c>
      <c r="D179" s="22" t="s">
        <v>44</v>
      </c>
      <c r="E179" s="25">
        <f t="shared" ca="1" si="71"/>
        <v>0</v>
      </c>
      <c r="F179" s="7">
        <f t="shared" ca="1" si="71"/>
        <v>0</v>
      </c>
      <c r="G179" s="7">
        <f t="shared" ca="1" si="71"/>
        <v>0</v>
      </c>
      <c r="H179" s="7">
        <f t="shared" ca="1" si="71"/>
        <v>0</v>
      </c>
      <c r="I179" s="7">
        <f t="shared" ca="1" si="71"/>
        <v>0</v>
      </c>
      <c r="J179" s="7">
        <f t="shared" ca="1" si="71"/>
        <v>0</v>
      </c>
      <c r="L179" s="15"/>
      <c r="M179" s="15"/>
    </row>
    <row r="180" spans="2:15" x14ac:dyDescent="0.3">
      <c r="B180" s="33">
        <f t="shared" si="72"/>
        <v>1002</v>
      </c>
      <c r="C180" s="31">
        <v>720</v>
      </c>
      <c r="D180" s="22" t="s">
        <v>59</v>
      </c>
      <c r="E180" s="25">
        <f t="shared" ca="1" si="71"/>
        <v>0</v>
      </c>
      <c r="F180" s="7">
        <f t="shared" ca="1" si="71"/>
        <v>0</v>
      </c>
      <c r="G180" s="7">
        <f t="shared" ca="1" si="71"/>
        <v>0</v>
      </c>
      <c r="H180" s="7">
        <f t="shared" ca="1" si="71"/>
        <v>0</v>
      </c>
      <c r="I180" s="7">
        <f t="shared" ca="1" si="71"/>
        <v>0</v>
      </c>
      <c r="J180" s="7">
        <f t="shared" ca="1" si="71"/>
        <v>0</v>
      </c>
      <c r="L180" s="15"/>
      <c r="M180" s="15"/>
    </row>
    <row r="181" spans="2:15" x14ac:dyDescent="0.3">
      <c r="B181" s="33">
        <f t="shared" si="72"/>
        <v>1002</v>
      </c>
      <c r="C181" s="31">
        <v>730</v>
      </c>
      <c r="D181" s="22" t="s">
        <v>41</v>
      </c>
      <c r="E181" s="25">
        <f t="shared" ca="1" si="71"/>
        <v>0</v>
      </c>
      <c r="F181" s="7">
        <f t="shared" ca="1" si="71"/>
        <v>0</v>
      </c>
      <c r="G181" s="7">
        <f t="shared" ca="1" si="71"/>
        <v>0</v>
      </c>
      <c r="H181" s="7">
        <f t="shared" ca="1" si="71"/>
        <v>0</v>
      </c>
      <c r="I181" s="7">
        <f t="shared" ca="1" si="71"/>
        <v>0</v>
      </c>
      <c r="J181" s="7">
        <f t="shared" ca="1" si="71"/>
        <v>0</v>
      </c>
      <c r="L181" s="15"/>
      <c r="M181" s="15"/>
    </row>
    <row r="182" spans="2:15" x14ac:dyDescent="0.3">
      <c r="B182" s="33">
        <f t="shared" si="72"/>
        <v>1002</v>
      </c>
      <c r="C182" s="31">
        <v>670</v>
      </c>
      <c r="D182" s="23" t="s">
        <v>97</v>
      </c>
      <c r="E182" s="26">
        <f t="shared" ref="E182:J182" ca="1" si="73">SUM(E176:E181)</f>
        <v>0</v>
      </c>
      <c r="F182" s="12">
        <f t="shared" ca="1" si="73"/>
        <v>0</v>
      </c>
      <c r="G182" s="12">
        <f t="shared" ca="1" si="73"/>
        <v>0</v>
      </c>
      <c r="H182" s="12">
        <f t="shared" ca="1" si="73"/>
        <v>0</v>
      </c>
      <c r="I182" s="12">
        <f t="shared" ca="1" si="73"/>
        <v>0</v>
      </c>
      <c r="J182" s="12">
        <f t="shared" ca="1" si="73"/>
        <v>0</v>
      </c>
      <c r="L182" s="15"/>
      <c r="M182" s="15"/>
      <c r="N182" s="12">
        <f>SUM(N176:N181)</f>
        <v>0</v>
      </c>
    </row>
    <row r="183" spans="2:15" x14ac:dyDescent="0.3">
      <c r="B183" s="33">
        <f t="shared" si="72"/>
        <v>1002</v>
      </c>
      <c r="C183" s="31">
        <v>750</v>
      </c>
      <c r="D183" s="22" t="s">
        <v>56</v>
      </c>
      <c r="E183" s="25">
        <f t="shared" ref="E183:J191" ca="1" si="74">RANDBETWEEN($L183,$M183)</f>
        <v>0</v>
      </c>
      <c r="F183" s="7">
        <f t="shared" ca="1" si="74"/>
        <v>0</v>
      </c>
      <c r="G183" s="7">
        <f t="shared" ca="1" si="74"/>
        <v>0</v>
      </c>
      <c r="H183" s="7">
        <f t="shared" ca="1" si="74"/>
        <v>0</v>
      </c>
      <c r="I183" s="7">
        <f t="shared" ca="1" si="74"/>
        <v>0</v>
      </c>
      <c r="J183" s="7">
        <f t="shared" ca="1" si="74"/>
        <v>0</v>
      </c>
      <c r="L183" s="15"/>
      <c r="M183" s="15"/>
    </row>
    <row r="184" spans="2:15" x14ac:dyDescent="0.3">
      <c r="B184" s="33">
        <f t="shared" si="72"/>
        <v>1002</v>
      </c>
      <c r="C184" s="31">
        <v>760</v>
      </c>
      <c r="D184" s="22" t="s">
        <v>48</v>
      </c>
      <c r="E184" s="25">
        <f t="shared" ca="1" si="74"/>
        <v>0</v>
      </c>
      <c r="F184" s="7">
        <f t="shared" ca="1" si="74"/>
        <v>0</v>
      </c>
      <c r="G184" s="7">
        <f t="shared" ca="1" si="74"/>
        <v>0</v>
      </c>
      <c r="H184" s="7">
        <f t="shared" ca="1" si="74"/>
        <v>0</v>
      </c>
      <c r="I184" s="7">
        <f t="shared" ca="1" si="74"/>
        <v>0</v>
      </c>
      <c r="J184" s="7">
        <f t="shared" ca="1" si="74"/>
        <v>0</v>
      </c>
      <c r="L184" s="15"/>
      <c r="M184" s="15"/>
    </row>
    <row r="185" spans="2:15" x14ac:dyDescent="0.3">
      <c r="B185" s="33">
        <f t="shared" si="72"/>
        <v>1002</v>
      </c>
      <c r="C185" s="31">
        <v>770</v>
      </c>
      <c r="D185" s="22" t="s">
        <v>53</v>
      </c>
      <c r="E185" s="25">
        <f t="shared" ca="1" si="74"/>
        <v>0</v>
      </c>
      <c r="F185" s="7">
        <f t="shared" ca="1" si="74"/>
        <v>0</v>
      </c>
      <c r="G185" s="7">
        <f t="shared" ca="1" si="74"/>
        <v>0</v>
      </c>
      <c r="H185" s="7">
        <f t="shared" ca="1" si="74"/>
        <v>0</v>
      </c>
      <c r="I185" s="7">
        <f t="shared" ca="1" si="74"/>
        <v>0</v>
      </c>
      <c r="J185" s="7">
        <f t="shared" ca="1" si="74"/>
        <v>0</v>
      </c>
      <c r="L185" s="15"/>
      <c r="M185" s="15"/>
    </row>
    <row r="186" spans="2:15" x14ac:dyDescent="0.3">
      <c r="B186" s="33">
        <f t="shared" si="72"/>
        <v>1002</v>
      </c>
      <c r="C186" s="31">
        <v>780</v>
      </c>
      <c r="D186" s="22" t="s">
        <v>54</v>
      </c>
      <c r="E186" s="25">
        <f t="shared" ca="1" si="74"/>
        <v>0</v>
      </c>
      <c r="F186" s="7">
        <f t="shared" ca="1" si="74"/>
        <v>0</v>
      </c>
      <c r="G186" s="7">
        <f t="shared" ca="1" si="74"/>
        <v>0</v>
      </c>
      <c r="H186" s="7">
        <f t="shared" ca="1" si="74"/>
        <v>0</v>
      </c>
      <c r="I186" s="7">
        <f t="shared" ca="1" si="74"/>
        <v>0</v>
      </c>
      <c r="J186" s="7">
        <f t="shared" ca="1" si="74"/>
        <v>0</v>
      </c>
      <c r="L186" s="15"/>
      <c r="M186" s="15"/>
    </row>
    <row r="187" spans="2:15" x14ac:dyDescent="0.3">
      <c r="B187" s="33">
        <f t="shared" si="72"/>
        <v>1002</v>
      </c>
      <c r="C187" s="31">
        <v>790</v>
      </c>
      <c r="D187" s="22" t="s">
        <v>55</v>
      </c>
      <c r="E187" s="25">
        <f t="shared" ca="1" si="74"/>
        <v>0</v>
      </c>
      <c r="F187" s="7">
        <f t="shared" ca="1" si="74"/>
        <v>0</v>
      </c>
      <c r="G187" s="7">
        <f t="shared" ca="1" si="74"/>
        <v>0</v>
      </c>
      <c r="H187" s="7">
        <f t="shared" ca="1" si="74"/>
        <v>0</v>
      </c>
      <c r="I187" s="7">
        <f t="shared" ca="1" si="74"/>
        <v>0</v>
      </c>
      <c r="J187" s="7">
        <f t="shared" ca="1" si="74"/>
        <v>0</v>
      </c>
      <c r="L187" s="15"/>
      <c r="M187" s="15"/>
    </row>
    <row r="188" spans="2:15" x14ac:dyDescent="0.3">
      <c r="B188" s="33">
        <f t="shared" si="72"/>
        <v>1002</v>
      </c>
      <c r="C188" s="31">
        <v>800</v>
      </c>
      <c r="D188" s="22" t="s">
        <v>46</v>
      </c>
      <c r="E188" s="25">
        <f t="shared" ca="1" si="74"/>
        <v>1511</v>
      </c>
      <c r="F188" s="7">
        <v>0</v>
      </c>
      <c r="G188" s="35">
        <f ca="1">$E188/2</f>
        <v>755.5</v>
      </c>
      <c r="H188" s="7">
        <v>0</v>
      </c>
      <c r="I188" s="35">
        <f ca="1">$E188/2</f>
        <v>755.5</v>
      </c>
      <c r="J188" s="7">
        <v>0</v>
      </c>
      <c r="L188" s="9">
        <f>$N188*(1-O188)</f>
        <v>1218</v>
      </c>
      <c r="M188" s="9">
        <f>$N188*(1+O188)</f>
        <v>2030</v>
      </c>
      <c r="N188" s="10">
        <v>1624</v>
      </c>
      <c r="O188" s="11">
        <v>0.25</v>
      </c>
    </row>
    <row r="189" spans="2:15" x14ac:dyDescent="0.3">
      <c r="B189" s="33">
        <f t="shared" si="72"/>
        <v>1002</v>
      </c>
      <c r="C189" s="31">
        <v>810</v>
      </c>
      <c r="D189" s="22" t="s">
        <v>58</v>
      </c>
      <c r="E189" s="25">
        <f t="shared" ca="1" si="74"/>
        <v>0</v>
      </c>
      <c r="F189" s="7">
        <f t="shared" ca="1" si="74"/>
        <v>0</v>
      </c>
      <c r="G189" s="7">
        <f t="shared" ca="1" si="74"/>
        <v>0</v>
      </c>
      <c r="H189" s="7">
        <f t="shared" ca="1" si="74"/>
        <v>0</v>
      </c>
      <c r="I189" s="7">
        <f t="shared" ca="1" si="74"/>
        <v>0</v>
      </c>
      <c r="J189" s="7">
        <f t="shared" ca="1" si="74"/>
        <v>0</v>
      </c>
      <c r="L189" s="15"/>
      <c r="M189" s="15"/>
    </row>
    <row r="190" spans="2:15" x14ac:dyDescent="0.3">
      <c r="B190" s="33">
        <f t="shared" si="72"/>
        <v>1002</v>
      </c>
      <c r="C190" s="31">
        <v>820</v>
      </c>
      <c r="D190" s="22" t="s">
        <v>51</v>
      </c>
      <c r="E190" s="25">
        <f t="shared" ca="1" si="74"/>
        <v>0</v>
      </c>
      <c r="F190" s="7">
        <f t="shared" ca="1" si="74"/>
        <v>0</v>
      </c>
      <c r="G190" s="7">
        <f t="shared" ca="1" si="74"/>
        <v>0</v>
      </c>
      <c r="H190" s="7">
        <f t="shared" ca="1" si="74"/>
        <v>0</v>
      </c>
      <c r="I190" s="7">
        <f t="shared" ca="1" si="74"/>
        <v>0</v>
      </c>
      <c r="J190" s="7">
        <f t="shared" ca="1" si="74"/>
        <v>0</v>
      </c>
      <c r="L190" s="15"/>
      <c r="M190" s="15"/>
    </row>
    <row r="191" spans="2:15" x14ac:dyDescent="0.3">
      <c r="B191" s="33">
        <f t="shared" si="72"/>
        <v>1002</v>
      </c>
      <c r="C191" s="31">
        <v>830</v>
      </c>
      <c r="D191" s="22" t="s">
        <v>34</v>
      </c>
      <c r="E191" s="25">
        <f t="shared" ca="1" si="74"/>
        <v>0</v>
      </c>
      <c r="F191" s="7">
        <f t="shared" ca="1" si="74"/>
        <v>0</v>
      </c>
      <c r="G191" s="7">
        <f t="shared" ca="1" si="74"/>
        <v>0</v>
      </c>
      <c r="H191" s="7">
        <f t="shared" ca="1" si="74"/>
        <v>0</v>
      </c>
      <c r="I191" s="7">
        <f t="shared" ca="1" si="74"/>
        <v>0</v>
      </c>
      <c r="J191" s="7">
        <f t="shared" ca="1" si="74"/>
        <v>0</v>
      </c>
      <c r="L191" s="15"/>
      <c r="M191" s="15"/>
    </row>
    <row r="192" spans="2:15" x14ac:dyDescent="0.3">
      <c r="B192" s="33">
        <f t="shared" si="72"/>
        <v>1002</v>
      </c>
      <c r="C192" s="31">
        <v>740</v>
      </c>
      <c r="D192" s="23" t="s">
        <v>96</v>
      </c>
      <c r="E192" s="26">
        <f t="shared" ref="E192:J192" ca="1" si="75">SUM(E183:E191)</f>
        <v>1511</v>
      </c>
      <c r="F192" s="12">
        <f t="shared" ca="1" si="75"/>
        <v>0</v>
      </c>
      <c r="G192" s="12">
        <f t="shared" ca="1" si="75"/>
        <v>755.5</v>
      </c>
      <c r="H192" s="12">
        <f t="shared" ca="1" si="75"/>
        <v>0</v>
      </c>
      <c r="I192" s="12">
        <f t="shared" ca="1" si="75"/>
        <v>755.5</v>
      </c>
      <c r="J192" s="12">
        <f t="shared" ca="1" si="75"/>
        <v>0</v>
      </c>
      <c r="L192" s="15"/>
      <c r="M192" s="15"/>
      <c r="N192" s="12">
        <f>SUM(N183:N191)</f>
        <v>1624</v>
      </c>
    </row>
    <row r="193" spans="2:15" x14ac:dyDescent="0.3">
      <c r="B193" s="33">
        <f t="shared" si="72"/>
        <v>1002</v>
      </c>
      <c r="C193" s="31">
        <v>850</v>
      </c>
      <c r="D193" s="22" t="s">
        <v>60</v>
      </c>
      <c r="E193" s="25">
        <f t="shared" ref="E193:J196" ca="1" si="76">RANDBETWEEN($L193,$M193)</f>
        <v>3881</v>
      </c>
      <c r="F193" s="35">
        <f ca="1">$E193/2</f>
        <v>1940.5</v>
      </c>
      <c r="G193" s="7">
        <v>0</v>
      </c>
      <c r="H193" s="35">
        <f ca="1">$E193/2</f>
        <v>1940.5</v>
      </c>
      <c r="I193" s="7">
        <v>0</v>
      </c>
      <c r="J193" s="7">
        <v>0</v>
      </c>
      <c r="L193" s="9">
        <f>$N193*(1-O193)</f>
        <v>3750</v>
      </c>
      <c r="M193" s="9">
        <f>$N193*(1+O193)</f>
        <v>6250</v>
      </c>
      <c r="N193" s="10">
        <v>5000</v>
      </c>
      <c r="O193" s="11">
        <v>0.25</v>
      </c>
    </row>
    <row r="194" spans="2:15" x14ac:dyDescent="0.3">
      <c r="B194" s="33">
        <f t="shared" si="72"/>
        <v>1002</v>
      </c>
      <c r="C194" s="31">
        <v>860</v>
      </c>
      <c r="D194" s="22" t="s">
        <v>50</v>
      </c>
      <c r="E194" s="25">
        <f t="shared" ca="1" si="76"/>
        <v>0</v>
      </c>
      <c r="F194" s="7">
        <f t="shared" ca="1" si="76"/>
        <v>0</v>
      </c>
      <c r="G194" s="7">
        <f t="shared" ca="1" si="76"/>
        <v>0</v>
      </c>
      <c r="H194" s="7">
        <f t="shared" ca="1" si="76"/>
        <v>0</v>
      </c>
      <c r="I194" s="7">
        <f t="shared" ca="1" si="76"/>
        <v>0</v>
      </c>
      <c r="J194" s="7">
        <f t="shared" ca="1" si="76"/>
        <v>0</v>
      </c>
      <c r="L194" s="15"/>
      <c r="M194" s="15"/>
    </row>
    <row r="195" spans="2:15" x14ac:dyDescent="0.3">
      <c r="B195" s="33">
        <f t="shared" si="72"/>
        <v>1002</v>
      </c>
      <c r="C195" s="31">
        <v>870</v>
      </c>
      <c r="D195" s="22" t="s">
        <v>35</v>
      </c>
      <c r="E195" s="25">
        <f t="shared" ca="1" si="76"/>
        <v>1678</v>
      </c>
      <c r="F195" s="35">
        <f t="shared" ref="F195:I196" ca="1" si="77">$E195/4</f>
        <v>419.5</v>
      </c>
      <c r="G195" s="35">
        <f t="shared" ca="1" si="77"/>
        <v>419.5</v>
      </c>
      <c r="H195" s="35">
        <f t="shared" ca="1" si="77"/>
        <v>419.5</v>
      </c>
      <c r="I195" s="35">
        <f t="shared" ca="1" si="77"/>
        <v>419.5</v>
      </c>
      <c r="J195" s="7">
        <v>0</v>
      </c>
      <c r="L195" s="9">
        <f>$N195*(1-O195)</f>
        <v>1500</v>
      </c>
      <c r="M195" s="9">
        <f>$N195*(1+O195)</f>
        <v>2500</v>
      </c>
      <c r="N195" s="10">
        <v>2000</v>
      </c>
      <c r="O195" s="11">
        <v>0.25</v>
      </c>
    </row>
    <row r="196" spans="2:15" x14ac:dyDescent="0.3">
      <c r="B196" s="33">
        <f t="shared" si="72"/>
        <v>1002</v>
      </c>
      <c r="C196" s="31">
        <v>880</v>
      </c>
      <c r="D196" s="22" t="s">
        <v>47</v>
      </c>
      <c r="E196" s="25">
        <f t="shared" ca="1" si="76"/>
        <v>2497</v>
      </c>
      <c r="F196" s="35">
        <f t="shared" ca="1" si="77"/>
        <v>624.25</v>
      </c>
      <c r="G196" s="35">
        <f t="shared" ca="1" si="77"/>
        <v>624.25</v>
      </c>
      <c r="H196" s="35">
        <f t="shared" ca="1" si="77"/>
        <v>624.25</v>
      </c>
      <c r="I196" s="35">
        <f t="shared" ca="1" si="77"/>
        <v>624.25</v>
      </c>
      <c r="J196" s="7">
        <v>0</v>
      </c>
      <c r="L196" s="9">
        <f>$N196*(1-O196)</f>
        <v>1500</v>
      </c>
      <c r="M196" s="9">
        <f>$N196*(1+O196)</f>
        <v>2500</v>
      </c>
      <c r="N196" s="10">
        <v>2000</v>
      </c>
      <c r="O196" s="11">
        <v>0.25</v>
      </c>
    </row>
    <row r="197" spans="2:15" x14ac:dyDescent="0.3">
      <c r="B197" s="33">
        <f t="shared" si="72"/>
        <v>1002</v>
      </c>
      <c r="C197" s="31">
        <v>840</v>
      </c>
      <c r="D197" s="23" t="s">
        <v>98</v>
      </c>
      <c r="E197" s="26">
        <f t="shared" ref="E197:J197" ca="1" si="78">SUM(E193:E196)</f>
        <v>8056</v>
      </c>
      <c r="F197" s="12">
        <f t="shared" ca="1" si="78"/>
        <v>2984.25</v>
      </c>
      <c r="G197" s="12">
        <f t="shared" ca="1" si="78"/>
        <v>1043.75</v>
      </c>
      <c r="H197" s="12">
        <f t="shared" ca="1" si="78"/>
        <v>2984.25</v>
      </c>
      <c r="I197" s="12">
        <f t="shared" ca="1" si="78"/>
        <v>1043.75</v>
      </c>
      <c r="J197" s="12">
        <f t="shared" ca="1" si="78"/>
        <v>0</v>
      </c>
      <c r="L197" s="15"/>
      <c r="M197" s="15"/>
      <c r="N197" s="12">
        <f>SUM(N193:N196)</f>
        <v>9000</v>
      </c>
    </row>
    <row r="198" spans="2:15" x14ac:dyDescent="0.3">
      <c r="B198" s="33">
        <f t="shared" si="72"/>
        <v>1002</v>
      </c>
      <c r="C198" s="31">
        <v>900</v>
      </c>
      <c r="D198" s="22" t="s">
        <v>39</v>
      </c>
      <c r="E198" s="25">
        <f t="shared" ref="E198:J203" ca="1" si="79">RANDBETWEEN($L198,$M198)</f>
        <v>0</v>
      </c>
      <c r="F198" s="7">
        <f t="shared" ca="1" si="79"/>
        <v>0</v>
      </c>
      <c r="G198" s="7">
        <f t="shared" ca="1" si="79"/>
        <v>0</v>
      </c>
      <c r="H198" s="7">
        <f t="shared" ca="1" si="79"/>
        <v>0</v>
      </c>
      <c r="I198" s="7">
        <f t="shared" ca="1" si="79"/>
        <v>0</v>
      </c>
      <c r="J198" s="7">
        <f t="shared" ca="1" si="79"/>
        <v>0</v>
      </c>
      <c r="L198" s="15"/>
      <c r="M198" s="15"/>
    </row>
    <row r="199" spans="2:15" x14ac:dyDescent="0.3">
      <c r="B199" s="33">
        <f t="shared" si="72"/>
        <v>1002</v>
      </c>
      <c r="C199" s="31">
        <v>910</v>
      </c>
      <c r="D199" s="22" t="s">
        <v>38</v>
      </c>
      <c r="E199" s="25">
        <f t="shared" ca="1" si="79"/>
        <v>0</v>
      </c>
      <c r="F199" s="7">
        <f t="shared" ca="1" si="79"/>
        <v>0</v>
      </c>
      <c r="G199" s="7">
        <f t="shared" ca="1" si="79"/>
        <v>0</v>
      </c>
      <c r="H199" s="7">
        <f t="shared" ca="1" si="79"/>
        <v>0</v>
      </c>
      <c r="I199" s="7">
        <f t="shared" ca="1" si="79"/>
        <v>0</v>
      </c>
      <c r="J199" s="7">
        <f t="shared" ca="1" si="79"/>
        <v>0</v>
      </c>
      <c r="L199" s="15"/>
      <c r="M199" s="15"/>
    </row>
    <row r="200" spans="2:15" x14ac:dyDescent="0.3">
      <c r="B200" s="33">
        <f t="shared" si="72"/>
        <v>1002</v>
      </c>
      <c r="C200" s="31">
        <v>920</v>
      </c>
      <c r="D200" s="22" t="s">
        <v>45</v>
      </c>
      <c r="E200" s="25">
        <f t="shared" ca="1" si="79"/>
        <v>0</v>
      </c>
      <c r="F200" s="7">
        <f t="shared" ca="1" si="79"/>
        <v>0</v>
      </c>
      <c r="G200" s="7">
        <f t="shared" ca="1" si="79"/>
        <v>0</v>
      </c>
      <c r="H200" s="7">
        <f t="shared" ca="1" si="79"/>
        <v>0</v>
      </c>
      <c r="I200" s="7">
        <f t="shared" ca="1" si="79"/>
        <v>0</v>
      </c>
      <c r="J200" s="7">
        <f t="shared" ca="1" si="79"/>
        <v>0</v>
      </c>
      <c r="L200" s="15"/>
      <c r="M200" s="15"/>
    </row>
    <row r="201" spans="2:15" x14ac:dyDescent="0.3">
      <c r="B201" s="33">
        <f t="shared" si="72"/>
        <v>1002</v>
      </c>
      <c r="C201" s="31">
        <v>930</v>
      </c>
      <c r="D201" s="22" t="s">
        <v>37</v>
      </c>
      <c r="E201" s="25">
        <f t="shared" ca="1" si="79"/>
        <v>0</v>
      </c>
      <c r="F201" s="7">
        <f t="shared" ca="1" si="79"/>
        <v>0</v>
      </c>
      <c r="G201" s="7">
        <f t="shared" ca="1" si="79"/>
        <v>0</v>
      </c>
      <c r="H201" s="7">
        <f t="shared" ca="1" si="79"/>
        <v>0</v>
      </c>
      <c r="I201" s="7">
        <f t="shared" ca="1" si="79"/>
        <v>0</v>
      </c>
      <c r="J201" s="7">
        <f t="shared" ca="1" si="79"/>
        <v>0</v>
      </c>
      <c r="L201" s="15"/>
      <c r="M201" s="15"/>
    </row>
    <row r="202" spans="2:15" x14ac:dyDescent="0.3">
      <c r="B202" s="33">
        <f t="shared" si="72"/>
        <v>1002</v>
      </c>
      <c r="C202" s="31">
        <v>940</v>
      </c>
      <c r="D202" s="22" t="s">
        <v>49</v>
      </c>
      <c r="E202" s="25">
        <f t="shared" ca="1" si="79"/>
        <v>0</v>
      </c>
      <c r="F202" s="7">
        <f t="shared" ca="1" si="79"/>
        <v>0</v>
      </c>
      <c r="G202" s="7">
        <f t="shared" ca="1" si="79"/>
        <v>0</v>
      </c>
      <c r="H202" s="7">
        <f t="shared" ca="1" si="79"/>
        <v>0</v>
      </c>
      <c r="I202" s="7">
        <f t="shared" ca="1" si="79"/>
        <v>0</v>
      </c>
      <c r="J202" s="7">
        <f t="shared" ca="1" si="79"/>
        <v>0</v>
      </c>
      <c r="L202" s="15"/>
      <c r="M202" s="15"/>
    </row>
    <row r="203" spans="2:15" x14ac:dyDescent="0.3">
      <c r="B203" s="33">
        <f t="shared" si="72"/>
        <v>1002</v>
      </c>
      <c r="C203" s="31">
        <v>950</v>
      </c>
      <c r="D203" s="22" t="s">
        <v>52</v>
      </c>
      <c r="E203" s="25">
        <f t="shared" ca="1" si="79"/>
        <v>0</v>
      </c>
      <c r="F203" s="7">
        <f t="shared" ca="1" si="79"/>
        <v>0</v>
      </c>
      <c r="G203" s="7">
        <f t="shared" ca="1" si="79"/>
        <v>0</v>
      </c>
      <c r="H203" s="7">
        <f t="shared" ca="1" si="79"/>
        <v>0</v>
      </c>
      <c r="I203" s="7">
        <f t="shared" ca="1" si="79"/>
        <v>0</v>
      </c>
      <c r="J203" s="7">
        <f t="shared" ca="1" si="79"/>
        <v>0</v>
      </c>
      <c r="L203" s="15"/>
      <c r="M203" s="15"/>
    </row>
    <row r="204" spans="2:15" x14ac:dyDescent="0.3">
      <c r="B204" s="33">
        <f t="shared" si="72"/>
        <v>1002</v>
      </c>
      <c r="C204" s="31">
        <v>890</v>
      </c>
      <c r="D204" s="23" t="s">
        <v>100</v>
      </c>
      <c r="E204" s="26">
        <f t="shared" ref="E204:J204" ca="1" si="80">SUM(E198:E203)</f>
        <v>0</v>
      </c>
      <c r="F204" s="12">
        <f t="shared" ca="1" si="80"/>
        <v>0</v>
      </c>
      <c r="G204" s="12">
        <f t="shared" ca="1" si="80"/>
        <v>0</v>
      </c>
      <c r="H204" s="12">
        <f t="shared" ca="1" si="80"/>
        <v>0</v>
      </c>
      <c r="I204" s="12">
        <f t="shared" ca="1" si="80"/>
        <v>0</v>
      </c>
      <c r="J204" s="12">
        <f t="shared" ca="1" si="80"/>
        <v>0</v>
      </c>
      <c r="L204" s="15"/>
      <c r="M204" s="15"/>
      <c r="N204" s="12">
        <f>SUM(N198:N203)</f>
        <v>0</v>
      </c>
    </row>
    <row r="205" spans="2:15" x14ac:dyDescent="0.3">
      <c r="B205" s="33">
        <f t="shared" si="72"/>
        <v>1002</v>
      </c>
      <c r="C205" s="31">
        <v>960</v>
      </c>
      <c r="D205" s="22" t="s">
        <v>61</v>
      </c>
      <c r="E205" s="25">
        <f t="shared" ref="E205:J207" ca="1" si="81">RANDBETWEEN($L205,$M205)</f>
        <v>0</v>
      </c>
      <c r="F205" s="7">
        <f t="shared" ca="1" si="81"/>
        <v>0</v>
      </c>
      <c r="G205" s="7">
        <f t="shared" ca="1" si="81"/>
        <v>0</v>
      </c>
      <c r="H205" s="7">
        <f t="shared" ca="1" si="81"/>
        <v>0</v>
      </c>
      <c r="I205" s="7">
        <f t="shared" ca="1" si="81"/>
        <v>0</v>
      </c>
      <c r="J205" s="7">
        <f t="shared" ca="1" si="81"/>
        <v>0</v>
      </c>
      <c r="L205" s="15"/>
      <c r="M205" s="15"/>
    </row>
    <row r="206" spans="2:15" x14ac:dyDescent="0.3">
      <c r="B206" s="33">
        <f t="shared" si="72"/>
        <v>1002</v>
      </c>
      <c r="C206" s="31">
        <v>970</v>
      </c>
      <c r="D206" s="19" t="s">
        <v>36</v>
      </c>
      <c r="E206" s="7">
        <f t="shared" ca="1" si="81"/>
        <v>0</v>
      </c>
      <c r="F206" s="7">
        <f t="shared" ca="1" si="81"/>
        <v>0</v>
      </c>
      <c r="G206" s="7">
        <f t="shared" ca="1" si="81"/>
        <v>0</v>
      </c>
      <c r="H206" s="7">
        <f t="shared" ca="1" si="81"/>
        <v>0</v>
      </c>
      <c r="I206" s="7">
        <f t="shared" ca="1" si="81"/>
        <v>0</v>
      </c>
      <c r="J206" s="7">
        <f t="shared" ca="1" si="81"/>
        <v>0</v>
      </c>
      <c r="L206" s="15"/>
      <c r="M206" s="15"/>
    </row>
    <row r="207" spans="2:15" x14ac:dyDescent="0.3">
      <c r="B207" s="33">
        <f t="shared" si="72"/>
        <v>1002</v>
      </c>
      <c r="C207" s="31">
        <v>980</v>
      </c>
      <c r="D207" s="19" t="s">
        <v>40</v>
      </c>
      <c r="E207" s="7">
        <f t="shared" ca="1" si="81"/>
        <v>0</v>
      </c>
      <c r="F207" s="7">
        <f t="shared" ca="1" si="81"/>
        <v>0</v>
      </c>
      <c r="G207" s="7">
        <f t="shared" ca="1" si="81"/>
        <v>0</v>
      </c>
      <c r="H207" s="7">
        <f t="shared" ca="1" si="81"/>
        <v>0</v>
      </c>
      <c r="I207" s="7">
        <f t="shared" ca="1" si="81"/>
        <v>0</v>
      </c>
      <c r="J207" s="7">
        <f t="shared" ca="1" si="81"/>
        <v>0</v>
      </c>
      <c r="L207" s="15"/>
      <c r="M207" s="15"/>
    </row>
    <row r="208" spans="2:15" x14ac:dyDescent="0.3">
      <c r="B208" s="33">
        <f t="shared" si="72"/>
        <v>1002</v>
      </c>
      <c r="C208" s="31">
        <v>590</v>
      </c>
      <c r="D208" s="16" t="s">
        <v>91</v>
      </c>
      <c r="E208" s="27">
        <f t="shared" ref="E208:J208" ca="1" si="82">E175+E182+E192+E197+E204</f>
        <v>14244</v>
      </c>
      <c r="F208" s="2">
        <f t="shared" ca="1" si="82"/>
        <v>4933.75</v>
      </c>
      <c r="G208" s="2">
        <f t="shared" ca="1" si="82"/>
        <v>2188.25</v>
      </c>
      <c r="H208" s="2">
        <f t="shared" ca="1" si="82"/>
        <v>4933.75</v>
      </c>
      <c r="I208" s="2">
        <f t="shared" ca="1" si="82"/>
        <v>2188.25</v>
      </c>
      <c r="J208" s="2">
        <f t="shared" ca="1" si="82"/>
        <v>0</v>
      </c>
      <c r="N208" s="2">
        <f>N175+N182+N192+N197+N204</f>
        <v>14874</v>
      </c>
    </row>
    <row r="209" spans="2:15" ht="15" x14ac:dyDescent="0.3">
      <c r="B209" s="33">
        <f t="shared" si="72"/>
        <v>1002</v>
      </c>
      <c r="C209" s="31">
        <v>990</v>
      </c>
      <c r="D209" s="3" t="s">
        <v>85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N209" s="1"/>
    </row>
    <row r="210" spans="2:15" x14ac:dyDescent="0.3">
      <c r="B210" s="33">
        <f t="shared" si="72"/>
        <v>1002</v>
      </c>
      <c r="C210" s="31">
        <v>1020</v>
      </c>
      <c r="D210" s="22" t="s">
        <v>78</v>
      </c>
      <c r="E210" s="25">
        <f t="shared" ref="E210:J213" ca="1" si="83">RANDBETWEEN($L210,$M210)</f>
        <v>24489</v>
      </c>
      <c r="F210" s="7">
        <v>0</v>
      </c>
      <c r="G210" s="7">
        <v>0</v>
      </c>
      <c r="H210" s="7">
        <v>0</v>
      </c>
      <c r="I210" s="36">
        <f ca="1">E210</f>
        <v>24489</v>
      </c>
      <c r="J210" s="7">
        <v>0</v>
      </c>
      <c r="L210" s="9">
        <f>$N210*(1-O210)</f>
        <v>19725</v>
      </c>
      <c r="M210" s="9">
        <f>$N210*(1+O210)</f>
        <v>32875</v>
      </c>
      <c r="N210" s="10">
        <v>26300</v>
      </c>
      <c r="O210" s="11">
        <v>0.25</v>
      </c>
    </row>
    <row r="211" spans="2:15" x14ac:dyDescent="0.3">
      <c r="B211" s="33">
        <f t="shared" si="72"/>
        <v>1002</v>
      </c>
      <c r="C211" s="31">
        <v>1030</v>
      </c>
      <c r="D211" s="22" t="s">
        <v>81</v>
      </c>
      <c r="E211" s="25">
        <f t="shared" ca="1" si="83"/>
        <v>16132</v>
      </c>
      <c r="F211" s="7">
        <v>0</v>
      </c>
      <c r="G211" s="7">
        <v>0</v>
      </c>
      <c r="H211" s="7">
        <v>0</v>
      </c>
      <c r="I211" s="36">
        <f ca="1">E211</f>
        <v>16132</v>
      </c>
      <c r="J211" s="7">
        <v>0</v>
      </c>
      <c r="L211" s="9">
        <f>$N211*(1-O211)</f>
        <v>9910.5</v>
      </c>
      <c r="M211" s="9">
        <f>$N211*(1+O211)</f>
        <v>16517.5</v>
      </c>
      <c r="N211" s="10">
        <v>13214</v>
      </c>
      <c r="O211" s="11">
        <v>0.25</v>
      </c>
    </row>
    <row r="212" spans="2:15" x14ac:dyDescent="0.3">
      <c r="B212" s="33">
        <f t="shared" si="72"/>
        <v>1002</v>
      </c>
      <c r="C212" s="31">
        <v>1040</v>
      </c>
      <c r="D212" s="22" t="s">
        <v>83</v>
      </c>
      <c r="E212" s="25">
        <f t="shared" ca="1" si="83"/>
        <v>6677</v>
      </c>
      <c r="F212" s="7">
        <v>0</v>
      </c>
      <c r="G212" s="7">
        <v>0</v>
      </c>
      <c r="H212" s="7">
        <v>0</v>
      </c>
      <c r="I212" s="36">
        <f ca="1">E212</f>
        <v>6677</v>
      </c>
      <c r="J212" s="7">
        <v>0</v>
      </c>
      <c r="L212" s="9">
        <f>$N212*(1-O212)</f>
        <v>6375</v>
      </c>
      <c r="M212" s="9">
        <f>$N212*(1+O212)</f>
        <v>10625</v>
      </c>
      <c r="N212" s="10">
        <v>8500</v>
      </c>
      <c r="O212" s="11">
        <v>0.25</v>
      </c>
    </row>
    <row r="213" spans="2:15" x14ac:dyDescent="0.3">
      <c r="B213" s="33">
        <f t="shared" si="72"/>
        <v>1002</v>
      </c>
      <c r="C213" s="31">
        <v>1050</v>
      </c>
      <c r="D213" s="22" t="s">
        <v>80</v>
      </c>
      <c r="E213" s="25">
        <f t="shared" ca="1" si="83"/>
        <v>0</v>
      </c>
      <c r="F213" s="7">
        <f t="shared" ca="1" si="83"/>
        <v>0</v>
      </c>
      <c r="G213" s="7">
        <f t="shared" ca="1" si="83"/>
        <v>0</v>
      </c>
      <c r="H213" s="7">
        <f t="shared" ca="1" si="83"/>
        <v>0</v>
      </c>
      <c r="I213" s="37">
        <f t="shared" ca="1" si="83"/>
        <v>0</v>
      </c>
      <c r="J213" s="7">
        <f t="shared" ca="1" si="83"/>
        <v>0</v>
      </c>
      <c r="L213" s="15"/>
      <c r="M213" s="15"/>
    </row>
    <row r="214" spans="2:15" x14ac:dyDescent="0.3">
      <c r="B214" s="33">
        <f t="shared" si="72"/>
        <v>1002</v>
      </c>
      <c r="C214" s="31">
        <v>1010</v>
      </c>
      <c r="D214" s="23" t="s">
        <v>87</v>
      </c>
      <c r="E214" s="28">
        <f t="shared" ref="E214:J214" ca="1" si="84">SUM(E210:E213)</f>
        <v>47298</v>
      </c>
      <c r="F214" s="20">
        <f t="shared" ca="1" si="84"/>
        <v>0</v>
      </c>
      <c r="G214" s="20">
        <f t="shared" ca="1" si="84"/>
        <v>0</v>
      </c>
      <c r="H214" s="20">
        <f t="shared" ca="1" si="84"/>
        <v>0</v>
      </c>
      <c r="I214" s="38">
        <f t="shared" ca="1" si="84"/>
        <v>47298</v>
      </c>
      <c r="J214" s="20">
        <f t="shared" ca="1" si="84"/>
        <v>0</v>
      </c>
      <c r="N214" s="20">
        <f>SUM(N210:N213)</f>
        <v>48014</v>
      </c>
    </row>
    <row r="215" spans="2:15" x14ac:dyDescent="0.3">
      <c r="B215" s="33">
        <f t="shared" si="72"/>
        <v>1002</v>
      </c>
      <c r="C215" s="31">
        <v>1070</v>
      </c>
      <c r="D215" s="22" t="s">
        <v>79</v>
      </c>
      <c r="E215" s="25">
        <f t="shared" ref="E215:J216" ca="1" si="85">RANDBETWEEN($L215,$M215)</f>
        <v>5346</v>
      </c>
      <c r="F215" s="7">
        <v>0</v>
      </c>
      <c r="G215" s="7">
        <v>0</v>
      </c>
      <c r="H215" s="7">
        <v>0</v>
      </c>
      <c r="I215" s="36">
        <f ca="1">E215</f>
        <v>5346</v>
      </c>
      <c r="J215" s="7">
        <v>0</v>
      </c>
      <c r="L215" s="9">
        <f>$N215*(1-O215)</f>
        <v>4125</v>
      </c>
      <c r="M215" s="9">
        <f>$N215*(1+O215)</f>
        <v>6875</v>
      </c>
      <c r="N215" s="10">
        <v>5500</v>
      </c>
      <c r="O215" s="11">
        <v>0.25</v>
      </c>
    </row>
    <row r="216" spans="2:15" x14ac:dyDescent="0.3">
      <c r="B216" s="33">
        <f t="shared" si="72"/>
        <v>1002</v>
      </c>
      <c r="C216" s="31">
        <v>1080</v>
      </c>
      <c r="D216" s="22" t="s">
        <v>82</v>
      </c>
      <c r="E216" s="25">
        <f t="shared" ca="1" si="85"/>
        <v>0</v>
      </c>
      <c r="F216" s="7">
        <f t="shared" ca="1" si="85"/>
        <v>0</v>
      </c>
      <c r="G216" s="7">
        <f t="shared" ca="1" si="85"/>
        <v>0</v>
      </c>
      <c r="H216" s="7">
        <f t="shared" ca="1" si="85"/>
        <v>0</v>
      </c>
      <c r="I216" s="37">
        <f t="shared" ca="1" si="85"/>
        <v>0</v>
      </c>
      <c r="J216" s="7">
        <f t="shared" ca="1" si="85"/>
        <v>0</v>
      </c>
      <c r="L216" s="15"/>
      <c r="M216" s="15"/>
    </row>
    <row r="217" spans="2:15" x14ac:dyDescent="0.3">
      <c r="B217" s="33">
        <f t="shared" si="72"/>
        <v>1002</v>
      </c>
      <c r="C217" s="31">
        <v>1060</v>
      </c>
      <c r="D217" s="23" t="s">
        <v>88</v>
      </c>
      <c r="E217" s="28">
        <f t="shared" ref="E217:J217" ca="1" si="86">SUM(E215:E216)</f>
        <v>5346</v>
      </c>
      <c r="F217" s="20">
        <f t="shared" ca="1" si="86"/>
        <v>0</v>
      </c>
      <c r="G217" s="20">
        <f t="shared" ca="1" si="86"/>
        <v>0</v>
      </c>
      <c r="H217" s="20">
        <f t="shared" ca="1" si="86"/>
        <v>0</v>
      </c>
      <c r="I217" s="20">
        <f t="shared" ca="1" si="86"/>
        <v>5346</v>
      </c>
      <c r="J217" s="20">
        <f t="shared" ca="1" si="86"/>
        <v>0</v>
      </c>
      <c r="N217" s="20">
        <f>SUM(N215:N216)</f>
        <v>5500</v>
      </c>
    </row>
    <row r="218" spans="2:15" x14ac:dyDescent="0.3">
      <c r="B218" s="33">
        <f t="shared" si="72"/>
        <v>1002</v>
      </c>
      <c r="C218" s="31">
        <v>1090</v>
      </c>
      <c r="D218" s="22" t="s">
        <v>84</v>
      </c>
      <c r="E218" s="25">
        <f t="shared" ref="E218:J218" ca="1" si="87">RANDBETWEEN($L218,$M218)</f>
        <v>0</v>
      </c>
      <c r="F218" s="7">
        <f t="shared" ca="1" si="87"/>
        <v>0</v>
      </c>
      <c r="G218" s="7">
        <f t="shared" ca="1" si="87"/>
        <v>0</v>
      </c>
      <c r="H218" s="7">
        <f t="shared" ca="1" si="87"/>
        <v>0</v>
      </c>
      <c r="I218" s="7">
        <f t="shared" ca="1" si="87"/>
        <v>0</v>
      </c>
      <c r="J218" s="7">
        <f t="shared" ca="1" si="87"/>
        <v>0</v>
      </c>
      <c r="L218" s="15"/>
      <c r="M218" s="15"/>
    </row>
    <row r="219" spans="2:15" x14ac:dyDescent="0.3">
      <c r="B219" s="33">
        <f t="shared" si="72"/>
        <v>1002</v>
      </c>
      <c r="C219" s="31">
        <v>1000</v>
      </c>
      <c r="D219" s="16" t="s">
        <v>86</v>
      </c>
      <c r="E219" s="27">
        <f t="shared" ref="E219:J219" ca="1" si="88">E214+E217+E218</f>
        <v>52644</v>
      </c>
      <c r="F219" s="2">
        <f t="shared" ca="1" si="88"/>
        <v>0</v>
      </c>
      <c r="G219" s="2">
        <f t="shared" ca="1" si="88"/>
        <v>0</v>
      </c>
      <c r="H219" s="2">
        <f t="shared" ca="1" si="88"/>
        <v>0</v>
      </c>
      <c r="I219" s="2">
        <f t="shared" ca="1" si="88"/>
        <v>52644</v>
      </c>
      <c r="J219" s="2">
        <f t="shared" ca="1" si="88"/>
        <v>0</v>
      </c>
      <c r="N219" s="2">
        <f>N214+N217+N218</f>
        <v>53514</v>
      </c>
    </row>
    <row r="220" spans="2:15" ht="15" x14ac:dyDescent="0.3">
      <c r="B220" s="33">
        <f t="shared" si="72"/>
        <v>1002</v>
      </c>
      <c r="C220" s="31">
        <v>10</v>
      </c>
      <c r="D220" s="3" t="s">
        <v>89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N220" s="1"/>
    </row>
    <row r="221" spans="2:15" x14ac:dyDescent="0.3">
      <c r="B221" s="33">
        <f t="shared" si="72"/>
        <v>1002</v>
      </c>
      <c r="C221" s="31">
        <v>20</v>
      </c>
      <c r="D221" s="16" t="s">
        <v>90</v>
      </c>
      <c r="E221" s="2">
        <f t="shared" ref="E221:J221" ca="1" si="89">E120+E147+E208+E167+E219</f>
        <v>384271</v>
      </c>
      <c r="F221" s="2">
        <f t="shared" ca="1" si="89"/>
        <v>55700</v>
      </c>
      <c r="G221" s="2">
        <f t="shared" ca="1" si="89"/>
        <v>108130</v>
      </c>
      <c r="H221" s="2">
        <f t="shared" ca="1" si="89"/>
        <v>43028</v>
      </c>
      <c r="I221" s="2">
        <f t="shared" ca="1" si="89"/>
        <v>177413</v>
      </c>
      <c r="J221" s="2">
        <f t="shared" ca="1" si="89"/>
        <v>0</v>
      </c>
      <c r="N221" s="2">
        <f>N120+N147+N208+N167+N219</f>
        <v>373347</v>
      </c>
    </row>
    <row r="222" spans="2:15" ht="19.2" x14ac:dyDescent="0.3">
      <c r="B222" s="40">
        <f>B221+1</f>
        <v>1003</v>
      </c>
      <c r="C222" s="31">
        <v>0</v>
      </c>
      <c r="D222" s="32" t="s">
        <v>115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</row>
    <row r="223" spans="2:15" ht="15" x14ac:dyDescent="0.3">
      <c r="B223" s="33">
        <f>B222</f>
        <v>1003</v>
      </c>
      <c r="C223" s="31">
        <v>30</v>
      </c>
      <c r="D223" s="3" t="s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N223" s="1"/>
    </row>
    <row r="224" spans="2:15" x14ac:dyDescent="0.3">
      <c r="B224" s="33">
        <f t="shared" ref="B224:B287" si="90">B223</f>
        <v>1003</v>
      </c>
      <c r="C224" s="31">
        <v>60</v>
      </c>
      <c r="D224" s="21" t="s">
        <v>3</v>
      </c>
      <c r="E224" s="25">
        <f ca="1">RANDBETWEEN($L224,$M224)</f>
        <v>84013</v>
      </c>
      <c r="F224" s="24">
        <v>0</v>
      </c>
      <c r="G224" s="35">
        <f ca="1">$E224/2</f>
        <v>42006.5</v>
      </c>
      <c r="H224" s="7">
        <v>0</v>
      </c>
      <c r="I224" s="35">
        <f ca="1">$E224/2</f>
        <v>42006.5</v>
      </c>
      <c r="J224" s="7">
        <v>0</v>
      </c>
      <c r="K224" s="8"/>
      <c r="L224" s="9">
        <f>$N224*(1-O224)</f>
        <v>67500</v>
      </c>
      <c r="M224" s="9">
        <f>$N224*(1+O224)</f>
        <v>112500</v>
      </c>
      <c r="N224" s="10">
        <v>90000</v>
      </c>
      <c r="O224" s="11">
        <v>0.25</v>
      </c>
    </row>
    <row r="225" spans="2:15" x14ac:dyDescent="0.3">
      <c r="B225" s="33">
        <f t="shared" si="90"/>
        <v>1003</v>
      </c>
      <c r="C225" s="31">
        <v>70</v>
      </c>
      <c r="D225" s="21" t="s">
        <v>4</v>
      </c>
      <c r="E225" s="25">
        <f ca="1">RANDBETWEEN($L225,$M225)</f>
        <v>32565</v>
      </c>
      <c r="F225" s="35">
        <f ca="1">$E225/4</f>
        <v>8141.25</v>
      </c>
      <c r="G225" s="35">
        <f t="shared" ref="G225:I225" ca="1" si="91">$E225/4</f>
        <v>8141.25</v>
      </c>
      <c r="H225" s="35">
        <f t="shared" ca="1" si="91"/>
        <v>8141.25</v>
      </c>
      <c r="I225" s="35">
        <f t="shared" ca="1" si="91"/>
        <v>8141.25</v>
      </c>
      <c r="J225" s="24">
        <v>0</v>
      </c>
      <c r="L225" s="9">
        <f>$N225*(1-O225)</f>
        <v>22500</v>
      </c>
      <c r="M225" s="9">
        <f>$N225*(1+O225)</f>
        <v>37500</v>
      </c>
      <c r="N225" s="10">
        <v>30000</v>
      </c>
      <c r="O225" s="11">
        <v>0.25</v>
      </c>
    </row>
    <row r="226" spans="2:15" x14ac:dyDescent="0.3">
      <c r="B226" s="33">
        <f t="shared" si="90"/>
        <v>1003</v>
      </c>
      <c r="C226" s="31">
        <v>50</v>
      </c>
      <c r="D226" s="23" t="s">
        <v>1</v>
      </c>
      <c r="E226" s="26">
        <f t="shared" ref="E226:J226" ca="1" si="92">E224+E225</f>
        <v>116578</v>
      </c>
      <c r="F226" s="12">
        <f t="shared" ca="1" si="92"/>
        <v>8141.25</v>
      </c>
      <c r="G226" s="12">
        <f t="shared" ca="1" si="92"/>
        <v>50147.75</v>
      </c>
      <c r="H226" s="12">
        <f t="shared" ca="1" si="92"/>
        <v>8141.25</v>
      </c>
      <c r="I226" s="12">
        <f t="shared" ca="1" si="92"/>
        <v>50147.75</v>
      </c>
      <c r="J226" s="12">
        <f t="shared" si="92"/>
        <v>0</v>
      </c>
      <c r="L226" s="13"/>
      <c r="M226" s="10"/>
      <c r="N226" s="12">
        <f>N224+N225</f>
        <v>120000</v>
      </c>
    </row>
    <row r="227" spans="2:15" x14ac:dyDescent="0.3">
      <c r="B227" s="33">
        <f t="shared" si="90"/>
        <v>1003</v>
      </c>
      <c r="C227" s="31">
        <v>90</v>
      </c>
      <c r="D227" s="21" t="s">
        <v>5</v>
      </c>
      <c r="E227" s="25">
        <f ca="1">RANDBETWEEN($L227,$M227)</f>
        <v>44302</v>
      </c>
      <c r="F227" s="24">
        <v>0</v>
      </c>
      <c r="G227" s="35">
        <f ca="1">$E227/2</f>
        <v>22151</v>
      </c>
      <c r="H227" s="7">
        <v>0</v>
      </c>
      <c r="I227" s="35">
        <f ca="1">$E227/2</f>
        <v>22151</v>
      </c>
      <c r="J227" s="7">
        <v>0</v>
      </c>
      <c r="L227" s="9">
        <f>$N227*(1-O227)</f>
        <v>27750</v>
      </c>
      <c r="M227" s="9">
        <f>$N227*(1+O227)</f>
        <v>46250</v>
      </c>
      <c r="N227" s="10">
        <v>37000</v>
      </c>
      <c r="O227" s="11">
        <v>0.25</v>
      </c>
    </row>
    <row r="228" spans="2:15" x14ac:dyDescent="0.3">
      <c r="B228" s="33">
        <f t="shared" si="90"/>
        <v>1003</v>
      </c>
      <c r="C228" s="31">
        <v>100</v>
      </c>
      <c r="D228" s="21" t="s">
        <v>6</v>
      </c>
      <c r="E228" s="25">
        <f ca="1">RANDBETWEEN($L228,$M228)</f>
        <v>51711</v>
      </c>
      <c r="F228" s="35">
        <f ca="1">$E228/4</f>
        <v>12927.75</v>
      </c>
      <c r="G228" s="35">
        <f t="shared" ref="G228:I228" ca="1" si="93">$E228/4</f>
        <v>12927.75</v>
      </c>
      <c r="H228" s="35">
        <f t="shared" ca="1" si="93"/>
        <v>12927.75</v>
      </c>
      <c r="I228" s="35">
        <f t="shared" ca="1" si="93"/>
        <v>12927.75</v>
      </c>
      <c r="J228" s="24">
        <v>0</v>
      </c>
      <c r="L228" s="9">
        <f>$N228*(1-O228)</f>
        <v>37500</v>
      </c>
      <c r="M228" s="9">
        <f>$N228*(1+O228)</f>
        <v>62500</v>
      </c>
      <c r="N228" s="10">
        <v>50000</v>
      </c>
      <c r="O228" s="11">
        <v>0.25</v>
      </c>
    </row>
    <row r="229" spans="2:15" x14ac:dyDescent="0.3">
      <c r="B229" s="33">
        <f t="shared" si="90"/>
        <v>1003</v>
      </c>
      <c r="C229" s="31">
        <v>80</v>
      </c>
      <c r="D229" s="23" t="s">
        <v>2</v>
      </c>
      <c r="E229" s="26">
        <f t="shared" ref="E229:J229" ca="1" si="94">E227+E228</f>
        <v>96013</v>
      </c>
      <c r="F229" s="12">
        <f t="shared" ca="1" si="94"/>
        <v>12927.75</v>
      </c>
      <c r="G229" s="12">
        <f t="shared" ca="1" si="94"/>
        <v>35078.75</v>
      </c>
      <c r="H229" s="12">
        <f t="shared" ca="1" si="94"/>
        <v>12927.75</v>
      </c>
      <c r="I229" s="12">
        <f t="shared" ca="1" si="94"/>
        <v>35078.75</v>
      </c>
      <c r="J229" s="12">
        <f t="shared" si="94"/>
        <v>0</v>
      </c>
      <c r="L229" s="14"/>
      <c r="M229" s="15"/>
      <c r="N229" s="12">
        <f>N227+N228</f>
        <v>87000</v>
      </c>
    </row>
    <row r="230" spans="2:15" x14ac:dyDescent="0.3">
      <c r="B230" s="33">
        <f t="shared" si="90"/>
        <v>1003</v>
      </c>
      <c r="C230" s="31">
        <v>40</v>
      </c>
      <c r="D230" s="16" t="s">
        <v>7</v>
      </c>
      <c r="E230" s="27">
        <f t="shared" ref="E230:J230" ca="1" si="95">E226+E229</f>
        <v>212591</v>
      </c>
      <c r="F230" s="2">
        <f t="shared" ca="1" si="95"/>
        <v>21069</v>
      </c>
      <c r="G230" s="2">
        <f t="shared" ca="1" si="95"/>
        <v>85226.5</v>
      </c>
      <c r="H230" s="2">
        <f t="shared" ca="1" si="95"/>
        <v>21069</v>
      </c>
      <c r="I230" s="2">
        <f t="shared" ca="1" si="95"/>
        <v>85226.5</v>
      </c>
      <c r="J230" s="2">
        <f t="shared" si="95"/>
        <v>0</v>
      </c>
      <c r="L230" s="17"/>
      <c r="N230" s="2">
        <f>N226+N229</f>
        <v>207000</v>
      </c>
    </row>
    <row r="231" spans="2:15" ht="15" x14ac:dyDescent="0.3">
      <c r="B231" s="33">
        <f t="shared" si="90"/>
        <v>1003</v>
      </c>
      <c r="C231" s="31">
        <v>110</v>
      </c>
      <c r="D231" s="3" t="s">
        <v>107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N231" s="1"/>
    </row>
    <row r="232" spans="2:15" x14ac:dyDescent="0.3">
      <c r="B232" s="33">
        <f t="shared" si="90"/>
        <v>1003</v>
      </c>
      <c r="C232" s="31">
        <v>130</v>
      </c>
      <c r="D232" s="22" t="s">
        <v>93</v>
      </c>
      <c r="E232" s="25">
        <f t="shared" ref="E232:J234" ca="1" si="96">RANDBETWEEN($L232,$M232)</f>
        <v>14011</v>
      </c>
      <c r="F232" s="39">
        <f ca="1">$E232/1</f>
        <v>14011</v>
      </c>
      <c r="G232" s="7">
        <v>0</v>
      </c>
      <c r="H232" s="7">
        <v>0</v>
      </c>
      <c r="I232" s="7">
        <v>0</v>
      </c>
      <c r="J232" s="7">
        <v>0</v>
      </c>
      <c r="L232" s="9">
        <f>$N232*(1-O232)</f>
        <v>9375</v>
      </c>
      <c r="M232" s="9">
        <f>$N232*(1+O232)</f>
        <v>15625</v>
      </c>
      <c r="N232" s="10">
        <v>12500</v>
      </c>
      <c r="O232" s="11">
        <v>0.25</v>
      </c>
    </row>
    <row r="233" spans="2:15" x14ac:dyDescent="0.3">
      <c r="B233" s="33">
        <f t="shared" si="90"/>
        <v>1003</v>
      </c>
      <c r="C233" s="31">
        <v>140</v>
      </c>
      <c r="D233" s="22" t="s">
        <v>94</v>
      </c>
      <c r="E233" s="25">
        <f t="shared" ca="1" si="96"/>
        <v>0</v>
      </c>
      <c r="F233" s="7">
        <f t="shared" ca="1" si="96"/>
        <v>0</v>
      </c>
      <c r="G233" s="7">
        <f t="shared" ca="1" si="96"/>
        <v>0</v>
      </c>
      <c r="H233" s="7">
        <f t="shared" ca="1" si="96"/>
        <v>0</v>
      </c>
      <c r="I233" s="7">
        <f t="shared" ca="1" si="96"/>
        <v>0</v>
      </c>
      <c r="J233" s="7">
        <f t="shared" ca="1" si="96"/>
        <v>0</v>
      </c>
      <c r="L233" s="9">
        <f>$N233*(1-O233)</f>
        <v>0</v>
      </c>
      <c r="M233" s="9">
        <f>$N233*(1+O233)</f>
        <v>0</v>
      </c>
      <c r="N233" s="10">
        <v>0</v>
      </c>
      <c r="O233" s="11">
        <v>0.25</v>
      </c>
    </row>
    <row r="234" spans="2:15" x14ac:dyDescent="0.3">
      <c r="B234" s="33">
        <f t="shared" si="90"/>
        <v>1003</v>
      </c>
      <c r="C234" s="31">
        <v>150</v>
      </c>
      <c r="D234" s="22" t="s">
        <v>95</v>
      </c>
      <c r="E234" s="25">
        <f t="shared" ca="1" si="96"/>
        <v>0</v>
      </c>
      <c r="F234" s="7">
        <f t="shared" ca="1" si="96"/>
        <v>0</v>
      </c>
      <c r="G234" s="7">
        <f t="shared" ca="1" si="96"/>
        <v>0</v>
      </c>
      <c r="H234" s="7">
        <f t="shared" ca="1" si="96"/>
        <v>0</v>
      </c>
      <c r="I234" s="7">
        <f t="shared" ca="1" si="96"/>
        <v>0</v>
      </c>
      <c r="J234" s="7">
        <f t="shared" ca="1" si="96"/>
        <v>0</v>
      </c>
      <c r="L234" s="9">
        <f>$N234*(1-O234)</f>
        <v>0</v>
      </c>
      <c r="M234" s="9">
        <f>$N234*(1+O234)</f>
        <v>0</v>
      </c>
      <c r="N234" s="10">
        <v>0</v>
      </c>
      <c r="O234" s="11">
        <v>0.25</v>
      </c>
    </row>
    <row r="235" spans="2:15" x14ac:dyDescent="0.3">
      <c r="B235" s="33">
        <f t="shared" si="90"/>
        <v>1003</v>
      </c>
      <c r="C235" s="31">
        <v>120</v>
      </c>
      <c r="D235" s="16" t="s">
        <v>20</v>
      </c>
      <c r="E235" s="27">
        <f t="shared" ref="E235:J235" ca="1" si="97">SUM(E232:E234)</f>
        <v>14011</v>
      </c>
      <c r="F235" s="2">
        <f t="shared" ca="1" si="97"/>
        <v>14011</v>
      </c>
      <c r="G235" s="2">
        <f t="shared" ca="1" si="97"/>
        <v>0</v>
      </c>
      <c r="H235" s="2">
        <f t="shared" ca="1" si="97"/>
        <v>0</v>
      </c>
      <c r="I235" s="2">
        <f t="shared" ca="1" si="97"/>
        <v>0</v>
      </c>
      <c r="J235" s="2">
        <f t="shared" ca="1" si="97"/>
        <v>0</v>
      </c>
      <c r="L235" s="18"/>
      <c r="N235" s="12">
        <f>SUM(N232:N234)</f>
        <v>12500</v>
      </c>
    </row>
    <row r="236" spans="2:15" ht="15" x14ac:dyDescent="0.3">
      <c r="B236" s="33">
        <f t="shared" si="90"/>
        <v>1003</v>
      </c>
      <c r="C236" s="31">
        <v>160</v>
      </c>
      <c r="D236" s="3" t="s">
        <v>108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N236" s="1"/>
    </row>
    <row r="237" spans="2:15" x14ac:dyDescent="0.3">
      <c r="B237" s="33">
        <f t="shared" si="90"/>
        <v>1003</v>
      </c>
      <c r="C237" s="31">
        <v>190</v>
      </c>
      <c r="D237" s="22" t="s">
        <v>13</v>
      </c>
      <c r="E237" s="25">
        <f t="shared" ref="E237:J241" ca="1" si="98">RANDBETWEEN($L237,$M237)</f>
        <v>18564</v>
      </c>
      <c r="F237" s="7">
        <v>0</v>
      </c>
      <c r="G237" s="7">
        <v>0</v>
      </c>
      <c r="H237" s="7">
        <v>0</v>
      </c>
      <c r="I237" s="39">
        <f ca="1">$E237/1</f>
        <v>18564</v>
      </c>
      <c r="J237" s="7">
        <v>0</v>
      </c>
      <c r="L237" s="9">
        <f>$N237*(1-O237)</f>
        <v>11250</v>
      </c>
      <c r="M237" s="9">
        <f>$N237*(1+O237)</f>
        <v>18750</v>
      </c>
      <c r="N237" s="10">
        <v>15000</v>
      </c>
      <c r="O237" s="11">
        <v>0.25</v>
      </c>
    </row>
    <row r="238" spans="2:15" x14ac:dyDescent="0.3">
      <c r="B238" s="33">
        <f t="shared" si="90"/>
        <v>1003</v>
      </c>
      <c r="C238" s="31">
        <v>200</v>
      </c>
      <c r="D238" s="22" t="s">
        <v>14</v>
      </c>
      <c r="E238" s="25">
        <f t="shared" ca="1" si="98"/>
        <v>847</v>
      </c>
      <c r="F238" s="7">
        <v>0</v>
      </c>
      <c r="G238" s="7">
        <v>0</v>
      </c>
      <c r="H238" s="7">
        <v>0</v>
      </c>
      <c r="I238" s="39">
        <f ca="1">$E238/1</f>
        <v>847</v>
      </c>
      <c r="J238" s="7">
        <v>0</v>
      </c>
      <c r="L238" s="9">
        <f>$N238*(1-O238)</f>
        <v>637.5</v>
      </c>
      <c r="M238" s="9">
        <f>$N238*(1+O238)</f>
        <v>1062.5</v>
      </c>
      <c r="N238" s="10">
        <v>850</v>
      </c>
      <c r="O238" s="11">
        <v>0.25</v>
      </c>
    </row>
    <row r="239" spans="2:15" x14ac:dyDescent="0.3">
      <c r="B239" s="33">
        <f t="shared" si="90"/>
        <v>1003</v>
      </c>
      <c r="C239" s="31">
        <v>210</v>
      </c>
      <c r="D239" s="22" t="s">
        <v>57</v>
      </c>
      <c r="E239" s="25">
        <f t="shared" ca="1" si="98"/>
        <v>0</v>
      </c>
      <c r="F239" s="7">
        <f t="shared" ca="1" si="98"/>
        <v>0</v>
      </c>
      <c r="G239" s="7">
        <f t="shared" ca="1" si="98"/>
        <v>0</v>
      </c>
      <c r="H239" s="7">
        <f t="shared" ca="1" si="98"/>
        <v>0</v>
      </c>
      <c r="I239" s="7">
        <f t="shared" ca="1" si="98"/>
        <v>0</v>
      </c>
      <c r="J239" s="7">
        <f t="shared" ca="1" si="98"/>
        <v>0</v>
      </c>
      <c r="L239" s="15"/>
      <c r="M239" s="15"/>
    </row>
    <row r="240" spans="2:15" x14ac:dyDescent="0.3">
      <c r="B240" s="33">
        <f t="shared" si="90"/>
        <v>1003</v>
      </c>
      <c r="C240" s="31">
        <v>220</v>
      </c>
      <c r="D240" s="22" t="s">
        <v>15</v>
      </c>
      <c r="E240" s="25">
        <f t="shared" ca="1" si="98"/>
        <v>0</v>
      </c>
      <c r="F240" s="7">
        <f t="shared" ca="1" si="98"/>
        <v>0</v>
      </c>
      <c r="G240" s="7">
        <f t="shared" ca="1" si="98"/>
        <v>0</v>
      </c>
      <c r="H240" s="7">
        <f t="shared" ca="1" si="98"/>
        <v>0</v>
      </c>
      <c r="I240" s="7">
        <f t="shared" ca="1" si="98"/>
        <v>0</v>
      </c>
      <c r="J240" s="7">
        <f t="shared" ca="1" si="98"/>
        <v>0</v>
      </c>
      <c r="L240" s="15"/>
      <c r="M240" s="15"/>
    </row>
    <row r="241" spans="2:15" x14ac:dyDescent="0.3">
      <c r="B241" s="33">
        <f t="shared" si="90"/>
        <v>1003</v>
      </c>
      <c r="C241" s="31">
        <v>230</v>
      </c>
      <c r="D241" s="22" t="s">
        <v>16</v>
      </c>
      <c r="E241" s="25">
        <f t="shared" ca="1" si="98"/>
        <v>0</v>
      </c>
      <c r="F241" s="7">
        <f t="shared" ca="1" si="98"/>
        <v>0</v>
      </c>
      <c r="G241" s="7">
        <f t="shared" ca="1" si="98"/>
        <v>0</v>
      </c>
      <c r="H241" s="7">
        <f t="shared" ca="1" si="98"/>
        <v>0</v>
      </c>
      <c r="I241" s="7">
        <f t="shared" ca="1" si="98"/>
        <v>0</v>
      </c>
      <c r="J241" s="7">
        <f t="shared" ca="1" si="98"/>
        <v>0</v>
      </c>
      <c r="L241" s="15"/>
      <c r="M241" s="15"/>
    </row>
    <row r="242" spans="2:15" x14ac:dyDescent="0.3">
      <c r="B242" s="33">
        <f t="shared" si="90"/>
        <v>1003</v>
      </c>
      <c r="C242" s="31">
        <v>180</v>
      </c>
      <c r="D242" s="23" t="s">
        <v>24</v>
      </c>
      <c r="E242" s="26">
        <f t="shared" ref="E242:J242" ca="1" si="99">SUM(E237:E241)</f>
        <v>19411</v>
      </c>
      <c r="F242" s="12">
        <f t="shared" ca="1" si="99"/>
        <v>0</v>
      </c>
      <c r="G242" s="12">
        <f t="shared" ca="1" si="99"/>
        <v>0</v>
      </c>
      <c r="H242" s="12">
        <f t="shared" ca="1" si="99"/>
        <v>0</v>
      </c>
      <c r="I242" s="12">
        <f t="shared" ca="1" si="99"/>
        <v>19411</v>
      </c>
      <c r="J242" s="12">
        <f t="shared" ca="1" si="99"/>
        <v>0</v>
      </c>
      <c r="N242" s="12">
        <f>SUM(N237:N241)</f>
        <v>15850</v>
      </c>
    </row>
    <row r="243" spans="2:15" x14ac:dyDescent="0.3">
      <c r="B243" s="33">
        <f t="shared" si="90"/>
        <v>1003</v>
      </c>
      <c r="C243" s="31">
        <v>250</v>
      </c>
      <c r="D243" s="22" t="s">
        <v>9</v>
      </c>
      <c r="E243" s="25">
        <f t="shared" ref="E243:J248" ca="1" si="100">RANDBETWEEN($L243,$M243)</f>
        <v>6484</v>
      </c>
      <c r="F243" s="7">
        <v>0</v>
      </c>
      <c r="G243" s="7">
        <v>0</v>
      </c>
      <c r="H243" s="39">
        <f ca="1">$E243/1</f>
        <v>6484</v>
      </c>
      <c r="I243" s="7">
        <v>0</v>
      </c>
      <c r="J243" s="7">
        <v>0</v>
      </c>
      <c r="L243" s="9">
        <f>$N243*(1-O243)</f>
        <v>5550</v>
      </c>
      <c r="M243" s="9">
        <f>$N243*(1+O243)</f>
        <v>9250</v>
      </c>
      <c r="N243" s="10">
        <v>7400</v>
      </c>
      <c r="O243" s="11">
        <v>0.25</v>
      </c>
    </row>
    <row r="244" spans="2:15" x14ac:dyDescent="0.3">
      <c r="B244" s="33">
        <f t="shared" si="90"/>
        <v>1003</v>
      </c>
      <c r="C244" s="31">
        <v>260</v>
      </c>
      <c r="D244" s="22" t="s">
        <v>101</v>
      </c>
      <c r="E244" s="25">
        <f t="shared" ca="1" si="100"/>
        <v>5814</v>
      </c>
      <c r="F244" s="39">
        <f ca="1">$E244/1</f>
        <v>5814</v>
      </c>
      <c r="G244" s="7">
        <v>0</v>
      </c>
      <c r="H244" s="7">
        <v>0</v>
      </c>
      <c r="I244" s="7">
        <v>0</v>
      </c>
      <c r="J244" s="7">
        <v>0</v>
      </c>
      <c r="L244" s="9">
        <f>$N244*(1-O244)</f>
        <v>4275</v>
      </c>
      <c r="M244" s="9">
        <f>$N244*(1+O244)</f>
        <v>7125</v>
      </c>
      <c r="N244" s="10">
        <v>5700</v>
      </c>
      <c r="O244" s="11">
        <v>0.25</v>
      </c>
    </row>
    <row r="245" spans="2:15" x14ac:dyDescent="0.3">
      <c r="B245" s="33">
        <f t="shared" si="90"/>
        <v>1003</v>
      </c>
      <c r="C245" s="31">
        <v>270</v>
      </c>
      <c r="D245" s="22" t="s">
        <v>10</v>
      </c>
      <c r="E245" s="25">
        <f t="shared" ca="1" si="100"/>
        <v>1587</v>
      </c>
      <c r="F245" s="39">
        <f ca="1">$E245/1</f>
        <v>1587</v>
      </c>
      <c r="G245" s="7">
        <v>0</v>
      </c>
      <c r="H245" s="7">
        <v>0</v>
      </c>
      <c r="I245" s="7">
        <v>0</v>
      </c>
      <c r="J245" s="7">
        <v>0</v>
      </c>
      <c r="L245" s="9">
        <f>$N245*(1-O245)</f>
        <v>1050</v>
      </c>
      <c r="M245" s="9">
        <f>$N245*(1+O245)</f>
        <v>1750</v>
      </c>
      <c r="N245" s="10">
        <v>1400</v>
      </c>
      <c r="O245" s="11">
        <v>0.25</v>
      </c>
    </row>
    <row r="246" spans="2:15" x14ac:dyDescent="0.3">
      <c r="B246" s="33">
        <f t="shared" si="90"/>
        <v>1003</v>
      </c>
      <c r="C246" s="31">
        <v>280</v>
      </c>
      <c r="D246" s="22" t="s">
        <v>11</v>
      </c>
      <c r="E246" s="25">
        <f t="shared" ca="1" si="100"/>
        <v>0</v>
      </c>
      <c r="F246" s="7">
        <f t="shared" ca="1" si="100"/>
        <v>0</v>
      </c>
      <c r="G246" s="7">
        <f t="shared" ca="1" si="100"/>
        <v>0</v>
      </c>
      <c r="H246" s="7">
        <f t="shared" ca="1" si="100"/>
        <v>0</v>
      </c>
      <c r="I246" s="7">
        <f t="shared" ca="1" si="100"/>
        <v>0</v>
      </c>
      <c r="J246" s="7">
        <f t="shared" ca="1" si="100"/>
        <v>0</v>
      </c>
      <c r="L246" s="15"/>
      <c r="M246" s="15"/>
    </row>
    <row r="247" spans="2:15" x14ac:dyDescent="0.3">
      <c r="B247" s="33">
        <f t="shared" si="90"/>
        <v>1003</v>
      </c>
      <c r="C247" s="31">
        <v>290</v>
      </c>
      <c r="D247" s="22" t="s">
        <v>12</v>
      </c>
      <c r="E247" s="25">
        <f t="shared" ca="1" si="100"/>
        <v>0</v>
      </c>
      <c r="F247" s="7">
        <f t="shared" ca="1" si="100"/>
        <v>0</v>
      </c>
      <c r="G247" s="7">
        <f t="shared" ca="1" si="100"/>
        <v>0</v>
      </c>
      <c r="H247" s="7">
        <f t="shared" ca="1" si="100"/>
        <v>0</v>
      </c>
      <c r="I247" s="7">
        <f t="shared" ca="1" si="100"/>
        <v>0</v>
      </c>
      <c r="J247" s="7">
        <f t="shared" ca="1" si="100"/>
        <v>0</v>
      </c>
      <c r="L247" s="15"/>
      <c r="M247" s="15"/>
    </row>
    <row r="248" spans="2:15" x14ac:dyDescent="0.3">
      <c r="B248" s="33">
        <f t="shared" si="90"/>
        <v>1003</v>
      </c>
      <c r="C248" s="31">
        <v>300</v>
      </c>
      <c r="D248" s="22" t="s">
        <v>19</v>
      </c>
      <c r="E248" s="25">
        <f t="shared" ca="1" si="100"/>
        <v>0</v>
      </c>
      <c r="F248" s="7">
        <f t="shared" ca="1" si="100"/>
        <v>0</v>
      </c>
      <c r="G248" s="7">
        <f t="shared" ca="1" si="100"/>
        <v>0</v>
      </c>
      <c r="H248" s="7">
        <f t="shared" ca="1" si="100"/>
        <v>0</v>
      </c>
      <c r="I248" s="7">
        <f t="shared" ca="1" si="100"/>
        <v>0</v>
      </c>
      <c r="J248" s="7">
        <f t="shared" ca="1" si="100"/>
        <v>0</v>
      </c>
      <c r="L248" s="15"/>
      <c r="M248" s="15"/>
    </row>
    <row r="249" spans="2:15" x14ac:dyDescent="0.3">
      <c r="B249" s="33">
        <f t="shared" si="90"/>
        <v>1003</v>
      </c>
      <c r="C249" s="31">
        <v>240</v>
      </c>
      <c r="D249" s="23" t="s">
        <v>25</v>
      </c>
      <c r="E249" s="26">
        <f t="shared" ref="E249:J249" ca="1" si="101">SUM(E243:E248)</f>
        <v>13885</v>
      </c>
      <c r="F249" s="12">
        <f t="shared" ca="1" si="101"/>
        <v>7401</v>
      </c>
      <c r="G249" s="12">
        <f t="shared" ca="1" si="101"/>
        <v>0</v>
      </c>
      <c r="H249" s="12">
        <f t="shared" ca="1" si="101"/>
        <v>6484</v>
      </c>
      <c r="I249" s="12">
        <f t="shared" ca="1" si="101"/>
        <v>0</v>
      </c>
      <c r="J249" s="12">
        <f t="shared" ca="1" si="101"/>
        <v>0</v>
      </c>
      <c r="L249" s="18"/>
      <c r="N249" s="12">
        <f>SUM(N243:N247)</f>
        <v>14500</v>
      </c>
    </row>
    <row r="250" spans="2:15" x14ac:dyDescent="0.3">
      <c r="B250" s="33">
        <f t="shared" si="90"/>
        <v>1003</v>
      </c>
      <c r="C250" s="31">
        <v>320</v>
      </c>
      <c r="D250" s="22" t="s">
        <v>17</v>
      </c>
      <c r="E250" s="25">
        <f t="shared" ref="E250:J255" ca="1" si="102">RANDBETWEEN($L250,$M250)</f>
        <v>0</v>
      </c>
      <c r="F250" s="7">
        <f t="shared" ca="1" si="102"/>
        <v>0</v>
      </c>
      <c r="G250" s="7">
        <f t="shared" ca="1" si="102"/>
        <v>0</v>
      </c>
      <c r="H250" s="7">
        <f t="shared" ca="1" si="102"/>
        <v>0</v>
      </c>
      <c r="I250" s="7">
        <f t="shared" ca="1" si="102"/>
        <v>0</v>
      </c>
      <c r="J250" s="7">
        <f t="shared" ca="1" si="102"/>
        <v>0</v>
      </c>
      <c r="L250" s="15"/>
      <c r="M250" s="15"/>
    </row>
    <row r="251" spans="2:15" x14ac:dyDescent="0.3">
      <c r="B251" s="33">
        <f t="shared" si="90"/>
        <v>1003</v>
      </c>
      <c r="C251" s="31">
        <v>330</v>
      </c>
      <c r="D251" s="22" t="s">
        <v>103</v>
      </c>
      <c r="E251" s="25">
        <f t="shared" ca="1" si="102"/>
        <v>5733</v>
      </c>
      <c r="F251" s="39">
        <f ca="1">$E251/4</f>
        <v>1433.25</v>
      </c>
      <c r="G251" s="39">
        <f ca="1">$E251/4</f>
        <v>1433.25</v>
      </c>
      <c r="H251" s="39">
        <f ca="1">$E251/4</f>
        <v>1433.25</v>
      </c>
      <c r="I251" s="39">
        <f ca="1">$E251/4</f>
        <v>1433.25</v>
      </c>
      <c r="J251" s="7">
        <v>0</v>
      </c>
      <c r="L251" s="9">
        <f>$N251*(1-O251)</f>
        <v>5625</v>
      </c>
      <c r="M251" s="9">
        <f>$N251*(1+O251)</f>
        <v>9375</v>
      </c>
      <c r="N251" s="10">
        <v>7500</v>
      </c>
      <c r="O251" s="11">
        <v>0.25</v>
      </c>
    </row>
    <row r="252" spans="2:15" x14ac:dyDescent="0.3">
      <c r="B252" s="33">
        <f t="shared" si="90"/>
        <v>1003</v>
      </c>
      <c r="C252" s="31">
        <v>340</v>
      </c>
      <c r="D252" s="22" t="s">
        <v>27</v>
      </c>
      <c r="E252" s="25">
        <f t="shared" ca="1" si="102"/>
        <v>0</v>
      </c>
      <c r="F252" s="7">
        <f t="shared" ca="1" si="102"/>
        <v>0</v>
      </c>
      <c r="G252" s="7">
        <f t="shared" ca="1" si="102"/>
        <v>0</v>
      </c>
      <c r="H252" s="7">
        <f t="shared" ca="1" si="102"/>
        <v>0</v>
      </c>
      <c r="I252" s="7">
        <f t="shared" ca="1" si="102"/>
        <v>0</v>
      </c>
      <c r="J252" s="7">
        <f t="shared" ca="1" si="102"/>
        <v>0</v>
      </c>
      <c r="L252" s="15"/>
      <c r="M252" s="15"/>
    </row>
    <row r="253" spans="2:15" x14ac:dyDescent="0.3">
      <c r="B253" s="33">
        <f t="shared" si="90"/>
        <v>1003</v>
      </c>
      <c r="C253" s="31">
        <v>350</v>
      </c>
      <c r="D253" s="22" t="s">
        <v>21</v>
      </c>
      <c r="E253" s="25">
        <f t="shared" ca="1" si="102"/>
        <v>19722</v>
      </c>
      <c r="F253" s="39">
        <f ca="1">$E253/4</f>
        <v>4930.5</v>
      </c>
      <c r="G253" s="39">
        <f ca="1">$E253/4</f>
        <v>4930.5</v>
      </c>
      <c r="H253" s="39">
        <f ca="1">$E253/4</f>
        <v>4930.5</v>
      </c>
      <c r="I253" s="39">
        <f ca="1">$E253/4</f>
        <v>4930.5</v>
      </c>
      <c r="J253" s="7">
        <v>0</v>
      </c>
      <c r="L253" s="9">
        <f>$N253*(1-O253)</f>
        <v>17700</v>
      </c>
      <c r="M253" s="9">
        <f>$N253*(1+O253)</f>
        <v>29500</v>
      </c>
      <c r="N253" s="10">
        <v>23600</v>
      </c>
      <c r="O253" s="11">
        <v>0.25</v>
      </c>
    </row>
    <row r="254" spans="2:15" x14ac:dyDescent="0.3">
      <c r="B254" s="33">
        <f t="shared" si="90"/>
        <v>1003</v>
      </c>
      <c r="C254" s="31">
        <v>360</v>
      </c>
      <c r="D254" s="22" t="s">
        <v>18</v>
      </c>
      <c r="E254" s="25">
        <f t="shared" ca="1" si="102"/>
        <v>2712</v>
      </c>
      <c r="F254" s="7">
        <v>0</v>
      </c>
      <c r="G254" s="7">
        <v>0</v>
      </c>
      <c r="H254" s="7">
        <v>0</v>
      </c>
      <c r="I254" s="39">
        <f ca="1">$E254/1</f>
        <v>2712</v>
      </c>
      <c r="J254" s="7">
        <v>0</v>
      </c>
      <c r="L254" s="9">
        <f>$N254*(1-O254)</f>
        <v>1881.75</v>
      </c>
      <c r="M254" s="9">
        <f>$N254*(1+O254)</f>
        <v>3136.25</v>
      </c>
      <c r="N254" s="10">
        <v>2509</v>
      </c>
      <c r="O254" s="11">
        <v>0.25</v>
      </c>
    </row>
    <row r="255" spans="2:15" x14ac:dyDescent="0.3">
      <c r="B255" s="33">
        <f t="shared" si="90"/>
        <v>1003</v>
      </c>
      <c r="C255" s="31">
        <v>370</v>
      </c>
      <c r="D255" s="22" t="s">
        <v>22</v>
      </c>
      <c r="E255" s="25">
        <f t="shared" ca="1" si="102"/>
        <v>0</v>
      </c>
      <c r="F255" s="7">
        <f t="shared" ca="1" si="102"/>
        <v>0</v>
      </c>
      <c r="G255" s="7">
        <f t="shared" ca="1" si="102"/>
        <v>0</v>
      </c>
      <c r="H255" s="7">
        <f t="shared" ca="1" si="102"/>
        <v>0</v>
      </c>
      <c r="I255" s="7">
        <f t="shared" ca="1" si="102"/>
        <v>0</v>
      </c>
      <c r="J255" s="7">
        <f t="shared" ca="1" si="102"/>
        <v>0</v>
      </c>
      <c r="L255" s="15"/>
      <c r="M255" s="15"/>
    </row>
    <row r="256" spans="2:15" x14ac:dyDescent="0.3">
      <c r="B256" s="33">
        <f t="shared" si="90"/>
        <v>1003</v>
      </c>
      <c r="C256" s="31">
        <v>310</v>
      </c>
      <c r="D256" s="23" t="s">
        <v>26</v>
      </c>
      <c r="E256" s="26">
        <f t="shared" ref="E256:J256" ca="1" si="103">SUM(E250:E255)</f>
        <v>28167</v>
      </c>
      <c r="F256" s="12">
        <f t="shared" ca="1" si="103"/>
        <v>6363.75</v>
      </c>
      <c r="G256" s="12">
        <f t="shared" ca="1" si="103"/>
        <v>6363.75</v>
      </c>
      <c r="H256" s="12">
        <f t="shared" ca="1" si="103"/>
        <v>6363.75</v>
      </c>
      <c r="I256" s="12">
        <f t="shared" ca="1" si="103"/>
        <v>9075.75</v>
      </c>
      <c r="J256" s="12">
        <f t="shared" ca="1" si="103"/>
        <v>0</v>
      </c>
      <c r="N256" s="12">
        <f>SUM(N250:N255)</f>
        <v>33609</v>
      </c>
    </row>
    <row r="257" spans="2:15" x14ac:dyDescent="0.3">
      <c r="B257" s="33">
        <f t="shared" si="90"/>
        <v>1003</v>
      </c>
      <c r="C257" s="31">
        <v>170</v>
      </c>
      <c r="D257" s="16" t="s">
        <v>23</v>
      </c>
      <c r="E257" s="27">
        <f t="shared" ref="E257:J257" ca="1" si="104">E242+E249+E235+E256</f>
        <v>75474</v>
      </c>
      <c r="F257" s="2">
        <f t="shared" ca="1" si="104"/>
        <v>27775.75</v>
      </c>
      <c r="G257" s="2">
        <f t="shared" ca="1" si="104"/>
        <v>6363.75</v>
      </c>
      <c r="H257" s="2">
        <f t="shared" ca="1" si="104"/>
        <v>12847.75</v>
      </c>
      <c r="I257" s="2">
        <f t="shared" ca="1" si="104"/>
        <v>28486.75</v>
      </c>
      <c r="J257" s="2">
        <f t="shared" ca="1" si="104"/>
        <v>0</v>
      </c>
      <c r="N257" s="2">
        <f>N242+N249+N235+N256</f>
        <v>76459</v>
      </c>
    </row>
    <row r="258" spans="2:15" ht="15" x14ac:dyDescent="0.3">
      <c r="B258" s="33">
        <f t="shared" si="90"/>
        <v>1003</v>
      </c>
      <c r="C258" s="31">
        <v>380</v>
      </c>
      <c r="D258" s="3" t="s">
        <v>73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N258" s="1"/>
    </row>
    <row r="259" spans="2:15" x14ac:dyDescent="0.3">
      <c r="B259" s="33">
        <f t="shared" si="90"/>
        <v>1003</v>
      </c>
      <c r="C259" s="31">
        <v>410</v>
      </c>
      <c r="D259" s="22" t="s">
        <v>62</v>
      </c>
      <c r="E259" s="25">
        <f t="shared" ref="E259:I261" ca="1" si="105">RANDBETWEEN($L259,$M259)</f>
        <v>10779</v>
      </c>
      <c r="F259" s="39">
        <f t="shared" ref="F259:I260" ca="1" si="106">$E259/4</f>
        <v>2694.75</v>
      </c>
      <c r="G259" s="39">
        <f t="shared" ca="1" si="106"/>
        <v>2694.75</v>
      </c>
      <c r="H259" s="39">
        <f t="shared" ca="1" si="106"/>
        <v>2694.75</v>
      </c>
      <c r="I259" s="39">
        <f t="shared" ca="1" si="106"/>
        <v>2694.75</v>
      </c>
      <c r="J259" s="7">
        <v>0</v>
      </c>
      <c r="L259" s="9">
        <f>$N259*(1-O259)</f>
        <v>10500</v>
      </c>
      <c r="M259" s="9">
        <f>$N259*(1+O259)</f>
        <v>17500</v>
      </c>
      <c r="N259" s="10">
        <v>14000</v>
      </c>
      <c r="O259" s="11">
        <v>0.25</v>
      </c>
    </row>
    <row r="260" spans="2:15" x14ac:dyDescent="0.3">
      <c r="B260" s="33">
        <f t="shared" si="90"/>
        <v>1003</v>
      </c>
      <c r="C260" s="31">
        <v>420</v>
      </c>
      <c r="D260" s="22" t="s">
        <v>63</v>
      </c>
      <c r="E260" s="25">
        <f t="shared" ca="1" si="105"/>
        <v>5653</v>
      </c>
      <c r="F260" s="39">
        <f t="shared" ca="1" si="106"/>
        <v>1413.25</v>
      </c>
      <c r="G260" s="39">
        <f t="shared" ca="1" si="106"/>
        <v>1413.25</v>
      </c>
      <c r="H260" s="39">
        <f t="shared" ca="1" si="106"/>
        <v>1413.25</v>
      </c>
      <c r="I260" s="39">
        <f t="shared" ca="1" si="106"/>
        <v>1413.25</v>
      </c>
      <c r="J260" s="7">
        <v>0</v>
      </c>
      <c r="L260" s="9">
        <f>$N260*(1-O260)</f>
        <v>4125</v>
      </c>
      <c r="M260" s="9">
        <f>$N260*(1+O260)</f>
        <v>6875</v>
      </c>
      <c r="N260" s="10">
        <v>5500</v>
      </c>
      <c r="O260" s="11">
        <v>0.25</v>
      </c>
    </row>
    <row r="261" spans="2:15" x14ac:dyDescent="0.3">
      <c r="B261" s="33">
        <f t="shared" si="90"/>
        <v>1003</v>
      </c>
      <c r="C261" s="31">
        <v>430</v>
      </c>
      <c r="D261" s="22" t="s">
        <v>64</v>
      </c>
      <c r="E261" s="25">
        <f t="shared" ca="1" si="105"/>
        <v>0</v>
      </c>
      <c r="F261" s="7">
        <f t="shared" ca="1" si="105"/>
        <v>0</v>
      </c>
      <c r="G261" s="7">
        <f t="shared" ca="1" si="105"/>
        <v>0</v>
      </c>
      <c r="H261" s="7">
        <f t="shared" ca="1" si="105"/>
        <v>0</v>
      </c>
      <c r="I261" s="7">
        <f t="shared" ca="1" si="105"/>
        <v>0</v>
      </c>
      <c r="J261" s="7">
        <v>0</v>
      </c>
      <c r="L261" s="15"/>
      <c r="M261" s="15"/>
    </row>
    <row r="262" spans="2:15" x14ac:dyDescent="0.3">
      <c r="B262" s="33">
        <f t="shared" si="90"/>
        <v>1003</v>
      </c>
      <c r="C262" s="31">
        <v>400</v>
      </c>
      <c r="D262" s="23" t="s">
        <v>74</v>
      </c>
      <c r="E262" s="28">
        <f t="shared" ref="E262:J262" ca="1" si="107">SUM(E259:E261)</f>
        <v>16432</v>
      </c>
      <c r="F262" s="20">
        <f t="shared" ca="1" si="107"/>
        <v>4108</v>
      </c>
      <c r="G262" s="20">
        <f t="shared" ca="1" si="107"/>
        <v>4108</v>
      </c>
      <c r="H262" s="20">
        <f t="shared" ca="1" si="107"/>
        <v>4108</v>
      </c>
      <c r="I262" s="20">
        <f t="shared" ca="1" si="107"/>
        <v>4108</v>
      </c>
      <c r="J262" s="20">
        <f t="shared" si="107"/>
        <v>0</v>
      </c>
      <c r="N262" s="20">
        <f>SUM(N259:N261)</f>
        <v>19500</v>
      </c>
    </row>
    <row r="263" spans="2:15" x14ac:dyDescent="0.3">
      <c r="B263" s="33">
        <f t="shared" si="90"/>
        <v>1003</v>
      </c>
      <c r="C263" s="31">
        <v>450</v>
      </c>
      <c r="D263" s="22" t="s">
        <v>105</v>
      </c>
      <c r="E263" s="25">
        <f t="shared" ref="E263:J269" ca="1" si="108">RANDBETWEEN($L263,$M263)</f>
        <v>0</v>
      </c>
      <c r="F263" s="7">
        <f t="shared" ca="1" si="108"/>
        <v>0</v>
      </c>
      <c r="G263" s="7">
        <f t="shared" ca="1" si="108"/>
        <v>0</v>
      </c>
      <c r="H263" s="7">
        <f t="shared" ca="1" si="108"/>
        <v>0</v>
      </c>
      <c r="I263" s="7">
        <f t="shared" ca="1" si="108"/>
        <v>0</v>
      </c>
      <c r="J263" s="7">
        <f t="shared" ca="1" si="108"/>
        <v>0</v>
      </c>
      <c r="L263" s="15"/>
      <c r="M263" s="15"/>
    </row>
    <row r="264" spans="2:15" x14ac:dyDescent="0.3">
      <c r="B264" s="33">
        <f t="shared" si="90"/>
        <v>1003</v>
      </c>
      <c r="C264" s="31">
        <v>460</v>
      </c>
      <c r="D264" s="22" t="s">
        <v>104</v>
      </c>
      <c r="E264" s="25">
        <f t="shared" ca="1" si="108"/>
        <v>2000</v>
      </c>
      <c r="F264" s="39">
        <f ca="1">$E264/4</f>
        <v>500</v>
      </c>
      <c r="G264" s="39">
        <f ca="1">$E264/4</f>
        <v>500</v>
      </c>
      <c r="H264" s="39">
        <f ca="1">$E264/4</f>
        <v>500</v>
      </c>
      <c r="I264" s="39">
        <f ca="1">$E264/4</f>
        <v>500</v>
      </c>
      <c r="J264" s="7">
        <v>0</v>
      </c>
      <c r="L264" s="9">
        <f>$N264*(1-O264)</f>
        <v>2000</v>
      </c>
      <c r="M264" s="9">
        <f>$N264*(1+O264)</f>
        <v>2000</v>
      </c>
      <c r="N264" s="10">
        <v>2000</v>
      </c>
      <c r="O264" s="11">
        <v>0</v>
      </c>
    </row>
    <row r="265" spans="2:15" x14ac:dyDescent="0.3">
      <c r="B265" s="33">
        <f t="shared" si="90"/>
        <v>1003</v>
      </c>
      <c r="C265" s="31">
        <v>470</v>
      </c>
      <c r="D265" s="22" t="s">
        <v>65</v>
      </c>
      <c r="E265" s="25">
        <f t="shared" ca="1" si="108"/>
        <v>0</v>
      </c>
      <c r="F265" s="7">
        <f t="shared" ca="1" si="108"/>
        <v>0</v>
      </c>
      <c r="G265" s="7">
        <f t="shared" ca="1" si="108"/>
        <v>0</v>
      </c>
      <c r="H265" s="7">
        <f t="shared" ca="1" si="108"/>
        <v>0</v>
      </c>
      <c r="I265" s="7">
        <f t="shared" ca="1" si="108"/>
        <v>0</v>
      </c>
      <c r="J265" s="7">
        <f t="shared" ca="1" si="108"/>
        <v>0</v>
      </c>
      <c r="L265" s="15"/>
      <c r="M265" s="15"/>
    </row>
    <row r="266" spans="2:15" x14ac:dyDescent="0.3">
      <c r="B266" s="33">
        <f t="shared" si="90"/>
        <v>1003</v>
      </c>
      <c r="C266" s="31">
        <v>480</v>
      </c>
      <c r="D266" s="22" t="s">
        <v>66</v>
      </c>
      <c r="E266" s="25">
        <f t="shared" ca="1" si="108"/>
        <v>0</v>
      </c>
      <c r="F266" s="7">
        <f t="shared" ca="1" si="108"/>
        <v>0</v>
      </c>
      <c r="G266" s="7">
        <f t="shared" ca="1" si="108"/>
        <v>0</v>
      </c>
      <c r="H266" s="7">
        <f t="shared" ca="1" si="108"/>
        <v>0</v>
      </c>
      <c r="I266" s="7">
        <f t="shared" ca="1" si="108"/>
        <v>0</v>
      </c>
      <c r="J266" s="7">
        <f t="shared" ca="1" si="108"/>
        <v>0</v>
      </c>
      <c r="L266" s="15"/>
      <c r="M266" s="15"/>
    </row>
    <row r="267" spans="2:15" x14ac:dyDescent="0.3">
      <c r="B267" s="33">
        <f t="shared" si="90"/>
        <v>1003</v>
      </c>
      <c r="C267" s="31">
        <v>490</v>
      </c>
      <c r="D267" s="22" t="s">
        <v>106</v>
      </c>
      <c r="E267" s="25">
        <f t="shared" ca="1" si="108"/>
        <v>0</v>
      </c>
      <c r="F267" s="7">
        <f t="shared" ca="1" si="108"/>
        <v>0</v>
      </c>
      <c r="G267" s="7">
        <f t="shared" ca="1" si="108"/>
        <v>0</v>
      </c>
      <c r="H267" s="7">
        <f t="shared" ca="1" si="108"/>
        <v>0</v>
      </c>
      <c r="I267" s="7">
        <f t="shared" ca="1" si="108"/>
        <v>0</v>
      </c>
      <c r="J267" s="7">
        <f t="shared" ca="1" si="108"/>
        <v>0</v>
      </c>
      <c r="L267" s="15"/>
      <c r="M267" s="15"/>
    </row>
    <row r="268" spans="2:15" x14ac:dyDescent="0.3">
      <c r="B268" s="33">
        <f t="shared" si="90"/>
        <v>1003</v>
      </c>
      <c r="C268" s="31">
        <v>500</v>
      </c>
      <c r="D268" s="22" t="s">
        <v>71</v>
      </c>
      <c r="E268" s="25">
        <f t="shared" ca="1" si="108"/>
        <v>0</v>
      </c>
      <c r="F268" s="7">
        <f t="shared" ca="1" si="108"/>
        <v>0</v>
      </c>
      <c r="G268" s="7">
        <f t="shared" ca="1" si="108"/>
        <v>0</v>
      </c>
      <c r="H268" s="7">
        <f t="shared" ca="1" si="108"/>
        <v>0</v>
      </c>
      <c r="I268" s="7">
        <f t="shared" ca="1" si="108"/>
        <v>0</v>
      </c>
      <c r="J268" s="7">
        <f t="shared" ca="1" si="108"/>
        <v>0</v>
      </c>
      <c r="L268" s="15"/>
      <c r="M268" s="15"/>
    </row>
    <row r="269" spans="2:15" x14ac:dyDescent="0.3">
      <c r="B269" s="33">
        <f t="shared" si="90"/>
        <v>1003</v>
      </c>
      <c r="C269" s="31">
        <v>510</v>
      </c>
      <c r="D269" s="22" t="s">
        <v>70</v>
      </c>
      <c r="E269" s="25">
        <f t="shared" ca="1" si="108"/>
        <v>0</v>
      </c>
      <c r="F269" s="7">
        <f t="shared" ca="1" si="108"/>
        <v>0</v>
      </c>
      <c r="G269" s="7">
        <f t="shared" ca="1" si="108"/>
        <v>0</v>
      </c>
      <c r="H269" s="7">
        <f t="shared" ca="1" si="108"/>
        <v>0</v>
      </c>
      <c r="I269" s="7">
        <f t="shared" ca="1" si="108"/>
        <v>0</v>
      </c>
      <c r="J269" s="7">
        <f t="shared" ca="1" si="108"/>
        <v>0</v>
      </c>
      <c r="L269" s="15"/>
      <c r="M269" s="15"/>
    </row>
    <row r="270" spans="2:15" x14ac:dyDescent="0.3">
      <c r="B270" s="33">
        <f t="shared" si="90"/>
        <v>1003</v>
      </c>
      <c r="C270" s="31">
        <v>440</v>
      </c>
      <c r="D270" s="23" t="s">
        <v>75</v>
      </c>
      <c r="E270" s="28">
        <f t="shared" ref="E270:J270" ca="1" si="109">SUM(E263:E269)</f>
        <v>2000</v>
      </c>
      <c r="F270" s="20">
        <f t="shared" ca="1" si="109"/>
        <v>500</v>
      </c>
      <c r="G270" s="20">
        <f t="shared" ca="1" si="109"/>
        <v>500</v>
      </c>
      <c r="H270" s="20">
        <f t="shared" ca="1" si="109"/>
        <v>500</v>
      </c>
      <c r="I270" s="20">
        <f t="shared" ca="1" si="109"/>
        <v>500</v>
      </c>
      <c r="J270" s="20">
        <f t="shared" ca="1" si="109"/>
        <v>0</v>
      </c>
      <c r="N270" s="20">
        <f>SUM(N263:N269)</f>
        <v>2000</v>
      </c>
    </row>
    <row r="271" spans="2:15" x14ac:dyDescent="0.3">
      <c r="B271" s="33">
        <f t="shared" si="90"/>
        <v>1003</v>
      </c>
      <c r="C271" s="31">
        <v>530</v>
      </c>
      <c r="D271" s="22" t="s">
        <v>67</v>
      </c>
      <c r="E271" s="25">
        <f t="shared" ref="E271:J274" ca="1" si="110">RANDBETWEEN($L271,$M271)</f>
        <v>0</v>
      </c>
      <c r="F271" s="7">
        <f t="shared" ca="1" si="110"/>
        <v>0</v>
      </c>
      <c r="G271" s="7">
        <f t="shared" ca="1" si="110"/>
        <v>0</v>
      </c>
      <c r="H271" s="7">
        <f t="shared" ca="1" si="110"/>
        <v>0</v>
      </c>
      <c r="I271" s="7">
        <f t="shared" ca="1" si="110"/>
        <v>0</v>
      </c>
      <c r="J271" s="7">
        <f t="shared" ca="1" si="110"/>
        <v>0</v>
      </c>
      <c r="L271" s="15"/>
      <c r="M271" s="15"/>
    </row>
    <row r="272" spans="2:15" x14ac:dyDescent="0.3">
      <c r="B272" s="33">
        <f t="shared" si="90"/>
        <v>1003</v>
      </c>
      <c r="C272" s="31">
        <v>540</v>
      </c>
      <c r="D272" s="22" t="s">
        <v>68</v>
      </c>
      <c r="E272" s="25">
        <f t="shared" ca="1" si="110"/>
        <v>0</v>
      </c>
      <c r="F272" s="7">
        <f t="shared" ca="1" si="110"/>
        <v>0</v>
      </c>
      <c r="G272" s="7">
        <f t="shared" ca="1" si="110"/>
        <v>0</v>
      </c>
      <c r="H272" s="7">
        <f t="shared" ca="1" si="110"/>
        <v>0</v>
      </c>
      <c r="I272" s="7">
        <f t="shared" ca="1" si="110"/>
        <v>0</v>
      </c>
      <c r="J272" s="7">
        <f t="shared" ca="1" si="110"/>
        <v>0</v>
      </c>
      <c r="L272" s="15"/>
      <c r="M272" s="15"/>
    </row>
    <row r="273" spans="2:15" x14ac:dyDescent="0.3">
      <c r="B273" s="33">
        <f t="shared" si="90"/>
        <v>1003</v>
      </c>
      <c r="C273" s="31">
        <v>550</v>
      </c>
      <c r="D273" s="22" t="s">
        <v>69</v>
      </c>
      <c r="E273" s="25">
        <f t="shared" ca="1" si="110"/>
        <v>0</v>
      </c>
      <c r="F273" s="7">
        <f t="shared" ca="1" si="110"/>
        <v>0</v>
      </c>
      <c r="G273" s="7">
        <f t="shared" ca="1" si="110"/>
        <v>0</v>
      </c>
      <c r="H273" s="7">
        <f t="shared" ca="1" si="110"/>
        <v>0</v>
      </c>
      <c r="I273" s="7">
        <f t="shared" ca="1" si="110"/>
        <v>0</v>
      </c>
      <c r="J273" s="7">
        <f t="shared" ca="1" si="110"/>
        <v>0</v>
      </c>
      <c r="L273" s="15"/>
      <c r="M273" s="15"/>
    </row>
    <row r="274" spans="2:15" x14ac:dyDescent="0.3">
      <c r="B274" s="33">
        <f t="shared" si="90"/>
        <v>1003</v>
      </c>
      <c r="C274" s="31">
        <v>560</v>
      </c>
      <c r="D274" s="22" t="s">
        <v>70</v>
      </c>
      <c r="E274" s="25">
        <f t="shared" ca="1" si="110"/>
        <v>0</v>
      </c>
      <c r="F274" s="7">
        <f t="shared" ca="1" si="110"/>
        <v>0</v>
      </c>
      <c r="G274" s="7">
        <f t="shared" ca="1" si="110"/>
        <v>0</v>
      </c>
      <c r="H274" s="7">
        <f t="shared" ca="1" si="110"/>
        <v>0</v>
      </c>
      <c r="I274" s="7">
        <f t="shared" ca="1" si="110"/>
        <v>0</v>
      </c>
      <c r="J274" s="7">
        <f t="shared" ca="1" si="110"/>
        <v>0</v>
      </c>
      <c r="L274" s="15"/>
      <c r="M274" s="15"/>
    </row>
    <row r="275" spans="2:15" x14ac:dyDescent="0.3">
      <c r="B275" s="33">
        <f t="shared" si="90"/>
        <v>1003</v>
      </c>
      <c r="C275" s="31">
        <v>520</v>
      </c>
      <c r="D275" s="23" t="s">
        <v>76</v>
      </c>
      <c r="E275" s="28">
        <f t="shared" ref="E275:J275" ca="1" si="111">SUM(E271:E274)</f>
        <v>0</v>
      </c>
      <c r="F275" s="20">
        <f t="shared" ca="1" si="111"/>
        <v>0</v>
      </c>
      <c r="G275" s="20">
        <f t="shared" ca="1" si="111"/>
        <v>0</v>
      </c>
      <c r="H275" s="20">
        <f t="shared" ca="1" si="111"/>
        <v>0</v>
      </c>
      <c r="I275" s="20">
        <f t="shared" ca="1" si="111"/>
        <v>0</v>
      </c>
      <c r="J275" s="20">
        <f t="shared" ca="1" si="111"/>
        <v>0</v>
      </c>
      <c r="N275" s="20">
        <f>SUM(N271:N274)</f>
        <v>0</v>
      </c>
    </row>
    <row r="276" spans="2:15" x14ac:dyDescent="0.3">
      <c r="B276" s="33">
        <f t="shared" si="90"/>
        <v>1003</v>
      </c>
      <c r="C276" s="31">
        <v>570</v>
      </c>
      <c r="D276" s="22" t="s">
        <v>72</v>
      </c>
      <c r="E276" s="25">
        <f t="shared" ref="E276:J276" ca="1" si="112">RANDBETWEEN($L276,$M276)</f>
        <v>0</v>
      </c>
      <c r="F276" s="7">
        <f t="shared" ca="1" si="112"/>
        <v>0</v>
      </c>
      <c r="G276" s="7">
        <f t="shared" ca="1" si="112"/>
        <v>0</v>
      </c>
      <c r="H276" s="7">
        <f t="shared" ca="1" si="112"/>
        <v>0</v>
      </c>
      <c r="I276" s="7">
        <f t="shared" ca="1" si="112"/>
        <v>0</v>
      </c>
      <c r="J276" s="7">
        <f t="shared" ca="1" si="112"/>
        <v>0</v>
      </c>
      <c r="L276" s="15"/>
      <c r="M276" s="15"/>
    </row>
    <row r="277" spans="2:15" x14ac:dyDescent="0.3">
      <c r="B277" s="33">
        <f t="shared" si="90"/>
        <v>1003</v>
      </c>
      <c r="C277" s="31">
        <v>390</v>
      </c>
      <c r="D277" s="16" t="s">
        <v>77</v>
      </c>
      <c r="E277" s="27">
        <f t="shared" ref="E277:J277" ca="1" si="113">E262+E270+E275+E276</f>
        <v>18432</v>
      </c>
      <c r="F277" s="2">
        <f t="shared" ca="1" si="113"/>
        <v>4608</v>
      </c>
      <c r="G277" s="2">
        <f t="shared" ca="1" si="113"/>
        <v>4608</v>
      </c>
      <c r="H277" s="2">
        <f t="shared" ca="1" si="113"/>
        <v>4608</v>
      </c>
      <c r="I277" s="2">
        <f t="shared" ca="1" si="113"/>
        <v>4608</v>
      </c>
      <c r="J277" s="2">
        <f t="shared" ca="1" si="113"/>
        <v>0</v>
      </c>
      <c r="N277" s="2">
        <f>N262+N270+N275+N276</f>
        <v>21500</v>
      </c>
    </row>
    <row r="278" spans="2:15" ht="15" x14ac:dyDescent="0.3">
      <c r="B278" s="33">
        <f t="shared" si="90"/>
        <v>1003</v>
      </c>
      <c r="C278" s="31">
        <v>580</v>
      </c>
      <c r="D278" s="3" t="s">
        <v>92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N278" s="1"/>
    </row>
    <row r="279" spans="2:15" x14ac:dyDescent="0.3">
      <c r="B279" s="33">
        <f t="shared" si="90"/>
        <v>1003</v>
      </c>
      <c r="C279" s="31">
        <v>610</v>
      </c>
      <c r="D279" s="22" t="s">
        <v>28</v>
      </c>
      <c r="E279" s="25">
        <f t="shared" ref="E279:J284" ca="1" si="114">RANDBETWEEN($L279,$M279)</f>
        <v>4317</v>
      </c>
      <c r="F279" s="35">
        <f ca="1">$E279/2</f>
        <v>2158.5</v>
      </c>
      <c r="G279" s="39">
        <v>0</v>
      </c>
      <c r="H279" s="35">
        <f ca="1">$E279/2</f>
        <v>2158.5</v>
      </c>
      <c r="I279" s="39">
        <v>0</v>
      </c>
      <c r="J279" s="7">
        <v>0</v>
      </c>
      <c r="L279" s="9">
        <f>$N279*(1-O279)</f>
        <v>2625</v>
      </c>
      <c r="M279" s="9">
        <f>$N279*(1+O279)</f>
        <v>4375</v>
      </c>
      <c r="N279" s="10">
        <v>3500</v>
      </c>
      <c r="O279" s="11">
        <v>0.25</v>
      </c>
    </row>
    <row r="280" spans="2:15" x14ac:dyDescent="0.3">
      <c r="B280" s="33">
        <f t="shared" si="90"/>
        <v>1003</v>
      </c>
      <c r="C280" s="31">
        <v>620</v>
      </c>
      <c r="D280" s="22" t="s">
        <v>29</v>
      </c>
      <c r="E280" s="25">
        <f t="shared" ca="1" si="114"/>
        <v>0</v>
      </c>
      <c r="F280" s="7">
        <f t="shared" ca="1" si="114"/>
        <v>0</v>
      </c>
      <c r="G280" s="7">
        <f t="shared" ca="1" si="114"/>
        <v>0</v>
      </c>
      <c r="H280" s="7">
        <f t="shared" ca="1" si="114"/>
        <v>0</v>
      </c>
      <c r="I280" s="7">
        <f t="shared" ca="1" si="114"/>
        <v>0</v>
      </c>
      <c r="J280" s="7">
        <f t="shared" ca="1" si="114"/>
        <v>0</v>
      </c>
      <c r="L280" s="15"/>
      <c r="M280" s="15"/>
      <c r="O280" s="11">
        <v>0.25</v>
      </c>
    </row>
    <row r="281" spans="2:15" x14ac:dyDescent="0.3">
      <c r="B281" s="33">
        <f t="shared" si="90"/>
        <v>1003</v>
      </c>
      <c r="C281" s="31">
        <v>630</v>
      </c>
      <c r="D281" s="22" t="s">
        <v>30</v>
      </c>
      <c r="E281" s="25">
        <f t="shared" ca="1" si="114"/>
        <v>728</v>
      </c>
      <c r="F281" s="7">
        <v>0</v>
      </c>
      <c r="G281" s="35">
        <f ca="1">$E281/2</f>
        <v>364</v>
      </c>
      <c r="H281" s="7">
        <v>0</v>
      </c>
      <c r="I281" s="35">
        <f ca="1">$E281/2</f>
        <v>364</v>
      </c>
      <c r="J281" s="7">
        <v>0</v>
      </c>
      <c r="L281" s="9">
        <f>$N281*(1-O281)</f>
        <v>675</v>
      </c>
      <c r="M281" s="9">
        <f>$N281*(1+O281)</f>
        <v>825.00000000000011</v>
      </c>
      <c r="N281" s="10">
        <v>750</v>
      </c>
      <c r="O281" s="11">
        <v>0.1</v>
      </c>
    </row>
    <row r="282" spans="2:15" x14ac:dyDescent="0.3">
      <c r="B282" s="33">
        <f t="shared" si="90"/>
        <v>1003</v>
      </c>
      <c r="C282" s="31">
        <v>640</v>
      </c>
      <c r="D282" s="22" t="s">
        <v>32</v>
      </c>
      <c r="E282" s="25">
        <f t="shared" ca="1" si="114"/>
        <v>0</v>
      </c>
      <c r="F282" s="7">
        <f t="shared" ca="1" si="114"/>
        <v>0</v>
      </c>
      <c r="G282" s="7">
        <f t="shared" ca="1" si="114"/>
        <v>0</v>
      </c>
      <c r="H282" s="7">
        <f t="shared" ca="1" si="114"/>
        <v>0</v>
      </c>
      <c r="I282" s="7">
        <f t="shared" ca="1" si="114"/>
        <v>0</v>
      </c>
      <c r="J282" s="7">
        <f t="shared" ca="1" si="114"/>
        <v>0</v>
      </c>
      <c r="L282" s="15"/>
      <c r="M282" s="15"/>
    </row>
    <row r="283" spans="2:15" x14ac:dyDescent="0.3">
      <c r="B283" s="33">
        <f t="shared" si="90"/>
        <v>1003</v>
      </c>
      <c r="C283" s="31">
        <v>650</v>
      </c>
      <c r="D283" s="22" t="s">
        <v>33</v>
      </c>
      <c r="E283" s="25">
        <f t="shared" ca="1" si="114"/>
        <v>0</v>
      </c>
      <c r="F283" s="7">
        <f t="shared" ca="1" si="114"/>
        <v>0</v>
      </c>
      <c r="G283" s="7">
        <f t="shared" ca="1" si="114"/>
        <v>0</v>
      </c>
      <c r="H283" s="7">
        <f t="shared" ca="1" si="114"/>
        <v>0</v>
      </c>
      <c r="I283" s="7">
        <f t="shared" ca="1" si="114"/>
        <v>0</v>
      </c>
      <c r="J283" s="7">
        <f t="shared" ca="1" si="114"/>
        <v>0</v>
      </c>
      <c r="L283" s="15"/>
      <c r="M283" s="15"/>
    </row>
    <row r="284" spans="2:15" x14ac:dyDescent="0.3">
      <c r="B284" s="33">
        <f t="shared" si="90"/>
        <v>1003</v>
      </c>
      <c r="C284" s="31">
        <v>660</v>
      </c>
      <c r="D284" s="22" t="s">
        <v>31</v>
      </c>
      <c r="E284" s="25">
        <f t="shared" ca="1" si="114"/>
        <v>0</v>
      </c>
      <c r="F284" s="7">
        <f t="shared" ca="1" si="114"/>
        <v>0</v>
      </c>
      <c r="G284" s="7">
        <f t="shared" ca="1" si="114"/>
        <v>0</v>
      </c>
      <c r="H284" s="7">
        <f t="shared" ca="1" si="114"/>
        <v>0</v>
      </c>
      <c r="I284" s="7">
        <f t="shared" ca="1" si="114"/>
        <v>0</v>
      </c>
      <c r="J284" s="7">
        <f t="shared" ca="1" si="114"/>
        <v>0</v>
      </c>
      <c r="L284" s="15"/>
      <c r="M284" s="15"/>
    </row>
    <row r="285" spans="2:15" x14ac:dyDescent="0.3">
      <c r="B285" s="33">
        <f t="shared" si="90"/>
        <v>1003</v>
      </c>
      <c r="C285" s="31">
        <v>600</v>
      </c>
      <c r="D285" s="23" t="s">
        <v>99</v>
      </c>
      <c r="E285" s="26">
        <f t="shared" ref="E285:J285" ca="1" si="115">SUM(E279:E284)</f>
        <v>5045</v>
      </c>
      <c r="F285" s="12">
        <f t="shared" ca="1" si="115"/>
        <v>2158.5</v>
      </c>
      <c r="G285" s="12">
        <f t="shared" ca="1" si="115"/>
        <v>364</v>
      </c>
      <c r="H285" s="12">
        <f t="shared" ca="1" si="115"/>
        <v>2158.5</v>
      </c>
      <c r="I285" s="12">
        <f t="shared" ca="1" si="115"/>
        <v>364</v>
      </c>
      <c r="J285" s="12">
        <f t="shared" ca="1" si="115"/>
        <v>0</v>
      </c>
      <c r="N285" s="12">
        <f>SUM(N279:N284)</f>
        <v>4250</v>
      </c>
    </row>
    <row r="286" spans="2:15" x14ac:dyDescent="0.3">
      <c r="B286" s="33">
        <f t="shared" si="90"/>
        <v>1003</v>
      </c>
      <c r="C286" s="31">
        <v>680</v>
      </c>
      <c r="D286" s="22" t="s">
        <v>42</v>
      </c>
      <c r="E286" s="25">
        <f t="shared" ref="E286:J291" ca="1" si="116">RANDBETWEEN($L286,$M286)</f>
        <v>0</v>
      </c>
      <c r="F286" s="7">
        <f t="shared" ca="1" si="116"/>
        <v>0</v>
      </c>
      <c r="G286" s="7">
        <f t="shared" ca="1" si="116"/>
        <v>0</v>
      </c>
      <c r="H286" s="7">
        <f t="shared" ca="1" si="116"/>
        <v>0</v>
      </c>
      <c r="I286" s="7">
        <f t="shared" ca="1" si="116"/>
        <v>0</v>
      </c>
      <c r="J286" s="7">
        <f t="shared" ca="1" si="116"/>
        <v>0</v>
      </c>
      <c r="L286" s="15"/>
      <c r="M286" s="15"/>
    </row>
    <row r="287" spans="2:15" x14ac:dyDescent="0.3">
      <c r="B287" s="33">
        <f t="shared" si="90"/>
        <v>1003</v>
      </c>
      <c r="C287" s="31">
        <v>690</v>
      </c>
      <c r="D287" s="22" t="s">
        <v>102</v>
      </c>
      <c r="E287" s="25">
        <f t="shared" ca="1" si="116"/>
        <v>0</v>
      </c>
      <c r="F287" s="7">
        <f t="shared" ca="1" si="116"/>
        <v>0</v>
      </c>
      <c r="G287" s="7">
        <f t="shared" ca="1" si="116"/>
        <v>0</v>
      </c>
      <c r="H287" s="7">
        <f t="shared" ca="1" si="116"/>
        <v>0</v>
      </c>
      <c r="I287" s="7">
        <f t="shared" ca="1" si="116"/>
        <v>0</v>
      </c>
      <c r="J287" s="7">
        <f t="shared" ca="1" si="116"/>
        <v>0</v>
      </c>
      <c r="L287" s="15"/>
      <c r="M287" s="15"/>
    </row>
    <row r="288" spans="2:15" x14ac:dyDescent="0.3">
      <c r="B288" s="33">
        <f t="shared" ref="B288:B331" si="117">B287</f>
        <v>1003</v>
      </c>
      <c r="C288" s="31">
        <v>700</v>
      </c>
      <c r="D288" s="22" t="s">
        <v>43</v>
      </c>
      <c r="E288" s="25">
        <f t="shared" ca="1" si="116"/>
        <v>0</v>
      </c>
      <c r="F288" s="7">
        <f t="shared" ca="1" si="116"/>
        <v>0</v>
      </c>
      <c r="G288" s="7">
        <f t="shared" ca="1" si="116"/>
        <v>0</v>
      </c>
      <c r="H288" s="7">
        <f t="shared" ca="1" si="116"/>
        <v>0</v>
      </c>
      <c r="I288" s="7">
        <f t="shared" ca="1" si="116"/>
        <v>0</v>
      </c>
      <c r="J288" s="7">
        <f t="shared" ca="1" si="116"/>
        <v>0</v>
      </c>
      <c r="L288" s="15"/>
      <c r="M288" s="15"/>
    </row>
    <row r="289" spans="2:15" x14ac:dyDescent="0.3">
      <c r="B289" s="33">
        <f t="shared" si="117"/>
        <v>1003</v>
      </c>
      <c r="C289" s="31">
        <v>710</v>
      </c>
      <c r="D289" s="22" t="s">
        <v>44</v>
      </c>
      <c r="E289" s="25">
        <f t="shared" ca="1" si="116"/>
        <v>0</v>
      </c>
      <c r="F289" s="7">
        <f t="shared" ca="1" si="116"/>
        <v>0</v>
      </c>
      <c r="G289" s="7">
        <f t="shared" ca="1" si="116"/>
        <v>0</v>
      </c>
      <c r="H289" s="7">
        <f t="shared" ca="1" si="116"/>
        <v>0</v>
      </c>
      <c r="I289" s="7">
        <f t="shared" ca="1" si="116"/>
        <v>0</v>
      </c>
      <c r="J289" s="7">
        <f t="shared" ca="1" si="116"/>
        <v>0</v>
      </c>
      <c r="L289" s="15"/>
      <c r="M289" s="15"/>
    </row>
    <row r="290" spans="2:15" x14ac:dyDescent="0.3">
      <c r="B290" s="33">
        <f t="shared" si="117"/>
        <v>1003</v>
      </c>
      <c r="C290" s="31">
        <v>720</v>
      </c>
      <c r="D290" s="22" t="s">
        <v>59</v>
      </c>
      <c r="E290" s="25">
        <f t="shared" ca="1" si="116"/>
        <v>0</v>
      </c>
      <c r="F290" s="7">
        <f t="shared" ca="1" si="116"/>
        <v>0</v>
      </c>
      <c r="G290" s="7">
        <f t="shared" ca="1" si="116"/>
        <v>0</v>
      </c>
      <c r="H290" s="7">
        <f t="shared" ca="1" si="116"/>
        <v>0</v>
      </c>
      <c r="I290" s="7">
        <f t="shared" ca="1" si="116"/>
        <v>0</v>
      </c>
      <c r="J290" s="7">
        <f t="shared" ca="1" si="116"/>
        <v>0</v>
      </c>
      <c r="L290" s="15"/>
      <c r="M290" s="15"/>
    </row>
    <row r="291" spans="2:15" x14ac:dyDescent="0.3">
      <c r="B291" s="33">
        <f t="shared" si="117"/>
        <v>1003</v>
      </c>
      <c r="C291" s="31">
        <v>730</v>
      </c>
      <c r="D291" s="22" t="s">
        <v>41</v>
      </c>
      <c r="E291" s="25">
        <f t="shared" ca="1" si="116"/>
        <v>0</v>
      </c>
      <c r="F291" s="7">
        <f t="shared" ca="1" si="116"/>
        <v>0</v>
      </c>
      <c r="G291" s="7">
        <f t="shared" ca="1" si="116"/>
        <v>0</v>
      </c>
      <c r="H291" s="7">
        <f t="shared" ca="1" si="116"/>
        <v>0</v>
      </c>
      <c r="I291" s="7">
        <f t="shared" ca="1" si="116"/>
        <v>0</v>
      </c>
      <c r="J291" s="7">
        <f t="shared" ca="1" si="116"/>
        <v>0</v>
      </c>
      <c r="L291" s="15"/>
      <c r="M291" s="15"/>
    </row>
    <row r="292" spans="2:15" x14ac:dyDescent="0.3">
      <c r="B292" s="33">
        <f t="shared" si="117"/>
        <v>1003</v>
      </c>
      <c r="C292" s="31">
        <v>670</v>
      </c>
      <c r="D292" s="23" t="s">
        <v>97</v>
      </c>
      <c r="E292" s="26">
        <f t="shared" ref="E292:J292" ca="1" si="118">SUM(E286:E291)</f>
        <v>0</v>
      </c>
      <c r="F292" s="12">
        <f t="shared" ca="1" si="118"/>
        <v>0</v>
      </c>
      <c r="G292" s="12">
        <f t="shared" ca="1" si="118"/>
        <v>0</v>
      </c>
      <c r="H292" s="12">
        <f t="shared" ca="1" si="118"/>
        <v>0</v>
      </c>
      <c r="I292" s="12">
        <f t="shared" ca="1" si="118"/>
        <v>0</v>
      </c>
      <c r="J292" s="12">
        <f t="shared" ca="1" si="118"/>
        <v>0</v>
      </c>
      <c r="L292" s="15"/>
      <c r="M292" s="15"/>
      <c r="N292" s="12">
        <f>SUM(N286:N291)</f>
        <v>0</v>
      </c>
    </row>
    <row r="293" spans="2:15" x14ac:dyDescent="0.3">
      <c r="B293" s="33">
        <f t="shared" si="117"/>
        <v>1003</v>
      </c>
      <c r="C293" s="31">
        <v>750</v>
      </c>
      <c r="D293" s="22" t="s">
        <v>56</v>
      </c>
      <c r="E293" s="25">
        <f t="shared" ref="E293:J301" ca="1" si="119">RANDBETWEEN($L293,$M293)</f>
        <v>0</v>
      </c>
      <c r="F293" s="7">
        <f t="shared" ca="1" si="119"/>
        <v>0</v>
      </c>
      <c r="G293" s="7">
        <f t="shared" ca="1" si="119"/>
        <v>0</v>
      </c>
      <c r="H293" s="7">
        <f t="shared" ca="1" si="119"/>
        <v>0</v>
      </c>
      <c r="I293" s="7">
        <f t="shared" ca="1" si="119"/>
        <v>0</v>
      </c>
      <c r="J293" s="7">
        <f t="shared" ca="1" si="119"/>
        <v>0</v>
      </c>
      <c r="L293" s="15"/>
      <c r="M293" s="15"/>
    </row>
    <row r="294" spans="2:15" x14ac:dyDescent="0.3">
      <c r="B294" s="33">
        <f t="shared" si="117"/>
        <v>1003</v>
      </c>
      <c r="C294" s="31">
        <v>760</v>
      </c>
      <c r="D294" s="22" t="s">
        <v>48</v>
      </c>
      <c r="E294" s="25">
        <f t="shared" ca="1" si="119"/>
        <v>0</v>
      </c>
      <c r="F294" s="7">
        <f t="shared" ca="1" si="119"/>
        <v>0</v>
      </c>
      <c r="G294" s="7">
        <f t="shared" ca="1" si="119"/>
        <v>0</v>
      </c>
      <c r="H294" s="7">
        <f t="shared" ca="1" si="119"/>
        <v>0</v>
      </c>
      <c r="I294" s="7">
        <f t="shared" ca="1" si="119"/>
        <v>0</v>
      </c>
      <c r="J294" s="7">
        <f t="shared" ca="1" si="119"/>
        <v>0</v>
      </c>
      <c r="L294" s="15"/>
      <c r="M294" s="15"/>
    </row>
    <row r="295" spans="2:15" x14ac:dyDescent="0.3">
      <c r="B295" s="33">
        <f t="shared" si="117"/>
        <v>1003</v>
      </c>
      <c r="C295" s="31">
        <v>770</v>
      </c>
      <c r="D295" s="22" t="s">
        <v>53</v>
      </c>
      <c r="E295" s="25">
        <f t="shared" ca="1" si="119"/>
        <v>0</v>
      </c>
      <c r="F295" s="7">
        <f t="shared" ca="1" si="119"/>
        <v>0</v>
      </c>
      <c r="G295" s="7">
        <f t="shared" ca="1" si="119"/>
        <v>0</v>
      </c>
      <c r="H295" s="7">
        <f t="shared" ca="1" si="119"/>
        <v>0</v>
      </c>
      <c r="I295" s="7">
        <f t="shared" ca="1" si="119"/>
        <v>0</v>
      </c>
      <c r="J295" s="7">
        <f t="shared" ca="1" si="119"/>
        <v>0</v>
      </c>
      <c r="L295" s="15"/>
      <c r="M295" s="15"/>
    </row>
    <row r="296" spans="2:15" x14ac:dyDescent="0.3">
      <c r="B296" s="33">
        <f t="shared" si="117"/>
        <v>1003</v>
      </c>
      <c r="C296" s="31">
        <v>780</v>
      </c>
      <c r="D296" s="22" t="s">
        <v>54</v>
      </c>
      <c r="E296" s="25">
        <f t="shared" ca="1" si="119"/>
        <v>0</v>
      </c>
      <c r="F296" s="7">
        <f t="shared" ca="1" si="119"/>
        <v>0</v>
      </c>
      <c r="G296" s="7">
        <f t="shared" ca="1" si="119"/>
        <v>0</v>
      </c>
      <c r="H296" s="7">
        <f t="shared" ca="1" si="119"/>
        <v>0</v>
      </c>
      <c r="I296" s="7">
        <f t="shared" ca="1" si="119"/>
        <v>0</v>
      </c>
      <c r="J296" s="7">
        <f t="shared" ca="1" si="119"/>
        <v>0</v>
      </c>
      <c r="L296" s="15"/>
      <c r="M296" s="15"/>
    </row>
    <row r="297" spans="2:15" x14ac:dyDescent="0.3">
      <c r="B297" s="33">
        <f t="shared" si="117"/>
        <v>1003</v>
      </c>
      <c r="C297" s="31">
        <v>790</v>
      </c>
      <c r="D297" s="22" t="s">
        <v>55</v>
      </c>
      <c r="E297" s="25">
        <f t="shared" ca="1" si="119"/>
        <v>0</v>
      </c>
      <c r="F297" s="7">
        <f t="shared" ca="1" si="119"/>
        <v>0</v>
      </c>
      <c r="G297" s="7">
        <f t="shared" ca="1" si="119"/>
        <v>0</v>
      </c>
      <c r="H297" s="7">
        <f t="shared" ca="1" si="119"/>
        <v>0</v>
      </c>
      <c r="I297" s="7">
        <f t="shared" ca="1" si="119"/>
        <v>0</v>
      </c>
      <c r="J297" s="7">
        <f t="shared" ca="1" si="119"/>
        <v>0</v>
      </c>
      <c r="L297" s="15"/>
      <c r="M297" s="15"/>
    </row>
    <row r="298" spans="2:15" x14ac:dyDescent="0.3">
      <c r="B298" s="33">
        <f t="shared" si="117"/>
        <v>1003</v>
      </c>
      <c r="C298" s="31">
        <v>800</v>
      </c>
      <c r="D298" s="22" t="s">
        <v>46</v>
      </c>
      <c r="E298" s="25">
        <f t="shared" ca="1" si="119"/>
        <v>1434</v>
      </c>
      <c r="F298" s="7">
        <v>0</v>
      </c>
      <c r="G298" s="35">
        <f ca="1">$E298/2</f>
        <v>717</v>
      </c>
      <c r="H298" s="7">
        <v>0</v>
      </c>
      <c r="I298" s="35">
        <f ca="1">$E298/2</f>
        <v>717</v>
      </c>
      <c r="J298" s="7">
        <v>0</v>
      </c>
      <c r="L298" s="9">
        <f>$N298*(1-O298)</f>
        <v>1218</v>
      </c>
      <c r="M298" s="9">
        <f>$N298*(1+O298)</f>
        <v>2030</v>
      </c>
      <c r="N298" s="10">
        <v>1624</v>
      </c>
      <c r="O298" s="11">
        <v>0.25</v>
      </c>
    </row>
    <row r="299" spans="2:15" x14ac:dyDescent="0.3">
      <c r="B299" s="33">
        <f t="shared" si="117"/>
        <v>1003</v>
      </c>
      <c r="C299" s="31">
        <v>810</v>
      </c>
      <c r="D299" s="22" t="s">
        <v>58</v>
      </c>
      <c r="E299" s="25">
        <f t="shared" ca="1" si="119"/>
        <v>0</v>
      </c>
      <c r="F299" s="7">
        <f t="shared" ca="1" si="119"/>
        <v>0</v>
      </c>
      <c r="G299" s="7">
        <f t="shared" ca="1" si="119"/>
        <v>0</v>
      </c>
      <c r="H299" s="7">
        <f t="shared" ca="1" si="119"/>
        <v>0</v>
      </c>
      <c r="I299" s="7">
        <f t="shared" ca="1" si="119"/>
        <v>0</v>
      </c>
      <c r="J299" s="7">
        <f t="shared" ca="1" si="119"/>
        <v>0</v>
      </c>
      <c r="L299" s="15"/>
      <c r="M299" s="15"/>
    </row>
    <row r="300" spans="2:15" x14ac:dyDescent="0.3">
      <c r="B300" s="33">
        <f t="shared" si="117"/>
        <v>1003</v>
      </c>
      <c r="C300" s="31">
        <v>820</v>
      </c>
      <c r="D300" s="22" t="s">
        <v>51</v>
      </c>
      <c r="E300" s="25">
        <f t="shared" ca="1" si="119"/>
        <v>0</v>
      </c>
      <c r="F300" s="7">
        <f t="shared" ca="1" si="119"/>
        <v>0</v>
      </c>
      <c r="G300" s="7">
        <f t="shared" ca="1" si="119"/>
        <v>0</v>
      </c>
      <c r="H300" s="7">
        <f t="shared" ca="1" si="119"/>
        <v>0</v>
      </c>
      <c r="I300" s="7">
        <f t="shared" ca="1" si="119"/>
        <v>0</v>
      </c>
      <c r="J300" s="7">
        <f t="shared" ca="1" si="119"/>
        <v>0</v>
      </c>
      <c r="L300" s="15"/>
      <c r="M300" s="15"/>
    </row>
    <row r="301" spans="2:15" x14ac:dyDescent="0.3">
      <c r="B301" s="33">
        <f t="shared" si="117"/>
        <v>1003</v>
      </c>
      <c r="C301" s="31">
        <v>830</v>
      </c>
      <c r="D301" s="22" t="s">
        <v>34</v>
      </c>
      <c r="E301" s="25">
        <f t="shared" ca="1" si="119"/>
        <v>0</v>
      </c>
      <c r="F301" s="7">
        <f t="shared" ca="1" si="119"/>
        <v>0</v>
      </c>
      <c r="G301" s="7">
        <f t="shared" ca="1" si="119"/>
        <v>0</v>
      </c>
      <c r="H301" s="7">
        <f t="shared" ca="1" si="119"/>
        <v>0</v>
      </c>
      <c r="I301" s="7">
        <f t="shared" ca="1" si="119"/>
        <v>0</v>
      </c>
      <c r="J301" s="7">
        <f t="shared" ca="1" si="119"/>
        <v>0</v>
      </c>
      <c r="L301" s="15"/>
      <c r="M301" s="15"/>
    </row>
    <row r="302" spans="2:15" x14ac:dyDescent="0.3">
      <c r="B302" s="33">
        <f t="shared" si="117"/>
        <v>1003</v>
      </c>
      <c r="C302" s="31">
        <v>740</v>
      </c>
      <c r="D302" s="23" t="s">
        <v>96</v>
      </c>
      <c r="E302" s="26">
        <f t="shared" ref="E302:J302" ca="1" si="120">SUM(E293:E301)</f>
        <v>1434</v>
      </c>
      <c r="F302" s="12">
        <f t="shared" ca="1" si="120"/>
        <v>0</v>
      </c>
      <c r="G302" s="12">
        <f t="shared" ca="1" si="120"/>
        <v>717</v>
      </c>
      <c r="H302" s="12">
        <f t="shared" ca="1" si="120"/>
        <v>0</v>
      </c>
      <c r="I302" s="12">
        <f t="shared" ca="1" si="120"/>
        <v>717</v>
      </c>
      <c r="J302" s="12">
        <f t="shared" ca="1" si="120"/>
        <v>0</v>
      </c>
      <c r="L302" s="15"/>
      <c r="M302" s="15"/>
      <c r="N302" s="12">
        <f>SUM(N293:N301)</f>
        <v>1624</v>
      </c>
    </row>
    <row r="303" spans="2:15" x14ac:dyDescent="0.3">
      <c r="B303" s="33">
        <f t="shared" si="117"/>
        <v>1003</v>
      </c>
      <c r="C303" s="31">
        <v>850</v>
      </c>
      <c r="D303" s="22" t="s">
        <v>60</v>
      </c>
      <c r="E303" s="25">
        <f t="shared" ref="E303:J306" ca="1" si="121">RANDBETWEEN($L303,$M303)</f>
        <v>5072</v>
      </c>
      <c r="F303" s="35">
        <f ca="1">$E303/2</f>
        <v>2536</v>
      </c>
      <c r="G303" s="7">
        <v>0</v>
      </c>
      <c r="H303" s="35">
        <f ca="1">$E303/2</f>
        <v>2536</v>
      </c>
      <c r="I303" s="7">
        <v>0</v>
      </c>
      <c r="J303" s="7">
        <v>0</v>
      </c>
      <c r="L303" s="9">
        <f>$N303*(1-O303)</f>
        <v>3750</v>
      </c>
      <c r="M303" s="9">
        <f>$N303*(1+O303)</f>
        <v>6250</v>
      </c>
      <c r="N303" s="10">
        <v>5000</v>
      </c>
      <c r="O303" s="11">
        <v>0.25</v>
      </c>
    </row>
    <row r="304" spans="2:15" x14ac:dyDescent="0.3">
      <c r="B304" s="33">
        <f t="shared" si="117"/>
        <v>1003</v>
      </c>
      <c r="C304" s="31">
        <v>860</v>
      </c>
      <c r="D304" s="22" t="s">
        <v>50</v>
      </c>
      <c r="E304" s="25">
        <f t="shared" ca="1" si="121"/>
        <v>0</v>
      </c>
      <c r="F304" s="7">
        <f t="shared" ca="1" si="121"/>
        <v>0</v>
      </c>
      <c r="G304" s="7">
        <f t="shared" ca="1" si="121"/>
        <v>0</v>
      </c>
      <c r="H304" s="7">
        <f t="shared" ca="1" si="121"/>
        <v>0</v>
      </c>
      <c r="I304" s="7">
        <f t="shared" ca="1" si="121"/>
        <v>0</v>
      </c>
      <c r="J304" s="7">
        <f t="shared" ca="1" si="121"/>
        <v>0</v>
      </c>
      <c r="L304" s="15"/>
      <c r="M304" s="15"/>
    </row>
    <row r="305" spans="2:15" x14ac:dyDescent="0.3">
      <c r="B305" s="33">
        <f t="shared" si="117"/>
        <v>1003</v>
      </c>
      <c r="C305" s="31">
        <v>870</v>
      </c>
      <c r="D305" s="22" t="s">
        <v>35</v>
      </c>
      <c r="E305" s="25">
        <f t="shared" ca="1" si="121"/>
        <v>1524</v>
      </c>
      <c r="F305" s="35">
        <f t="shared" ref="F305:I306" ca="1" si="122">$E305/4</f>
        <v>381</v>
      </c>
      <c r="G305" s="35">
        <f t="shared" ca="1" si="122"/>
        <v>381</v>
      </c>
      <c r="H305" s="35">
        <f t="shared" ca="1" si="122"/>
        <v>381</v>
      </c>
      <c r="I305" s="35">
        <f t="shared" ca="1" si="122"/>
        <v>381</v>
      </c>
      <c r="J305" s="7">
        <v>0</v>
      </c>
      <c r="L305" s="9">
        <f>$N305*(1-O305)</f>
        <v>1500</v>
      </c>
      <c r="M305" s="9">
        <f>$N305*(1+O305)</f>
        <v>2500</v>
      </c>
      <c r="N305" s="10">
        <v>2000</v>
      </c>
      <c r="O305" s="11">
        <v>0.25</v>
      </c>
    </row>
    <row r="306" spans="2:15" x14ac:dyDescent="0.3">
      <c r="B306" s="33">
        <f t="shared" si="117"/>
        <v>1003</v>
      </c>
      <c r="C306" s="31">
        <v>880</v>
      </c>
      <c r="D306" s="22" t="s">
        <v>47</v>
      </c>
      <c r="E306" s="25">
        <f t="shared" ca="1" si="121"/>
        <v>1781</v>
      </c>
      <c r="F306" s="35">
        <f t="shared" ca="1" si="122"/>
        <v>445.25</v>
      </c>
      <c r="G306" s="35">
        <f t="shared" ca="1" si="122"/>
        <v>445.25</v>
      </c>
      <c r="H306" s="35">
        <f t="shared" ca="1" si="122"/>
        <v>445.25</v>
      </c>
      <c r="I306" s="35">
        <f t="shared" ca="1" si="122"/>
        <v>445.25</v>
      </c>
      <c r="J306" s="7">
        <v>0</v>
      </c>
      <c r="L306" s="9">
        <f>$N306*(1-O306)</f>
        <v>1500</v>
      </c>
      <c r="M306" s="9">
        <f>$N306*(1+O306)</f>
        <v>2500</v>
      </c>
      <c r="N306" s="10">
        <v>2000</v>
      </c>
      <c r="O306" s="11">
        <v>0.25</v>
      </c>
    </row>
    <row r="307" spans="2:15" x14ac:dyDescent="0.3">
      <c r="B307" s="33">
        <f t="shared" si="117"/>
        <v>1003</v>
      </c>
      <c r="C307" s="31">
        <v>840</v>
      </c>
      <c r="D307" s="23" t="s">
        <v>98</v>
      </c>
      <c r="E307" s="26">
        <f t="shared" ref="E307:J307" ca="1" si="123">SUM(E303:E306)</f>
        <v>8377</v>
      </c>
      <c r="F307" s="12">
        <f t="shared" ca="1" si="123"/>
        <v>3362.25</v>
      </c>
      <c r="G307" s="12">
        <f t="shared" ca="1" si="123"/>
        <v>826.25</v>
      </c>
      <c r="H307" s="12">
        <f t="shared" ca="1" si="123"/>
        <v>3362.25</v>
      </c>
      <c r="I307" s="12">
        <f t="shared" ca="1" si="123"/>
        <v>826.25</v>
      </c>
      <c r="J307" s="12">
        <f t="shared" ca="1" si="123"/>
        <v>0</v>
      </c>
      <c r="L307" s="15"/>
      <c r="M307" s="15"/>
      <c r="N307" s="12">
        <f>SUM(N303:N306)</f>
        <v>9000</v>
      </c>
    </row>
    <row r="308" spans="2:15" x14ac:dyDescent="0.3">
      <c r="B308" s="33">
        <f t="shared" si="117"/>
        <v>1003</v>
      </c>
      <c r="C308" s="31">
        <v>900</v>
      </c>
      <c r="D308" s="22" t="s">
        <v>39</v>
      </c>
      <c r="E308" s="25">
        <f t="shared" ref="E308:J313" ca="1" si="124">RANDBETWEEN($L308,$M308)</f>
        <v>0</v>
      </c>
      <c r="F308" s="7">
        <f t="shared" ca="1" si="124"/>
        <v>0</v>
      </c>
      <c r="G308" s="7">
        <f t="shared" ca="1" si="124"/>
        <v>0</v>
      </c>
      <c r="H308" s="7">
        <f t="shared" ca="1" si="124"/>
        <v>0</v>
      </c>
      <c r="I308" s="7">
        <f t="shared" ca="1" si="124"/>
        <v>0</v>
      </c>
      <c r="J308" s="7">
        <f t="shared" ca="1" si="124"/>
        <v>0</v>
      </c>
      <c r="L308" s="15"/>
      <c r="M308" s="15"/>
    </row>
    <row r="309" spans="2:15" x14ac:dyDescent="0.3">
      <c r="B309" s="33">
        <f t="shared" si="117"/>
        <v>1003</v>
      </c>
      <c r="C309" s="31">
        <v>910</v>
      </c>
      <c r="D309" s="22" t="s">
        <v>38</v>
      </c>
      <c r="E309" s="25">
        <f t="shared" ca="1" si="124"/>
        <v>0</v>
      </c>
      <c r="F309" s="7">
        <f t="shared" ca="1" si="124"/>
        <v>0</v>
      </c>
      <c r="G309" s="7">
        <f t="shared" ca="1" si="124"/>
        <v>0</v>
      </c>
      <c r="H309" s="7">
        <f t="shared" ca="1" si="124"/>
        <v>0</v>
      </c>
      <c r="I309" s="7">
        <f t="shared" ca="1" si="124"/>
        <v>0</v>
      </c>
      <c r="J309" s="7">
        <f t="shared" ca="1" si="124"/>
        <v>0</v>
      </c>
      <c r="L309" s="15"/>
      <c r="M309" s="15"/>
    </row>
    <row r="310" spans="2:15" x14ac:dyDescent="0.3">
      <c r="B310" s="33">
        <f t="shared" si="117"/>
        <v>1003</v>
      </c>
      <c r="C310" s="31">
        <v>920</v>
      </c>
      <c r="D310" s="22" t="s">
        <v>45</v>
      </c>
      <c r="E310" s="25">
        <f t="shared" ca="1" si="124"/>
        <v>0</v>
      </c>
      <c r="F310" s="7">
        <f t="shared" ca="1" si="124"/>
        <v>0</v>
      </c>
      <c r="G310" s="7">
        <f t="shared" ca="1" si="124"/>
        <v>0</v>
      </c>
      <c r="H310" s="7">
        <f t="shared" ca="1" si="124"/>
        <v>0</v>
      </c>
      <c r="I310" s="7">
        <f t="shared" ca="1" si="124"/>
        <v>0</v>
      </c>
      <c r="J310" s="7">
        <f t="shared" ca="1" si="124"/>
        <v>0</v>
      </c>
      <c r="L310" s="15"/>
      <c r="M310" s="15"/>
    </row>
    <row r="311" spans="2:15" x14ac:dyDescent="0.3">
      <c r="B311" s="33">
        <f t="shared" si="117"/>
        <v>1003</v>
      </c>
      <c r="C311" s="31">
        <v>930</v>
      </c>
      <c r="D311" s="22" t="s">
        <v>37</v>
      </c>
      <c r="E311" s="25">
        <f t="shared" ca="1" si="124"/>
        <v>0</v>
      </c>
      <c r="F311" s="7">
        <f t="shared" ca="1" si="124"/>
        <v>0</v>
      </c>
      <c r="G311" s="7">
        <f t="shared" ca="1" si="124"/>
        <v>0</v>
      </c>
      <c r="H311" s="7">
        <f t="shared" ca="1" si="124"/>
        <v>0</v>
      </c>
      <c r="I311" s="7">
        <f t="shared" ca="1" si="124"/>
        <v>0</v>
      </c>
      <c r="J311" s="7">
        <f t="shared" ca="1" si="124"/>
        <v>0</v>
      </c>
      <c r="L311" s="15"/>
      <c r="M311" s="15"/>
    </row>
    <row r="312" spans="2:15" x14ac:dyDescent="0.3">
      <c r="B312" s="33">
        <f t="shared" si="117"/>
        <v>1003</v>
      </c>
      <c r="C312" s="31">
        <v>940</v>
      </c>
      <c r="D312" s="22" t="s">
        <v>49</v>
      </c>
      <c r="E312" s="25">
        <f t="shared" ca="1" si="124"/>
        <v>0</v>
      </c>
      <c r="F312" s="7">
        <f t="shared" ca="1" si="124"/>
        <v>0</v>
      </c>
      <c r="G312" s="7">
        <f t="shared" ca="1" si="124"/>
        <v>0</v>
      </c>
      <c r="H312" s="7">
        <f t="shared" ca="1" si="124"/>
        <v>0</v>
      </c>
      <c r="I312" s="7">
        <f t="shared" ca="1" si="124"/>
        <v>0</v>
      </c>
      <c r="J312" s="7">
        <f t="shared" ca="1" si="124"/>
        <v>0</v>
      </c>
      <c r="L312" s="15"/>
      <c r="M312" s="15"/>
    </row>
    <row r="313" spans="2:15" x14ac:dyDescent="0.3">
      <c r="B313" s="33">
        <f t="shared" si="117"/>
        <v>1003</v>
      </c>
      <c r="C313" s="31">
        <v>950</v>
      </c>
      <c r="D313" s="22" t="s">
        <v>52</v>
      </c>
      <c r="E313" s="25">
        <f t="shared" ca="1" si="124"/>
        <v>0</v>
      </c>
      <c r="F313" s="7">
        <f t="shared" ca="1" si="124"/>
        <v>0</v>
      </c>
      <c r="G313" s="7">
        <f t="shared" ca="1" si="124"/>
        <v>0</v>
      </c>
      <c r="H313" s="7">
        <f t="shared" ca="1" si="124"/>
        <v>0</v>
      </c>
      <c r="I313" s="7">
        <f t="shared" ca="1" si="124"/>
        <v>0</v>
      </c>
      <c r="J313" s="7">
        <f t="shared" ca="1" si="124"/>
        <v>0</v>
      </c>
      <c r="L313" s="15"/>
      <c r="M313" s="15"/>
    </row>
    <row r="314" spans="2:15" x14ac:dyDescent="0.3">
      <c r="B314" s="33">
        <f t="shared" si="117"/>
        <v>1003</v>
      </c>
      <c r="C314" s="31">
        <v>890</v>
      </c>
      <c r="D314" s="23" t="s">
        <v>100</v>
      </c>
      <c r="E314" s="26">
        <f t="shared" ref="E314:J314" ca="1" si="125">SUM(E308:E313)</f>
        <v>0</v>
      </c>
      <c r="F314" s="12">
        <f t="shared" ca="1" si="125"/>
        <v>0</v>
      </c>
      <c r="G314" s="12">
        <f t="shared" ca="1" si="125"/>
        <v>0</v>
      </c>
      <c r="H314" s="12">
        <f t="shared" ca="1" si="125"/>
        <v>0</v>
      </c>
      <c r="I314" s="12">
        <f t="shared" ca="1" si="125"/>
        <v>0</v>
      </c>
      <c r="J314" s="12">
        <f t="shared" ca="1" si="125"/>
        <v>0</v>
      </c>
      <c r="L314" s="15"/>
      <c r="M314" s="15"/>
      <c r="N314" s="12">
        <f>SUM(N308:N313)</f>
        <v>0</v>
      </c>
    </row>
    <row r="315" spans="2:15" x14ac:dyDescent="0.3">
      <c r="B315" s="33">
        <f t="shared" si="117"/>
        <v>1003</v>
      </c>
      <c r="C315" s="31">
        <v>960</v>
      </c>
      <c r="D315" s="22" t="s">
        <v>61</v>
      </c>
      <c r="E315" s="25">
        <f t="shared" ref="E315:J317" ca="1" si="126">RANDBETWEEN($L315,$M315)</f>
        <v>0</v>
      </c>
      <c r="F315" s="7">
        <f t="shared" ca="1" si="126"/>
        <v>0</v>
      </c>
      <c r="G315" s="7">
        <f t="shared" ca="1" si="126"/>
        <v>0</v>
      </c>
      <c r="H315" s="7">
        <f t="shared" ca="1" si="126"/>
        <v>0</v>
      </c>
      <c r="I315" s="7">
        <f t="shared" ca="1" si="126"/>
        <v>0</v>
      </c>
      <c r="J315" s="7">
        <f t="shared" ca="1" si="126"/>
        <v>0</v>
      </c>
      <c r="L315" s="15"/>
      <c r="M315" s="15"/>
    </row>
    <row r="316" spans="2:15" x14ac:dyDescent="0.3">
      <c r="B316" s="33">
        <f t="shared" si="117"/>
        <v>1003</v>
      </c>
      <c r="C316" s="31">
        <v>970</v>
      </c>
      <c r="D316" s="19" t="s">
        <v>36</v>
      </c>
      <c r="E316" s="7">
        <f t="shared" ca="1" si="126"/>
        <v>0</v>
      </c>
      <c r="F316" s="7">
        <f t="shared" ca="1" si="126"/>
        <v>0</v>
      </c>
      <c r="G316" s="7">
        <f t="shared" ca="1" si="126"/>
        <v>0</v>
      </c>
      <c r="H316" s="7">
        <f t="shared" ca="1" si="126"/>
        <v>0</v>
      </c>
      <c r="I316" s="7">
        <f t="shared" ca="1" si="126"/>
        <v>0</v>
      </c>
      <c r="J316" s="7">
        <f t="shared" ca="1" si="126"/>
        <v>0</v>
      </c>
      <c r="L316" s="15"/>
      <c r="M316" s="15"/>
    </row>
    <row r="317" spans="2:15" x14ac:dyDescent="0.3">
      <c r="B317" s="33">
        <f t="shared" si="117"/>
        <v>1003</v>
      </c>
      <c r="C317" s="31">
        <v>980</v>
      </c>
      <c r="D317" s="19" t="s">
        <v>40</v>
      </c>
      <c r="E317" s="7">
        <f t="shared" ca="1" si="126"/>
        <v>0</v>
      </c>
      <c r="F317" s="7">
        <f t="shared" ca="1" si="126"/>
        <v>0</v>
      </c>
      <c r="G317" s="7">
        <f t="shared" ca="1" si="126"/>
        <v>0</v>
      </c>
      <c r="H317" s="7">
        <f t="shared" ca="1" si="126"/>
        <v>0</v>
      </c>
      <c r="I317" s="7">
        <f t="shared" ca="1" si="126"/>
        <v>0</v>
      </c>
      <c r="J317" s="7">
        <f t="shared" ca="1" si="126"/>
        <v>0</v>
      </c>
      <c r="L317" s="15"/>
      <c r="M317" s="15"/>
    </row>
    <row r="318" spans="2:15" x14ac:dyDescent="0.3">
      <c r="B318" s="33">
        <f t="shared" si="117"/>
        <v>1003</v>
      </c>
      <c r="C318" s="31">
        <v>590</v>
      </c>
      <c r="D318" s="16" t="s">
        <v>91</v>
      </c>
      <c r="E318" s="27">
        <f t="shared" ref="E318:J318" ca="1" si="127">E285+E292+E302+E307+E314</f>
        <v>14856</v>
      </c>
      <c r="F318" s="2">
        <f t="shared" ca="1" si="127"/>
        <v>5520.75</v>
      </c>
      <c r="G318" s="2">
        <f t="shared" ca="1" si="127"/>
        <v>1907.25</v>
      </c>
      <c r="H318" s="2">
        <f t="shared" ca="1" si="127"/>
        <v>5520.75</v>
      </c>
      <c r="I318" s="2">
        <f t="shared" ca="1" si="127"/>
        <v>1907.25</v>
      </c>
      <c r="J318" s="2">
        <f t="shared" ca="1" si="127"/>
        <v>0</v>
      </c>
      <c r="N318" s="2">
        <f>N285+N292+N302+N307+N314</f>
        <v>14874</v>
      </c>
    </row>
    <row r="319" spans="2:15" ht="15" x14ac:dyDescent="0.3">
      <c r="B319" s="33">
        <f t="shared" si="117"/>
        <v>1003</v>
      </c>
      <c r="C319" s="31">
        <v>990</v>
      </c>
      <c r="D319" s="3" t="s">
        <v>85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N319" s="1"/>
    </row>
    <row r="320" spans="2:15" x14ac:dyDescent="0.3">
      <c r="B320" s="33">
        <f t="shared" si="117"/>
        <v>1003</v>
      </c>
      <c r="C320" s="31">
        <v>1020</v>
      </c>
      <c r="D320" s="22" t="s">
        <v>78</v>
      </c>
      <c r="E320" s="25">
        <f t="shared" ref="E320:J323" ca="1" si="128">RANDBETWEEN($L320,$M320)</f>
        <v>24186</v>
      </c>
      <c r="F320" s="7">
        <v>0</v>
      </c>
      <c r="G320" s="7">
        <v>0</v>
      </c>
      <c r="H320" s="7">
        <v>0</v>
      </c>
      <c r="I320" s="36">
        <f ca="1">E320</f>
        <v>24186</v>
      </c>
      <c r="J320" s="7">
        <v>0</v>
      </c>
      <c r="L320" s="9">
        <f>$N320*(1-O320)</f>
        <v>19725</v>
      </c>
      <c r="M320" s="9">
        <f>$N320*(1+O320)</f>
        <v>32875</v>
      </c>
      <c r="N320" s="10">
        <v>26300</v>
      </c>
      <c r="O320" s="11">
        <v>0.25</v>
      </c>
    </row>
    <row r="321" spans="2:15" x14ac:dyDescent="0.3">
      <c r="B321" s="33">
        <f t="shared" si="117"/>
        <v>1003</v>
      </c>
      <c r="C321" s="31">
        <v>1030</v>
      </c>
      <c r="D321" s="22" t="s">
        <v>81</v>
      </c>
      <c r="E321" s="25">
        <f t="shared" ca="1" si="128"/>
        <v>15015</v>
      </c>
      <c r="F321" s="7">
        <v>0</v>
      </c>
      <c r="G321" s="7">
        <v>0</v>
      </c>
      <c r="H321" s="7">
        <v>0</v>
      </c>
      <c r="I321" s="36">
        <f ca="1">E321</f>
        <v>15015</v>
      </c>
      <c r="J321" s="7">
        <v>0</v>
      </c>
      <c r="L321" s="9">
        <f>$N321*(1-O321)</f>
        <v>9910.5</v>
      </c>
      <c r="M321" s="9">
        <f>$N321*(1+O321)</f>
        <v>16517.5</v>
      </c>
      <c r="N321" s="10">
        <v>13214</v>
      </c>
      <c r="O321" s="11">
        <v>0.25</v>
      </c>
    </row>
    <row r="322" spans="2:15" x14ac:dyDescent="0.3">
      <c r="B322" s="33">
        <f t="shared" si="117"/>
        <v>1003</v>
      </c>
      <c r="C322" s="31">
        <v>1040</v>
      </c>
      <c r="D322" s="22" t="s">
        <v>83</v>
      </c>
      <c r="E322" s="25">
        <f t="shared" ca="1" si="128"/>
        <v>10098</v>
      </c>
      <c r="F322" s="7">
        <v>0</v>
      </c>
      <c r="G322" s="7">
        <v>0</v>
      </c>
      <c r="H322" s="7">
        <v>0</v>
      </c>
      <c r="I322" s="36">
        <f ca="1">E322</f>
        <v>10098</v>
      </c>
      <c r="J322" s="7">
        <v>0</v>
      </c>
      <c r="L322" s="9">
        <f>$N322*(1-O322)</f>
        <v>6375</v>
      </c>
      <c r="M322" s="9">
        <f>$N322*(1+O322)</f>
        <v>10625</v>
      </c>
      <c r="N322" s="10">
        <v>8500</v>
      </c>
      <c r="O322" s="11">
        <v>0.25</v>
      </c>
    </row>
    <row r="323" spans="2:15" x14ac:dyDescent="0.3">
      <c r="B323" s="33">
        <f t="shared" si="117"/>
        <v>1003</v>
      </c>
      <c r="C323" s="31">
        <v>1050</v>
      </c>
      <c r="D323" s="22" t="s">
        <v>80</v>
      </c>
      <c r="E323" s="25">
        <f t="shared" ca="1" si="128"/>
        <v>0</v>
      </c>
      <c r="F323" s="7">
        <f t="shared" ca="1" si="128"/>
        <v>0</v>
      </c>
      <c r="G323" s="7">
        <f t="shared" ca="1" si="128"/>
        <v>0</v>
      </c>
      <c r="H323" s="7">
        <f t="shared" ca="1" si="128"/>
        <v>0</v>
      </c>
      <c r="I323" s="37">
        <f t="shared" ca="1" si="128"/>
        <v>0</v>
      </c>
      <c r="J323" s="7">
        <f t="shared" ca="1" si="128"/>
        <v>0</v>
      </c>
      <c r="L323" s="15"/>
      <c r="M323" s="15"/>
    </row>
    <row r="324" spans="2:15" x14ac:dyDescent="0.3">
      <c r="B324" s="33">
        <f t="shared" si="117"/>
        <v>1003</v>
      </c>
      <c r="C324" s="31">
        <v>1010</v>
      </c>
      <c r="D324" s="23" t="s">
        <v>87</v>
      </c>
      <c r="E324" s="28">
        <f t="shared" ref="E324:J324" ca="1" si="129">SUM(E320:E323)</f>
        <v>49299</v>
      </c>
      <c r="F324" s="20">
        <f t="shared" ca="1" si="129"/>
        <v>0</v>
      </c>
      <c r="G324" s="20">
        <f t="shared" ca="1" si="129"/>
        <v>0</v>
      </c>
      <c r="H324" s="20">
        <f t="shared" ca="1" si="129"/>
        <v>0</v>
      </c>
      <c r="I324" s="38">
        <f t="shared" ca="1" si="129"/>
        <v>49299</v>
      </c>
      <c r="J324" s="20">
        <f t="shared" ca="1" si="129"/>
        <v>0</v>
      </c>
      <c r="N324" s="20">
        <f>SUM(N320:N323)</f>
        <v>48014</v>
      </c>
    </row>
    <row r="325" spans="2:15" x14ac:dyDescent="0.3">
      <c r="B325" s="33">
        <f t="shared" si="117"/>
        <v>1003</v>
      </c>
      <c r="C325" s="31">
        <v>1070</v>
      </c>
      <c r="D325" s="22" t="s">
        <v>79</v>
      </c>
      <c r="E325" s="25">
        <f t="shared" ref="E325:J326" ca="1" si="130">RANDBETWEEN($L325,$M325)</f>
        <v>6830</v>
      </c>
      <c r="F325" s="7">
        <v>0</v>
      </c>
      <c r="G325" s="7">
        <v>0</v>
      </c>
      <c r="H325" s="7">
        <v>0</v>
      </c>
      <c r="I325" s="36">
        <f ca="1">E325</f>
        <v>6830</v>
      </c>
      <c r="J325" s="7">
        <v>0</v>
      </c>
      <c r="L325" s="9">
        <f>$N325*(1-O325)</f>
        <v>4125</v>
      </c>
      <c r="M325" s="9">
        <f>$N325*(1+O325)</f>
        <v>6875</v>
      </c>
      <c r="N325" s="10">
        <v>5500</v>
      </c>
      <c r="O325" s="11">
        <v>0.25</v>
      </c>
    </row>
    <row r="326" spans="2:15" x14ac:dyDescent="0.3">
      <c r="B326" s="33">
        <f t="shared" si="117"/>
        <v>1003</v>
      </c>
      <c r="C326" s="31">
        <v>1080</v>
      </c>
      <c r="D326" s="22" t="s">
        <v>82</v>
      </c>
      <c r="E326" s="25">
        <f t="shared" ca="1" si="130"/>
        <v>0</v>
      </c>
      <c r="F326" s="7">
        <f t="shared" ca="1" si="130"/>
        <v>0</v>
      </c>
      <c r="G326" s="7">
        <f t="shared" ca="1" si="130"/>
        <v>0</v>
      </c>
      <c r="H326" s="7">
        <f t="shared" ca="1" si="130"/>
        <v>0</v>
      </c>
      <c r="I326" s="37">
        <f t="shared" ca="1" si="130"/>
        <v>0</v>
      </c>
      <c r="J326" s="7">
        <f t="shared" ca="1" si="130"/>
        <v>0</v>
      </c>
      <c r="L326" s="15"/>
      <c r="M326" s="15"/>
    </row>
    <row r="327" spans="2:15" x14ac:dyDescent="0.3">
      <c r="B327" s="33">
        <f t="shared" si="117"/>
        <v>1003</v>
      </c>
      <c r="C327" s="31">
        <v>1060</v>
      </c>
      <c r="D327" s="23" t="s">
        <v>88</v>
      </c>
      <c r="E327" s="28">
        <f t="shared" ref="E327:J327" ca="1" si="131">SUM(E325:E326)</f>
        <v>6830</v>
      </c>
      <c r="F327" s="20">
        <f t="shared" ca="1" si="131"/>
        <v>0</v>
      </c>
      <c r="G327" s="20">
        <f t="shared" ca="1" si="131"/>
        <v>0</v>
      </c>
      <c r="H327" s="20">
        <f t="shared" ca="1" si="131"/>
        <v>0</v>
      </c>
      <c r="I327" s="20">
        <f t="shared" ca="1" si="131"/>
        <v>6830</v>
      </c>
      <c r="J327" s="20">
        <f t="shared" ca="1" si="131"/>
        <v>0</v>
      </c>
      <c r="N327" s="20">
        <f>SUM(N325:N326)</f>
        <v>5500</v>
      </c>
    </row>
    <row r="328" spans="2:15" x14ac:dyDescent="0.3">
      <c r="B328" s="33">
        <f t="shared" si="117"/>
        <v>1003</v>
      </c>
      <c r="C328" s="31">
        <v>1090</v>
      </c>
      <c r="D328" s="22" t="s">
        <v>84</v>
      </c>
      <c r="E328" s="25">
        <f t="shared" ref="E328:J328" ca="1" si="132">RANDBETWEEN($L328,$M328)</f>
        <v>0</v>
      </c>
      <c r="F328" s="7">
        <f t="shared" ca="1" si="132"/>
        <v>0</v>
      </c>
      <c r="G328" s="7">
        <f t="shared" ca="1" si="132"/>
        <v>0</v>
      </c>
      <c r="H328" s="7">
        <f t="shared" ca="1" si="132"/>
        <v>0</v>
      </c>
      <c r="I328" s="7">
        <f t="shared" ca="1" si="132"/>
        <v>0</v>
      </c>
      <c r="J328" s="7">
        <f t="shared" ca="1" si="132"/>
        <v>0</v>
      </c>
      <c r="L328" s="15"/>
      <c r="M328" s="15"/>
    </row>
    <row r="329" spans="2:15" x14ac:dyDescent="0.3">
      <c r="B329" s="33">
        <f t="shared" si="117"/>
        <v>1003</v>
      </c>
      <c r="C329" s="31">
        <v>1000</v>
      </c>
      <c r="D329" s="16" t="s">
        <v>86</v>
      </c>
      <c r="E329" s="27">
        <f t="shared" ref="E329:J329" ca="1" si="133">E324+E327+E328</f>
        <v>56129</v>
      </c>
      <c r="F329" s="2">
        <f t="shared" ca="1" si="133"/>
        <v>0</v>
      </c>
      <c r="G329" s="2">
        <f t="shared" ca="1" si="133"/>
        <v>0</v>
      </c>
      <c r="H329" s="2">
        <f t="shared" ca="1" si="133"/>
        <v>0</v>
      </c>
      <c r="I329" s="2">
        <f t="shared" ca="1" si="133"/>
        <v>56129</v>
      </c>
      <c r="J329" s="2">
        <f t="shared" ca="1" si="133"/>
        <v>0</v>
      </c>
      <c r="N329" s="2">
        <f>N324+N327+N328</f>
        <v>53514</v>
      </c>
    </row>
    <row r="330" spans="2:15" ht="15" x14ac:dyDescent="0.3">
      <c r="B330" s="33">
        <f t="shared" si="117"/>
        <v>1003</v>
      </c>
      <c r="C330" s="31">
        <v>10</v>
      </c>
      <c r="D330" s="3" t="s">
        <v>89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N330" s="1"/>
    </row>
    <row r="331" spans="2:15" x14ac:dyDescent="0.3">
      <c r="B331" s="33">
        <f t="shared" si="117"/>
        <v>1003</v>
      </c>
      <c r="C331" s="31">
        <v>20</v>
      </c>
      <c r="D331" s="16" t="s">
        <v>90</v>
      </c>
      <c r="E331" s="2">
        <f t="shared" ref="E331:J331" ca="1" si="134">E230+E257+E318+E277+E329</f>
        <v>377482</v>
      </c>
      <c r="F331" s="2">
        <f t="shared" ca="1" si="134"/>
        <v>58973.5</v>
      </c>
      <c r="G331" s="2">
        <f t="shared" ca="1" si="134"/>
        <v>98105.5</v>
      </c>
      <c r="H331" s="2">
        <f t="shared" ca="1" si="134"/>
        <v>44045.5</v>
      </c>
      <c r="I331" s="2">
        <f t="shared" ca="1" si="134"/>
        <v>176357.5</v>
      </c>
      <c r="J331" s="2">
        <f t="shared" ca="1" si="134"/>
        <v>0</v>
      </c>
      <c r="N331" s="2">
        <f>N230+N257+N318+N277+N329</f>
        <v>373347</v>
      </c>
    </row>
    <row r="332" spans="2:15" ht="19.2" x14ac:dyDescent="0.3">
      <c r="B332" s="40">
        <f>B331+1</f>
        <v>1004</v>
      </c>
      <c r="C332" s="31">
        <v>0</v>
      </c>
      <c r="D332" s="32" t="s">
        <v>115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</row>
    <row r="333" spans="2:15" ht="15" x14ac:dyDescent="0.3">
      <c r="B333" s="33">
        <f>B332</f>
        <v>1004</v>
      </c>
      <c r="C333" s="31">
        <v>30</v>
      </c>
      <c r="D333" s="3" t="s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N333" s="1"/>
    </row>
    <row r="334" spans="2:15" x14ac:dyDescent="0.3">
      <c r="B334" s="33">
        <f t="shared" ref="B334:B397" si="135">B333</f>
        <v>1004</v>
      </c>
      <c r="C334" s="31">
        <v>60</v>
      </c>
      <c r="D334" s="21" t="s">
        <v>3</v>
      </c>
      <c r="E334" s="25">
        <f ca="1">RANDBETWEEN($L334,$M334)</f>
        <v>93511</v>
      </c>
      <c r="F334" s="24">
        <v>0</v>
      </c>
      <c r="G334" s="35">
        <f ca="1">$E334/2</f>
        <v>46755.5</v>
      </c>
      <c r="H334" s="7">
        <v>0</v>
      </c>
      <c r="I334" s="35">
        <f ca="1">$E334/2</f>
        <v>46755.5</v>
      </c>
      <c r="J334" s="7">
        <v>0</v>
      </c>
      <c r="K334" s="8"/>
      <c r="L334" s="9">
        <f>$N334*(1-O334)</f>
        <v>67500</v>
      </c>
      <c r="M334" s="9">
        <f>$N334*(1+O334)</f>
        <v>112500</v>
      </c>
      <c r="N334" s="10">
        <v>90000</v>
      </c>
      <c r="O334" s="11">
        <v>0.25</v>
      </c>
    </row>
    <row r="335" spans="2:15" x14ac:dyDescent="0.3">
      <c r="B335" s="33">
        <f t="shared" si="135"/>
        <v>1004</v>
      </c>
      <c r="C335" s="31">
        <v>70</v>
      </c>
      <c r="D335" s="21" t="s">
        <v>4</v>
      </c>
      <c r="E335" s="25">
        <f ca="1">RANDBETWEEN($L335,$M335)</f>
        <v>34250</v>
      </c>
      <c r="F335" s="35">
        <f ca="1">$E335/4</f>
        <v>8562.5</v>
      </c>
      <c r="G335" s="35">
        <f t="shared" ref="G335:I335" ca="1" si="136">$E335/4</f>
        <v>8562.5</v>
      </c>
      <c r="H335" s="35">
        <f t="shared" ca="1" si="136"/>
        <v>8562.5</v>
      </c>
      <c r="I335" s="35">
        <f t="shared" ca="1" si="136"/>
        <v>8562.5</v>
      </c>
      <c r="J335" s="24">
        <v>0</v>
      </c>
      <c r="L335" s="9">
        <f>$N335*(1-O335)</f>
        <v>22500</v>
      </c>
      <c r="M335" s="9">
        <f>$N335*(1+O335)</f>
        <v>37500</v>
      </c>
      <c r="N335" s="10">
        <v>30000</v>
      </c>
      <c r="O335" s="11">
        <v>0.25</v>
      </c>
    </row>
    <row r="336" spans="2:15" x14ac:dyDescent="0.3">
      <c r="B336" s="33">
        <f t="shared" si="135"/>
        <v>1004</v>
      </c>
      <c r="C336" s="31">
        <v>50</v>
      </c>
      <c r="D336" s="23" t="s">
        <v>1</v>
      </c>
      <c r="E336" s="26">
        <f t="shared" ref="E336:J336" ca="1" si="137">E334+E335</f>
        <v>127761</v>
      </c>
      <c r="F336" s="12">
        <f t="shared" ca="1" si="137"/>
        <v>8562.5</v>
      </c>
      <c r="G336" s="12">
        <f t="shared" ca="1" si="137"/>
        <v>55318</v>
      </c>
      <c r="H336" s="12">
        <f t="shared" ca="1" si="137"/>
        <v>8562.5</v>
      </c>
      <c r="I336" s="12">
        <f t="shared" ca="1" si="137"/>
        <v>55318</v>
      </c>
      <c r="J336" s="12">
        <f t="shared" si="137"/>
        <v>0</v>
      </c>
      <c r="L336" s="13"/>
      <c r="M336" s="10"/>
      <c r="N336" s="12">
        <f>N334+N335</f>
        <v>120000</v>
      </c>
    </row>
    <row r="337" spans="2:15" x14ac:dyDescent="0.3">
      <c r="B337" s="33">
        <f t="shared" si="135"/>
        <v>1004</v>
      </c>
      <c r="C337" s="31">
        <v>90</v>
      </c>
      <c r="D337" s="21" t="s">
        <v>5</v>
      </c>
      <c r="E337" s="25">
        <f ca="1">RANDBETWEEN($L337,$M337)</f>
        <v>37631</v>
      </c>
      <c r="F337" s="24">
        <v>0</v>
      </c>
      <c r="G337" s="35">
        <f ca="1">$E337/2</f>
        <v>18815.5</v>
      </c>
      <c r="H337" s="7">
        <v>0</v>
      </c>
      <c r="I337" s="35">
        <f ca="1">$E337/2</f>
        <v>18815.5</v>
      </c>
      <c r="J337" s="7">
        <v>0</v>
      </c>
      <c r="L337" s="9">
        <f>$N337*(1-O337)</f>
        <v>27750</v>
      </c>
      <c r="M337" s="9">
        <f>$N337*(1+O337)</f>
        <v>46250</v>
      </c>
      <c r="N337" s="10">
        <v>37000</v>
      </c>
      <c r="O337" s="11">
        <v>0.25</v>
      </c>
    </row>
    <row r="338" spans="2:15" x14ac:dyDescent="0.3">
      <c r="B338" s="33">
        <f t="shared" si="135"/>
        <v>1004</v>
      </c>
      <c r="C338" s="31">
        <v>100</v>
      </c>
      <c r="D338" s="21" t="s">
        <v>6</v>
      </c>
      <c r="E338" s="25">
        <f ca="1">RANDBETWEEN($L338,$M338)</f>
        <v>38335</v>
      </c>
      <c r="F338" s="35">
        <f ca="1">$E338/4</f>
        <v>9583.75</v>
      </c>
      <c r="G338" s="35">
        <f t="shared" ref="G338:I338" ca="1" si="138">$E338/4</f>
        <v>9583.75</v>
      </c>
      <c r="H338" s="35">
        <f t="shared" ca="1" si="138"/>
        <v>9583.75</v>
      </c>
      <c r="I338" s="35">
        <f t="shared" ca="1" si="138"/>
        <v>9583.75</v>
      </c>
      <c r="J338" s="24">
        <v>0</v>
      </c>
      <c r="L338" s="9">
        <f>$N338*(1-O338)</f>
        <v>37500</v>
      </c>
      <c r="M338" s="9">
        <f>$N338*(1+O338)</f>
        <v>62500</v>
      </c>
      <c r="N338" s="10">
        <v>50000</v>
      </c>
      <c r="O338" s="11">
        <v>0.25</v>
      </c>
    </row>
    <row r="339" spans="2:15" x14ac:dyDescent="0.3">
      <c r="B339" s="33">
        <f t="shared" si="135"/>
        <v>1004</v>
      </c>
      <c r="C339" s="31">
        <v>80</v>
      </c>
      <c r="D339" s="23" t="s">
        <v>2</v>
      </c>
      <c r="E339" s="26">
        <f t="shared" ref="E339:J339" ca="1" si="139">E337+E338</f>
        <v>75966</v>
      </c>
      <c r="F339" s="12">
        <f t="shared" ca="1" si="139"/>
        <v>9583.75</v>
      </c>
      <c r="G339" s="12">
        <f t="shared" ca="1" si="139"/>
        <v>28399.25</v>
      </c>
      <c r="H339" s="12">
        <f t="shared" ca="1" si="139"/>
        <v>9583.75</v>
      </c>
      <c r="I339" s="12">
        <f t="shared" ca="1" si="139"/>
        <v>28399.25</v>
      </c>
      <c r="J339" s="12">
        <f t="shared" si="139"/>
        <v>0</v>
      </c>
      <c r="L339" s="14"/>
      <c r="M339" s="15"/>
      <c r="N339" s="12">
        <f>N337+N338</f>
        <v>87000</v>
      </c>
    </row>
    <row r="340" spans="2:15" x14ac:dyDescent="0.3">
      <c r="B340" s="33">
        <f t="shared" si="135"/>
        <v>1004</v>
      </c>
      <c r="C340" s="31">
        <v>40</v>
      </c>
      <c r="D340" s="16" t="s">
        <v>7</v>
      </c>
      <c r="E340" s="27">
        <f t="shared" ref="E340:J340" ca="1" si="140">E336+E339</f>
        <v>203727</v>
      </c>
      <c r="F340" s="2">
        <f t="shared" ca="1" si="140"/>
        <v>18146.25</v>
      </c>
      <c r="G340" s="2">
        <f t="shared" ca="1" si="140"/>
        <v>83717.25</v>
      </c>
      <c r="H340" s="2">
        <f t="shared" ca="1" si="140"/>
        <v>18146.25</v>
      </c>
      <c r="I340" s="2">
        <f t="shared" ca="1" si="140"/>
        <v>83717.25</v>
      </c>
      <c r="J340" s="2">
        <f t="shared" si="140"/>
        <v>0</v>
      </c>
      <c r="L340" s="17"/>
      <c r="N340" s="2">
        <f>N336+N339</f>
        <v>207000</v>
      </c>
    </row>
    <row r="341" spans="2:15" ht="15" x14ac:dyDescent="0.3">
      <c r="B341" s="33">
        <f t="shared" si="135"/>
        <v>1004</v>
      </c>
      <c r="C341" s="31">
        <v>110</v>
      </c>
      <c r="D341" s="3" t="s">
        <v>107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N341" s="1"/>
    </row>
    <row r="342" spans="2:15" x14ac:dyDescent="0.3">
      <c r="B342" s="33">
        <f t="shared" si="135"/>
        <v>1004</v>
      </c>
      <c r="C342" s="31">
        <v>130</v>
      </c>
      <c r="D342" s="22" t="s">
        <v>93</v>
      </c>
      <c r="E342" s="25">
        <f t="shared" ref="E342:J344" ca="1" si="141">RANDBETWEEN($L342,$M342)</f>
        <v>10917</v>
      </c>
      <c r="F342" s="39">
        <f ca="1">$E342/1</f>
        <v>10917</v>
      </c>
      <c r="G342" s="7">
        <v>0</v>
      </c>
      <c r="H342" s="7">
        <v>0</v>
      </c>
      <c r="I342" s="7">
        <v>0</v>
      </c>
      <c r="J342" s="7">
        <v>0</v>
      </c>
      <c r="L342" s="9">
        <f>$N342*(1-O342)</f>
        <v>9375</v>
      </c>
      <c r="M342" s="9">
        <f>$N342*(1+O342)</f>
        <v>15625</v>
      </c>
      <c r="N342" s="10">
        <v>12500</v>
      </c>
      <c r="O342" s="11">
        <v>0.25</v>
      </c>
    </row>
    <row r="343" spans="2:15" x14ac:dyDescent="0.3">
      <c r="B343" s="33">
        <f t="shared" si="135"/>
        <v>1004</v>
      </c>
      <c r="C343" s="31">
        <v>140</v>
      </c>
      <c r="D343" s="22" t="s">
        <v>94</v>
      </c>
      <c r="E343" s="25">
        <f t="shared" ca="1" si="141"/>
        <v>0</v>
      </c>
      <c r="F343" s="7">
        <f t="shared" ca="1" si="141"/>
        <v>0</v>
      </c>
      <c r="G343" s="7">
        <f t="shared" ca="1" si="141"/>
        <v>0</v>
      </c>
      <c r="H343" s="7">
        <f t="shared" ca="1" si="141"/>
        <v>0</v>
      </c>
      <c r="I343" s="7">
        <f t="shared" ca="1" si="141"/>
        <v>0</v>
      </c>
      <c r="J343" s="7">
        <f t="shared" ca="1" si="141"/>
        <v>0</v>
      </c>
      <c r="L343" s="9">
        <f>$N343*(1-O343)</f>
        <v>0</v>
      </c>
      <c r="M343" s="9">
        <f>$N343*(1+O343)</f>
        <v>0</v>
      </c>
      <c r="N343" s="10">
        <v>0</v>
      </c>
      <c r="O343" s="11">
        <v>0.25</v>
      </c>
    </row>
    <row r="344" spans="2:15" x14ac:dyDescent="0.3">
      <c r="B344" s="33">
        <f t="shared" si="135"/>
        <v>1004</v>
      </c>
      <c r="C344" s="31">
        <v>150</v>
      </c>
      <c r="D344" s="22" t="s">
        <v>95</v>
      </c>
      <c r="E344" s="25">
        <f t="shared" ca="1" si="141"/>
        <v>0</v>
      </c>
      <c r="F344" s="7">
        <f t="shared" ca="1" si="141"/>
        <v>0</v>
      </c>
      <c r="G344" s="7">
        <f t="shared" ca="1" si="141"/>
        <v>0</v>
      </c>
      <c r="H344" s="7">
        <f t="shared" ca="1" si="141"/>
        <v>0</v>
      </c>
      <c r="I344" s="7">
        <f t="shared" ca="1" si="141"/>
        <v>0</v>
      </c>
      <c r="J344" s="7">
        <f t="shared" ca="1" si="141"/>
        <v>0</v>
      </c>
      <c r="L344" s="9">
        <f>$N344*(1-O344)</f>
        <v>0</v>
      </c>
      <c r="M344" s="9">
        <f>$N344*(1+O344)</f>
        <v>0</v>
      </c>
      <c r="N344" s="10">
        <v>0</v>
      </c>
      <c r="O344" s="11">
        <v>0.25</v>
      </c>
    </row>
    <row r="345" spans="2:15" x14ac:dyDescent="0.3">
      <c r="B345" s="33">
        <f t="shared" si="135"/>
        <v>1004</v>
      </c>
      <c r="C345" s="31">
        <v>120</v>
      </c>
      <c r="D345" s="16" t="s">
        <v>20</v>
      </c>
      <c r="E345" s="27">
        <f t="shared" ref="E345:J345" ca="1" si="142">SUM(E342:E344)</f>
        <v>10917</v>
      </c>
      <c r="F345" s="2">
        <f t="shared" ca="1" si="142"/>
        <v>10917</v>
      </c>
      <c r="G345" s="2">
        <f t="shared" ca="1" si="142"/>
        <v>0</v>
      </c>
      <c r="H345" s="2">
        <f t="shared" ca="1" si="142"/>
        <v>0</v>
      </c>
      <c r="I345" s="2">
        <f t="shared" ca="1" si="142"/>
        <v>0</v>
      </c>
      <c r="J345" s="2">
        <f t="shared" ca="1" si="142"/>
        <v>0</v>
      </c>
      <c r="L345" s="18"/>
      <c r="N345" s="12">
        <f>SUM(N342:N344)</f>
        <v>12500</v>
      </c>
    </row>
    <row r="346" spans="2:15" ht="15" x14ac:dyDescent="0.3">
      <c r="B346" s="33">
        <f t="shared" si="135"/>
        <v>1004</v>
      </c>
      <c r="C346" s="31">
        <v>160</v>
      </c>
      <c r="D346" s="3" t="s">
        <v>108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N346" s="1"/>
    </row>
    <row r="347" spans="2:15" x14ac:dyDescent="0.3">
      <c r="B347" s="33">
        <f t="shared" si="135"/>
        <v>1004</v>
      </c>
      <c r="C347" s="31">
        <v>190</v>
      </c>
      <c r="D347" s="22" t="s">
        <v>13</v>
      </c>
      <c r="E347" s="25">
        <f t="shared" ref="E347:J351" ca="1" si="143">RANDBETWEEN($L347,$M347)</f>
        <v>18712</v>
      </c>
      <c r="F347" s="7">
        <v>0</v>
      </c>
      <c r="G347" s="7">
        <v>0</v>
      </c>
      <c r="H347" s="7">
        <v>0</v>
      </c>
      <c r="I347" s="39">
        <f ca="1">$E347/1</f>
        <v>18712</v>
      </c>
      <c r="J347" s="7">
        <v>0</v>
      </c>
      <c r="L347" s="9">
        <f>$N347*(1-O347)</f>
        <v>11250</v>
      </c>
      <c r="M347" s="9">
        <f>$N347*(1+O347)</f>
        <v>18750</v>
      </c>
      <c r="N347" s="10">
        <v>15000</v>
      </c>
      <c r="O347" s="11">
        <v>0.25</v>
      </c>
    </row>
    <row r="348" spans="2:15" x14ac:dyDescent="0.3">
      <c r="B348" s="33">
        <f t="shared" si="135"/>
        <v>1004</v>
      </c>
      <c r="C348" s="31">
        <v>200</v>
      </c>
      <c r="D348" s="22" t="s">
        <v>14</v>
      </c>
      <c r="E348" s="25">
        <f t="shared" ca="1" si="143"/>
        <v>1049</v>
      </c>
      <c r="F348" s="7">
        <v>0</v>
      </c>
      <c r="G348" s="7">
        <v>0</v>
      </c>
      <c r="H348" s="7">
        <v>0</v>
      </c>
      <c r="I348" s="39">
        <f ca="1">$E348/1</f>
        <v>1049</v>
      </c>
      <c r="J348" s="7">
        <v>0</v>
      </c>
      <c r="L348" s="9">
        <f>$N348*(1-O348)</f>
        <v>637.5</v>
      </c>
      <c r="M348" s="9">
        <f>$N348*(1+O348)</f>
        <v>1062.5</v>
      </c>
      <c r="N348" s="10">
        <v>850</v>
      </c>
      <c r="O348" s="11">
        <v>0.25</v>
      </c>
    </row>
    <row r="349" spans="2:15" x14ac:dyDescent="0.3">
      <c r="B349" s="33">
        <f t="shared" si="135"/>
        <v>1004</v>
      </c>
      <c r="C349" s="31">
        <v>210</v>
      </c>
      <c r="D349" s="22" t="s">
        <v>57</v>
      </c>
      <c r="E349" s="25">
        <f t="shared" ca="1" si="143"/>
        <v>0</v>
      </c>
      <c r="F349" s="7">
        <f t="shared" ca="1" si="143"/>
        <v>0</v>
      </c>
      <c r="G349" s="7">
        <f t="shared" ca="1" si="143"/>
        <v>0</v>
      </c>
      <c r="H349" s="7">
        <f t="shared" ca="1" si="143"/>
        <v>0</v>
      </c>
      <c r="I349" s="7">
        <f t="shared" ca="1" si="143"/>
        <v>0</v>
      </c>
      <c r="J349" s="7">
        <f t="shared" ca="1" si="143"/>
        <v>0</v>
      </c>
      <c r="L349" s="15"/>
      <c r="M349" s="15"/>
    </row>
    <row r="350" spans="2:15" x14ac:dyDescent="0.3">
      <c r="B350" s="33">
        <f t="shared" si="135"/>
        <v>1004</v>
      </c>
      <c r="C350" s="31">
        <v>220</v>
      </c>
      <c r="D350" s="22" t="s">
        <v>15</v>
      </c>
      <c r="E350" s="25">
        <f t="shared" ca="1" si="143"/>
        <v>0</v>
      </c>
      <c r="F350" s="7">
        <f t="shared" ca="1" si="143"/>
        <v>0</v>
      </c>
      <c r="G350" s="7">
        <f t="shared" ca="1" si="143"/>
        <v>0</v>
      </c>
      <c r="H350" s="7">
        <f t="shared" ca="1" si="143"/>
        <v>0</v>
      </c>
      <c r="I350" s="7">
        <f t="shared" ca="1" si="143"/>
        <v>0</v>
      </c>
      <c r="J350" s="7">
        <f t="shared" ca="1" si="143"/>
        <v>0</v>
      </c>
      <c r="L350" s="15"/>
      <c r="M350" s="15"/>
    </row>
    <row r="351" spans="2:15" x14ac:dyDescent="0.3">
      <c r="B351" s="33">
        <f t="shared" si="135"/>
        <v>1004</v>
      </c>
      <c r="C351" s="31">
        <v>230</v>
      </c>
      <c r="D351" s="22" t="s">
        <v>16</v>
      </c>
      <c r="E351" s="25">
        <f t="shared" ca="1" si="143"/>
        <v>0</v>
      </c>
      <c r="F351" s="7">
        <f t="shared" ca="1" si="143"/>
        <v>0</v>
      </c>
      <c r="G351" s="7">
        <f t="shared" ca="1" si="143"/>
        <v>0</v>
      </c>
      <c r="H351" s="7">
        <f t="shared" ca="1" si="143"/>
        <v>0</v>
      </c>
      <c r="I351" s="7">
        <f t="shared" ca="1" si="143"/>
        <v>0</v>
      </c>
      <c r="J351" s="7">
        <f t="shared" ca="1" si="143"/>
        <v>0</v>
      </c>
      <c r="L351" s="15"/>
      <c r="M351" s="15"/>
    </row>
    <row r="352" spans="2:15" x14ac:dyDescent="0.3">
      <c r="B352" s="33">
        <f t="shared" si="135"/>
        <v>1004</v>
      </c>
      <c r="C352" s="31">
        <v>180</v>
      </c>
      <c r="D352" s="23" t="s">
        <v>24</v>
      </c>
      <c r="E352" s="26">
        <f t="shared" ref="E352:J352" ca="1" si="144">SUM(E347:E351)</f>
        <v>19761</v>
      </c>
      <c r="F352" s="12">
        <f t="shared" ca="1" si="144"/>
        <v>0</v>
      </c>
      <c r="G352" s="12">
        <f t="shared" ca="1" si="144"/>
        <v>0</v>
      </c>
      <c r="H352" s="12">
        <f t="shared" ca="1" si="144"/>
        <v>0</v>
      </c>
      <c r="I352" s="12">
        <f t="shared" ca="1" si="144"/>
        <v>19761</v>
      </c>
      <c r="J352" s="12">
        <f t="shared" ca="1" si="144"/>
        <v>0</v>
      </c>
      <c r="N352" s="12">
        <f>SUM(N347:N351)</f>
        <v>15850</v>
      </c>
    </row>
    <row r="353" spans="2:15" x14ac:dyDescent="0.3">
      <c r="B353" s="33">
        <f t="shared" si="135"/>
        <v>1004</v>
      </c>
      <c r="C353" s="31">
        <v>250</v>
      </c>
      <c r="D353" s="22" t="s">
        <v>9</v>
      </c>
      <c r="E353" s="25">
        <f t="shared" ref="E353:J358" ca="1" si="145">RANDBETWEEN($L353,$M353)</f>
        <v>6964</v>
      </c>
      <c r="F353" s="7">
        <v>0</v>
      </c>
      <c r="G353" s="7">
        <v>0</v>
      </c>
      <c r="H353" s="39">
        <f ca="1">$E353/1</f>
        <v>6964</v>
      </c>
      <c r="I353" s="7">
        <v>0</v>
      </c>
      <c r="J353" s="7">
        <v>0</v>
      </c>
      <c r="L353" s="9">
        <f>$N353*(1-O353)</f>
        <v>5550</v>
      </c>
      <c r="M353" s="9">
        <f>$N353*(1+O353)</f>
        <v>9250</v>
      </c>
      <c r="N353" s="10">
        <v>7400</v>
      </c>
      <c r="O353" s="11">
        <v>0.25</v>
      </c>
    </row>
    <row r="354" spans="2:15" x14ac:dyDescent="0.3">
      <c r="B354" s="33">
        <f t="shared" si="135"/>
        <v>1004</v>
      </c>
      <c r="C354" s="31">
        <v>260</v>
      </c>
      <c r="D354" s="22" t="s">
        <v>101</v>
      </c>
      <c r="E354" s="25">
        <f t="shared" ca="1" si="145"/>
        <v>5528</v>
      </c>
      <c r="F354" s="39">
        <f ca="1">$E354/1</f>
        <v>5528</v>
      </c>
      <c r="G354" s="7">
        <v>0</v>
      </c>
      <c r="H354" s="7">
        <v>0</v>
      </c>
      <c r="I354" s="7">
        <v>0</v>
      </c>
      <c r="J354" s="7">
        <v>0</v>
      </c>
      <c r="L354" s="9">
        <f>$N354*(1-O354)</f>
        <v>4275</v>
      </c>
      <c r="M354" s="9">
        <f>$N354*(1+O354)</f>
        <v>7125</v>
      </c>
      <c r="N354" s="10">
        <v>5700</v>
      </c>
      <c r="O354" s="11">
        <v>0.25</v>
      </c>
    </row>
    <row r="355" spans="2:15" x14ac:dyDescent="0.3">
      <c r="B355" s="33">
        <f t="shared" si="135"/>
        <v>1004</v>
      </c>
      <c r="C355" s="31">
        <v>270</v>
      </c>
      <c r="D355" s="22" t="s">
        <v>10</v>
      </c>
      <c r="E355" s="25">
        <f t="shared" ca="1" si="145"/>
        <v>1326</v>
      </c>
      <c r="F355" s="39">
        <f ca="1">$E355/1</f>
        <v>1326</v>
      </c>
      <c r="G355" s="7">
        <v>0</v>
      </c>
      <c r="H355" s="7">
        <v>0</v>
      </c>
      <c r="I355" s="7">
        <v>0</v>
      </c>
      <c r="J355" s="7">
        <v>0</v>
      </c>
      <c r="L355" s="9">
        <f>$N355*(1-O355)</f>
        <v>1050</v>
      </c>
      <c r="M355" s="9">
        <f>$N355*(1+O355)</f>
        <v>1750</v>
      </c>
      <c r="N355" s="10">
        <v>1400</v>
      </c>
      <c r="O355" s="11">
        <v>0.25</v>
      </c>
    </row>
    <row r="356" spans="2:15" x14ac:dyDescent="0.3">
      <c r="B356" s="33">
        <f t="shared" si="135"/>
        <v>1004</v>
      </c>
      <c r="C356" s="31">
        <v>280</v>
      </c>
      <c r="D356" s="22" t="s">
        <v>11</v>
      </c>
      <c r="E356" s="25">
        <f t="shared" ca="1" si="145"/>
        <v>0</v>
      </c>
      <c r="F356" s="7">
        <f t="shared" ca="1" si="145"/>
        <v>0</v>
      </c>
      <c r="G356" s="7">
        <f t="shared" ca="1" si="145"/>
        <v>0</v>
      </c>
      <c r="H356" s="7">
        <f t="shared" ca="1" si="145"/>
        <v>0</v>
      </c>
      <c r="I356" s="7">
        <f t="shared" ca="1" si="145"/>
        <v>0</v>
      </c>
      <c r="J356" s="7">
        <f t="shared" ca="1" si="145"/>
        <v>0</v>
      </c>
      <c r="L356" s="15"/>
      <c r="M356" s="15"/>
    </row>
    <row r="357" spans="2:15" x14ac:dyDescent="0.3">
      <c r="B357" s="33">
        <f t="shared" si="135"/>
        <v>1004</v>
      </c>
      <c r="C357" s="31">
        <v>290</v>
      </c>
      <c r="D357" s="22" t="s">
        <v>12</v>
      </c>
      <c r="E357" s="25">
        <f t="shared" ca="1" si="145"/>
        <v>0</v>
      </c>
      <c r="F357" s="7">
        <f t="shared" ca="1" si="145"/>
        <v>0</v>
      </c>
      <c r="G357" s="7">
        <f t="shared" ca="1" si="145"/>
        <v>0</v>
      </c>
      <c r="H357" s="7">
        <f t="shared" ca="1" si="145"/>
        <v>0</v>
      </c>
      <c r="I357" s="7">
        <f t="shared" ca="1" si="145"/>
        <v>0</v>
      </c>
      <c r="J357" s="7">
        <f t="shared" ca="1" si="145"/>
        <v>0</v>
      </c>
      <c r="L357" s="15"/>
      <c r="M357" s="15"/>
    </row>
    <row r="358" spans="2:15" x14ac:dyDescent="0.3">
      <c r="B358" s="33">
        <f t="shared" si="135"/>
        <v>1004</v>
      </c>
      <c r="C358" s="31">
        <v>300</v>
      </c>
      <c r="D358" s="22" t="s">
        <v>19</v>
      </c>
      <c r="E358" s="25">
        <f t="shared" ca="1" si="145"/>
        <v>0</v>
      </c>
      <c r="F358" s="7">
        <f t="shared" ca="1" si="145"/>
        <v>0</v>
      </c>
      <c r="G358" s="7">
        <f t="shared" ca="1" si="145"/>
        <v>0</v>
      </c>
      <c r="H358" s="7">
        <f t="shared" ca="1" si="145"/>
        <v>0</v>
      </c>
      <c r="I358" s="7">
        <f t="shared" ca="1" si="145"/>
        <v>0</v>
      </c>
      <c r="J358" s="7">
        <f t="shared" ca="1" si="145"/>
        <v>0</v>
      </c>
      <c r="L358" s="15"/>
      <c r="M358" s="15"/>
    </row>
    <row r="359" spans="2:15" x14ac:dyDescent="0.3">
      <c r="B359" s="33">
        <f t="shared" si="135"/>
        <v>1004</v>
      </c>
      <c r="C359" s="31">
        <v>240</v>
      </c>
      <c r="D359" s="23" t="s">
        <v>25</v>
      </c>
      <c r="E359" s="26">
        <f t="shared" ref="E359:J359" ca="1" si="146">SUM(E353:E358)</f>
        <v>13818</v>
      </c>
      <c r="F359" s="12">
        <f t="shared" ca="1" si="146"/>
        <v>6854</v>
      </c>
      <c r="G359" s="12">
        <f t="shared" ca="1" si="146"/>
        <v>0</v>
      </c>
      <c r="H359" s="12">
        <f t="shared" ca="1" si="146"/>
        <v>6964</v>
      </c>
      <c r="I359" s="12">
        <f t="shared" ca="1" si="146"/>
        <v>0</v>
      </c>
      <c r="J359" s="12">
        <f t="shared" ca="1" si="146"/>
        <v>0</v>
      </c>
      <c r="L359" s="18"/>
      <c r="N359" s="12">
        <f>SUM(N353:N357)</f>
        <v>14500</v>
      </c>
    </row>
    <row r="360" spans="2:15" x14ac:dyDescent="0.3">
      <c r="B360" s="33">
        <f t="shared" si="135"/>
        <v>1004</v>
      </c>
      <c r="C360" s="31">
        <v>320</v>
      </c>
      <c r="D360" s="22" t="s">
        <v>17</v>
      </c>
      <c r="E360" s="25">
        <f t="shared" ref="E360:J365" ca="1" si="147">RANDBETWEEN($L360,$M360)</f>
        <v>0</v>
      </c>
      <c r="F360" s="7">
        <f t="shared" ca="1" si="147"/>
        <v>0</v>
      </c>
      <c r="G360" s="7">
        <f t="shared" ca="1" si="147"/>
        <v>0</v>
      </c>
      <c r="H360" s="7">
        <f t="shared" ca="1" si="147"/>
        <v>0</v>
      </c>
      <c r="I360" s="7">
        <f t="shared" ca="1" si="147"/>
        <v>0</v>
      </c>
      <c r="J360" s="7">
        <f t="shared" ca="1" si="147"/>
        <v>0</v>
      </c>
      <c r="L360" s="15"/>
      <c r="M360" s="15"/>
    </row>
    <row r="361" spans="2:15" x14ac:dyDescent="0.3">
      <c r="B361" s="33">
        <f t="shared" si="135"/>
        <v>1004</v>
      </c>
      <c r="C361" s="31">
        <v>330</v>
      </c>
      <c r="D361" s="22" t="s">
        <v>103</v>
      </c>
      <c r="E361" s="25">
        <f t="shared" ca="1" si="147"/>
        <v>6787</v>
      </c>
      <c r="F361" s="39">
        <f ca="1">$E361/4</f>
        <v>1696.75</v>
      </c>
      <c r="G361" s="39">
        <f ca="1">$E361/4</f>
        <v>1696.75</v>
      </c>
      <c r="H361" s="39">
        <f ca="1">$E361/4</f>
        <v>1696.75</v>
      </c>
      <c r="I361" s="39">
        <f ca="1">$E361/4</f>
        <v>1696.75</v>
      </c>
      <c r="J361" s="7">
        <v>0</v>
      </c>
      <c r="L361" s="9">
        <f>$N361*(1-O361)</f>
        <v>5625</v>
      </c>
      <c r="M361" s="9">
        <f>$N361*(1+O361)</f>
        <v>9375</v>
      </c>
      <c r="N361" s="10">
        <v>7500</v>
      </c>
      <c r="O361" s="11">
        <v>0.25</v>
      </c>
    </row>
    <row r="362" spans="2:15" x14ac:dyDescent="0.3">
      <c r="B362" s="33">
        <f t="shared" si="135"/>
        <v>1004</v>
      </c>
      <c r="C362" s="31">
        <v>340</v>
      </c>
      <c r="D362" s="22" t="s">
        <v>27</v>
      </c>
      <c r="E362" s="25">
        <f t="shared" ca="1" si="147"/>
        <v>0</v>
      </c>
      <c r="F362" s="7">
        <f t="shared" ca="1" si="147"/>
        <v>0</v>
      </c>
      <c r="G362" s="7">
        <f t="shared" ca="1" si="147"/>
        <v>0</v>
      </c>
      <c r="H362" s="7">
        <f t="shared" ca="1" si="147"/>
        <v>0</v>
      </c>
      <c r="I362" s="7">
        <f t="shared" ca="1" si="147"/>
        <v>0</v>
      </c>
      <c r="J362" s="7">
        <f t="shared" ca="1" si="147"/>
        <v>0</v>
      </c>
      <c r="L362" s="15"/>
      <c r="M362" s="15"/>
    </row>
    <row r="363" spans="2:15" x14ac:dyDescent="0.3">
      <c r="B363" s="33">
        <f t="shared" si="135"/>
        <v>1004</v>
      </c>
      <c r="C363" s="31">
        <v>350</v>
      </c>
      <c r="D363" s="22" t="s">
        <v>21</v>
      </c>
      <c r="E363" s="25">
        <f t="shared" ca="1" si="147"/>
        <v>26409</v>
      </c>
      <c r="F363" s="39">
        <f ca="1">$E363/4</f>
        <v>6602.25</v>
      </c>
      <c r="G363" s="39">
        <f ca="1">$E363/4</f>
        <v>6602.25</v>
      </c>
      <c r="H363" s="39">
        <f ca="1">$E363/4</f>
        <v>6602.25</v>
      </c>
      <c r="I363" s="39">
        <f ca="1">$E363/4</f>
        <v>6602.25</v>
      </c>
      <c r="J363" s="7">
        <v>0</v>
      </c>
      <c r="L363" s="9">
        <f>$N363*(1-O363)</f>
        <v>17700</v>
      </c>
      <c r="M363" s="9">
        <f>$N363*(1+O363)</f>
        <v>29500</v>
      </c>
      <c r="N363" s="10">
        <v>23600</v>
      </c>
      <c r="O363" s="11">
        <v>0.25</v>
      </c>
    </row>
    <row r="364" spans="2:15" x14ac:dyDescent="0.3">
      <c r="B364" s="33">
        <f t="shared" si="135"/>
        <v>1004</v>
      </c>
      <c r="C364" s="31">
        <v>360</v>
      </c>
      <c r="D364" s="22" t="s">
        <v>18</v>
      </c>
      <c r="E364" s="25">
        <f t="shared" ca="1" si="147"/>
        <v>2773</v>
      </c>
      <c r="F364" s="7">
        <v>0</v>
      </c>
      <c r="G364" s="7">
        <v>0</v>
      </c>
      <c r="H364" s="7">
        <v>0</v>
      </c>
      <c r="I364" s="39">
        <f ca="1">$E364/1</f>
        <v>2773</v>
      </c>
      <c r="J364" s="7">
        <v>0</v>
      </c>
      <c r="L364" s="9">
        <f>$N364*(1-O364)</f>
        <v>1881.75</v>
      </c>
      <c r="M364" s="9">
        <f>$N364*(1+O364)</f>
        <v>3136.25</v>
      </c>
      <c r="N364" s="10">
        <v>2509</v>
      </c>
      <c r="O364" s="11">
        <v>0.25</v>
      </c>
    </row>
    <row r="365" spans="2:15" x14ac:dyDescent="0.3">
      <c r="B365" s="33">
        <f t="shared" si="135"/>
        <v>1004</v>
      </c>
      <c r="C365" s="31">
        <v>370</v>
      </c>
      <c r="D365" s="22" t="s">
        <v>22</v>
      </c>
      <c r="E365" s="25">
        <f t="shared" ca="1" si="147"/>
        <v>0</v>
      </c>
      <c r="F365" s="7">
        <f t="shared" ca="1" si="147"/>
        <v>0</v>
      </c>
      <c r="G365" s="7">
        <f t="shared" ca="1" si="147"/>
        <v>0</v>
      </c>
      <c r="H365" s="7">
        <f t="shared" ca="1" si="147"/>
        <v>0</v>
      </c>
      <c r="I365" s="7">
        <f t="shared" ca="1" si="147"/>
        <v>0</v>
      </c>
      <c r="J365" s="7">
        <f t="shared" ca="1" si="147"/>
        <v>0</v>
      </c>
      <c r="L365" s="15"/>
      <c r="M365" s="15"/>
    </row>
    <row r="366" spans="2:15" x14ac:dyDescent="0.3">
      <c r="B366" s="33">
        <f t="shared" si="135"/>
        <v>1004</v>
      </c>
      <c r="C366" s="31">
        <v>310</v>
      </c>
      <c r="D366" s="23" t="s">
        <v>26</v>
      </c>
      <c r="E366" s="26">
        <f t="shared" ref="E366:J366" ca="1" si="148">SUM(E360:E365)</f>
        <v>35969</v>
      </c>
      <c r="F366" s="12">
        <f t="shared" ca="1" si="148"/>
        <v>8299</v>
      </c>
      <c r="G366" s="12">
        <f t="shared" ca="1" si="148"/>
        <v>8299</v>
      </c>
      <c r="H366" s="12">
        <f t="shared" ca="1" si="148"/>
        <v>8299</v>
      </c>
      <c r="I366" s="12">
        <f t="shared" ca="1" si="148"/>
        <v>11072</v>
      </c>
      <c r="J366" s="12">
        <f t="shared" ca="1" si="148"/>
        <v>0</v>
      </c>
      <c r="N366" s="12">
        <f>SUM(N360:N365)</f>
        <v>33609</v>
      </c>
    </row>
    <row r="367" spans="2:15" x14ac:dyDescent="0.3">
      <c r="B367" s="33">
        <f t="shared" si="135"/>
        <v>1004</v>
      </c>
      <c r="C367" s="31">
        <v>170</v>
      </c>
      <c r="D367" s="16" t="s">
        <v>23</v>
      </c>
      <c r="E367" s="27">
        <f t="shared" ref="E367:J367" ca="1" si="149">E352+E359+E345+E366</f>
        <v>80465</v>
      </c>
      <c r="F367" s="2">
        <f t="shared" ca="1" si="149"/>
        <v>26070</v>
      </c>
      <c r="G367" s="2">
        <f t="shared" ca="1" si="149"/>
        <v>8299</v>
      </c>
      <c r="H367" s="2">
        <f t="shared" ca="1" si="149"/>
        <v>15263</v>
      </c>
      <c r="I367" s="2">
        <f t="shared" ca="1" si="149"/>
        <v>30833</v>
      </c>
      <c r="J367" s="2">
        <f t="shared" ca="1" si="149"/>
        <v>0</v>
      </c>
      <c r="N367" s="2">
        <f>N352+N359+N345+N366</f>
        <v>76459</v>
      </c>
    </row>
    <row r="368" spans="2:15" ht="15" x14ac:dyDescent="0.3">
      <c r="B368" s="33">
        <f t="shared" si="135"/>
        <v>1004</v>
      </c>
      <c r="C368" s="31">
        <v>380</v>
      </c>
      <c r="D368" s="3" t="s">
        <v>73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N368" s="1"/>
    </row>
    <row r="369" spans="2:15" x14ac:dyDescent="0.3">
      <c r="B369" s="33">
        <f t="shared" si="135"/>
        <v>1004</v>
      </c>
      <c r="C369" s="31">
        <v>410</v>
      </c>
      <c r="D369" s="22" t="s">
        <v>62</v>
      </c>
      <c r="E369" s="25">
        <f t="shared" ref="E369:I371" ca="1" si="150">RANDBETWEEN($L369,$M369)</f>
        <v>16991</v>
      </c>
      <c r="F369" s="39">
        <f t="shared" ref="F369:I370" ca="1" si="151">$E369/4</f>
        <v>4247.75</v>
      </c>
      <c r="G369" s="39">
        <f t="shared" ca="1" si="151"/>
        <v>4247.75</v>
      </c>
      <c r="H369" s="39">
        <f t="shared" ca="1" si="151"/>
        <v>4247.75</v>
      </c>
      <c r="I369" s="39">
        <f t="shared" ca="1" si="151"/>
        <v>4247.75</v>
      </c>
      <c r="J369" s="7">
        <v>0</v>
      </c>
      <c r="L369" s="9">
        <f>$N369*(1-O369)</f>
        <v>10500</v>
      </c>
      <c r="M369" s="9">
        <f>$N369*(1+O369)</f>
        <v>17500</v>
      </c>
      <c r="N369" s="10">
        <v>14000</v>
      </c>
      <c r="O369" s="11">
        <v>0.25</v>
      </c>
    </row>
    <row r="370" spans="2:15" x14ac:dyDescent="0.3">
      <c r="B370" s="33">
        <f t="shared" si="135"/>
        <v>1004</v>
      </c>
      <c r="C370" s="31">
        <v>420</v>
      </c>
      <c r="D370" s="22" t="s">
        <v>63</v>
      </c>
      <c r="E370" s="25">
        <f t="shared" ca="1" si="150"/>
        <v>4835</v>
      </c>
      <c r="F370" s="39">
        <f t="shared" ca="1" si="151"/>
        <v>1208.75</v>
      </c>
      <c r="G370" s="39">
        <f t="shared" ca="1" si="151"/>
        <v>1208.75</v>
      </c>
      <c r="H370" s="39">
        <f t="shared" ca="1" si="151"/>
        <v>1208.75</v>
      </c>
      <c r="I370" s="39">
        <f t="shared" ca="1" si="151"/>
        <v>1208.75</v>
      </c>
      <c r="J370" s="7">
        <v>0</v>
      </c>
      <c r="L370" s="9">
        <f>$N370*(1-O370)</f>
        <v>4125</v>
      </c>
      <c r="M370" s="9">
        <f>$N370*(1+O370)</f>
        <v>6875</v>
      </c>
      <c r="N370" s="10">
        <v>5500</v>
      </c>
      <c r="O370" s="11">
        <v>0.25</v>
      </c>
    </row>
    <row r="371" spans="2:15" x14ac:dyDescent="0.3">
      <c r="B371" s="33">
        <f t="shared" si="135"/>
        <v>1004</v>
      </c>
      <c r="C371" s="31">
        <v>430</v>
      </c>
      <c r="D371" s="22" t="s">
        <v>64</v>
      </c>
      <c r="E371" s="25">
        <f t="shared" ca="1" si="150"/>
        <v>0</v>
      </c>
      <c r="F371" s="7">
        <f t="shared" ca="1" si="150"/>
        <v>0</v>
      </c>
      <c r="G371" s="7">
        <f t="shared" ca="1" si="150"/>
        <v>0</v>
      </c>
      <c r="H371" s="7">
        <f t="shared" ca="1" si="150"/>
        <v>0</v>
      </c>
      <c r="I371" s="7">
        <f t="shared" ca="1" si="150"/>
        <v>0</v>
      </c>
      <c r="J371" s="7">
        <v>0</v>
      </c>
      <c r="L371" s="15"/>
      <c r="M371" s="15"/>
    </row>
    <row r="372" spans="2:15" x14ac:dyDescent="0.3">
      <c r="B372" s="33">
        <f t="shared" si="135"/>
        <v>1004</v>
      </c>
      <c r="C372" s="31">
        <v>400</v>
      </c>
      <c r="D372" s="23" t="s">
        <v>74</v>
      </c>
      <c r="E372" s="28">
        <f t="shared" ref="E372:J372" ca="1" si="152">SUM(E369:E371)</f>
        <v>21826</v>
      </c>
      <c r="F372" s="20">
        <f t="shared" ca="1" si="152"/>
        <v>5456.5</v>
      </c>
      <c r="G372" s="20">
        <f t="shared" ca="1" si="152"/>
        <v>5456.5</v>
      </c>
      <c r="H372" s="20">
        <f t="shared" ca="1" si="152"/>
        <v>5456.5</v>
      </c>
      <c r="I372" s="20">
        <f t="shared" ca="1" si="152"/>
        <v>5456.5</v>
      </c>
      <c r="J372" s="20">
        <f t="shared" si="152"/>
        <v>0</v>
      </c>
      <c r="N372" s="20">
        <f>SUM(N369:N371)</f>
        <v>19500</v>
      </c>
    </row>
    <row r="373" spans="2:15" x14ac:dyDescent="0.3">
      <c r="B373" s="33">
        <f t="shared" si="135"/>
        <v>1004</v>
      </c>
      <c r="C373" s="31">
        <v>450</v>
      </c>
      <c r="D373" s="22" t="s">
        <v>105</v>
      </c>
      <c r="E373" s="25">
        <f t="shared" ref="E373:J379" ca="1" si="153">RANDBETWEEN($L373,$M373)</f>
        <v>0</v>
      </c>
      <c r="F373" s="7">
        <f t="shared" ca="1" si="153"/>
        <v>0</v>
      </c>
      <c r="G373" s="7">
        <f t="shared" ca="1" si="153"/>
        <v>0</v>
      </c>
      <c r="H373" s="7">
        <f t="shared" ca="1" si="153"/>
        <v>0</v>
      </c>
      <c r="I373" s="7">
        <f t="shared" ca="1" si="153"/>
        <v>0</v>
      </c>
      <c r="J373" s="7">
        <f t="shared" ca="1" si="153"/>
        <v>0</v>
      </c>
      <c r="L373" s="15"/>
      <c r="M373" s="15"/>
    </row>
    <row r="374" spans="2:15" x14ac:dyDescent="0.3">
      <c r="B374" s="33">
        <f t="shared" si="135"/>
        <v>1004</v>
      </c>
      <c r="C374" s="31">
        <v>460</v>
      </c>
      <c r="D374" s="22" t="s">
        <v>104</v>
      </c>
      <c r="E374" s="25">
        <f t="shared" ca="1" si="153"/>
        <v>2000</v>
      </c>
      <c r="F374" s="39">
        <f ca="1">$E374/4</f>
        <v>500</v>
      </c>
      <c r="G374" s="39">
        <f ca="1">$E374/4</f>
        <v>500</v>
      </c>
      <c r="H374" s="39">
        <f ca="1">$E374/4</f>
        <v>500</v>
      </c>
      <c r="I374" s="39">
        <f ca="1">$E374/4</f>
        <v>500</v>
      </c>
      <c r="J374" s="7">
        <v>0</v>
      </c>
      <c r="L374" s="9">
        <f>$N374*(1-O374)</f>
        <v>2000</v>
      </c>
      <c r="M374" s="9">
        <f>$N374*(1+O374)</f>
        <v>2000</v>
      </c>
      <c r="N374" s="10">
        <v>2000</v>
      </c>
      <c r="O374" s="11">
        <v>0</v>
      </c>
    </row>
    <row r="375" spans="2:15" x14ac:dyDescent="0.3">
      <c r="B375" s="33">
        <f t="shared" si="135"/>
        <v>1004</v>
      </c>
      <c r="C375" s="31">
        <v>470</v>
      </c>
      <c r="D375" s="22" t="s">
        <v>65</v>
      </c>
      <c r="E375" s="25">
        <f t="shared" ca="1" si="153"/>
        <v>0</v>
      </c>
      <c r="F375" s="7">
        <f t="shared" ca="1" si="153"/>
        <v>0</v>
      </c>
      <c r="G375" s="7">
        <f t="shared" ca="1" si="153"/>
        <v>0</v>
      </c>
      <c r="H375" s="7">
        <f t="shared" ca="1" si="153"/>
        <v>0</v>
      </c>
      <c r="I375" s="7">
        <f t="shared" ca="1" si="153"/>
        <v>0</v>
      </c>
      <c r="J375" s="7">
        <f t="shared" ca="1" si="153"/>
        <v>0</v>
      </c>
      <c r="L375" s="15"/>
      <c r="M375" s="15"/>
    </row>
    <row r="376" spans="2:15" x14ac:dyDescent="0.3">
      <c r="B376" s="33">
        <f t="shared" si="135"/>
        <v>1004</v>
      </c>
      <c r="C376" s="31">
        <v>480</v>
      </c>
      <c r="D376" s="22" t="s">
        <v>66</v>
      </c>
      <c r="E376" s="25">
        <f t="shared" ca="1" si="153"/>
        <v>0</v>
      </c>
      <c r="F376" s="7">
        <f t="shared" ca="1" si="153"/>
        <v>0</v>
      </c>
      <c r="G376" s="7">
        <f t="shared" ca="1" si="153"/>
        <v>0</v>
      </c>
      <c r="H376" s="7">
        <f t="shared" ca="1" si="153"/>
        <v>0</v>
      </c>
      <c r="I376" s="7">
        <f t="shared" ca="1" si="153"/>
        <v>0</v>
      </c>
      <c r="J376" s="7">
        <f t="shared" ca="1" si="153"/>
        <v>0</v>
      </c>
      <c r="L376" s="15"/>
      <c r="M376" s="15"/>
    </row>
    <row r="377" spans="2:15" x14ac:dyDescent="0.3">
      <c r="B377" s="33">
        <f t="shared" si="135"/>
        <v>1004</v>
      </c>
      <c r="C377" s="31">
        <v>490</v>
      </c>
      <c r="D377" s="22" t="s">
        <v>106</v>
      </c>
      <c r="E377" s="25">
        <f t="shared" ca="1" si="153"/>
        <v>0</v>
      </c>
      <c r="F377" s="7">
        <f t="shared" ca="1" si="153"/>
        <v>0</v>
      </c>
      <c r="G377" s="7">
        <f t="shared" ca="1" si="153"/>
        <v>0</v>
      </c>
      <c r="H377" s="7">
        <f t="shared" ca="1" si="153"/>
        <v>0</v>
      </c>
      <c r="I377" s="7">
        <f t="shared" ca="1" si="153"/>
        <v>0</v>
      </c>
      <c r="J377" s="7">
        <f t="shared" ca="1" si="153"/>
        <v>0</v>
      </c>
      <c r="L377" s="15"/>
      <c r="M377" s="15"/>
    </row>
    <row r="378" spans="2:15" x14ac:dyDescent="0.3">
      <c r="B378" s="33">
        <f t="shared" si="135"/>
        <v>1004</v>
      </c>
      <c r="C378" s="31">
        <v>500</v>
      </c>
      <c r="D378" s="22" t="s">
        <v>71</v>
      </c>
      <c r="E378" s="25">
        <f t="shared" ca="1" si="153"/>
        <v>0</v>
      </c>
      <c r="F378" s="7">
        <f t="shared" ca="1" si="153"/>
        <v>0</v>
      </c>
      <c r="G378" s="7">
        <f t="shared" ca="1" si="153"/>
        <v>0</v>
      </c>
      <c r="H378" s="7">
        <f t="shared" ca="1" si="153"/>
        <v>0</v>
      </c>
      <c r="I378" s="7">
        <f t="shared" ca="1" si="153"/>
        <v>0</v>
      </c>
      <c r="J378" s="7">
        <f t="shared" ca="1" si="153"/>
        <v>0</v>
      </c>
      <c r="L378" s="15"/>
      <c r="M378" s="15"/>
    </row>
    <row r="379" spans="2:15" x14ac:dyDescent="0.3">
      <c r="B379" s="33">
        <f t="shared" si="135"/>
        <v>1004</v>
      </c>
      <c r="C379" s="31">
        <v>510</v>
      </c>
      <c r="D379" s="22" t="s">
        <v>70</v>
      </c>
      <c r="E379" s="25">
        <f t="shared" ca="1" si="153"/>
        <v>0</v>
      </c>
      <c r="F379" s="7">
        <f t="shared" ca="1" si="153"/>
        <v>0</v>
      </c>
      <c r="G379" s="7">
        <f t="shared" ca="1" si="153"/>
        <v>0</v>
      </c>
      <c r="H379" s="7">
        <f t="shared" ca="1" si="153"/>
        <v>0</v>
      </c>
      <c r="I379" s="7">
        <f t="shared" ca="1" si="153"/>
        <v>0</v>
      </c>
      <c r="J379" s="7">
        <f t="shared" ca="1" si="153"/>
        <v>0</v>
      </c>
      <c r="L379" s="15"/>
      <c r="M379" s="15"/>
    </row>
    <row r="380" spans="2:15" x14ac:dyDescent="0.3">
      <c r="B380" s="33">
        <f t="shared" si="135"/>
        <v>1004</v>
      </c>
      <c r="C380" s="31">
        <v>440</v>
      </c>
      <c r="D380" s="23" t="s">
        <v>75</v>
      </c>
      <c r="E380" s="28">
        <f t="shared" ref="E380:J380" ca="1" si="154">SUM(E373:E379)</f>
        <v>2000</v>
      </c>
      <c r="F380" s="20">
        <f t="shared" ca="1" si="154"/>
        <v>500</v>
      </c>
      <c r="G380" s="20">
        <f t="shared" ca="1" si="154"/>
        <v>500</v>
      </c>
      <c r="H380" s="20">
        <f t="shared" ca="1" si="154"/>
        <v>500</v>
      </c>
      <c r="I380" s="20">
        <f t="shared" ca="1" si="154"/>
        <v>500</v>
      </c>
      <c r="J380" s="20">
        <f t="shared" ca="1" si="154"/>
        <v>0</v>
      </c>
      <c r="N380" s="20">
        <f>SUM(N373:N379)</f>
        <v>2000</v>
      </c>
    </row>
    <row r="381" spans="2:15" x14ac:dyDescent="0.3">
      <c r="B381" s="33">
        <f t="shared" si="135"/>
        <v>1004</v>
      </c>
      <c r="C381" s="31">
        <v>530</v>
      </c>
      <c r="D381" s="22" t="s">
        <v>67</v>
      </c>
      <c r="E381" s="25">
        <f t="shared" ref="E381:J384" ca="1" si="155">RANDBETWEEN($L381,$M381)</f>
        <v>0</v>
      </c>
      <c r="F381" s="7">
        <f t="shared" ca="1" si="155"/>
        <v>0</v>
      </c>
      <c r="G381" s="7">
        <f t="shared" ca="1" si="155"/>
        <v>0</v>
      </c>
      <c r="H381" s="7">
        <f t="shared" ca="1" si="155"/>
        <v>0</v>
      </c>
      <c r="I381" s="7">
        <f t="shared" ca="1" si="155"/>
        <v>0</v>
      </c>
      <c r="J381" s="7">
        <f t="shared" ca="1" si="155"/>
        <v>0</v>
      </c>
      <c r="L381" s="15"/>
      <c r="M381" s="15"/>
    </row>
    <row r="382" spans="2:15" x14ac:dyDescent="0.3">
      <c r="B382" s="33">
        <f t="shared" si="135"/>
        <v>1004</v>
      </c>
      <c r="C382" s="31">
        <v>540</v>
      </c>
      <c r="D382" s="22" t="s">
        <v>68</v>
      </c>
      <c r="E382" s="25">
        <f t="shared" ca="1" si="155"/>
        <v>0</v>
      </c>
      <c r="F382" s="7">
        <f t="shared" ca="1" si="155"/>
        <v>0</v>
      </c>
      <c r="G382" s="7">
        <f t="shared" ca="1" si="155"/>
        <v>0</v>
      </c>
      <c r="H382" s="7">
        <f t="shared" ca="1" si="155"/>
        <v>0</v>
      </c>
      <c r="I382" s="7">
        <f t="shared" ca="1" si="155"/>
        <v>0</v>
      </c>
      <c r="J382" s="7">
        <f t="shared" ca="1" si="155"/>
        <v>0</v>
      </c>
      <c r="L382" s="15"/>
      <c r="M382" s="15"/>
    </row>
    <row r="383" spans="2:15" x14ac:dyDescent="0.3">
      <c r="B383" s="33">
        <f t="shared" si="135"/>
        <v>1004</v>
      </c>
      <c r="C383" s="31">
        <v>550</v>
      </c>
      <c r="D383" s="22" t="s">
        <v>69</v>
      </c>
      <c r="E383" s="25">
        <f t="shared" ca="1" si="155"/>
        <v>0</v>
      </c>
      <c r="F383" s="7">
        <f t="shared" ca="1" si="155"/>
        <v>0</v>
      </c>
      <c r="G383" s="7">
        <f t="shared" ca="1" si="155"/>
        <v>0</v>
      </c>
      <c r="H383" s="7">
        <f t="shared" ca="1" si="155"/>
        <v>0</v>
      </c>
      <c r="I383" s="7">
        <f t="shared" ca="1" si="155"/>
        <v>0</v>
      </c>
      <c r="J383" s="7">
        <f t="shared" ca="1" si="155"/>
        <v>0</v>
      </c>
      <c r="L383" s="15"/>
      <c r="M383" s="15"/>
    </row>
    <row r="384" spans="2:15" x14ac:dyDescent="0.3">
      <c r="B384" s="33">
        <f t="shared" si="135"/>
        <v>1004</v>
      </c>
      <c r="C384" s="31">
        <v>560</v>
      </c>
      <c r="D384" s="22" t="s">
        <v>70</v>
      </c>
      <c r="E384" s="25">
        <f t="shared" ca="1" si="155"/>
        <v>0</v>
      </c>
      <c r="F384" s="7">
        <f t="shared" ca="1" si="155"/>
        <v>0</v>
      </c>
      <c r="G384" s="7">
        <f t="shared" ca="1" si="155"/>
        <v>0</v>
      </c>
      <c r="H384" s="7">
        <f t="shared" ca="1" si="155"/>
        <v>0</v>
      </c>
      <c r="I384" s="7">
        <f t="shared" ca="1" si="155"/>
        <v>0</v>
      </c>
      <c r="J384" s="7">
        <f t="shared" ca="1" si="155"/>
        <v>0</v>
      </c>
      <c r="L384" s="15"/>
      <c r="M384" s="15"/>
    </row>
    <row r="385" spans="2:15" x14ac:dyDescent="0.3">
      <c r="B385" s="33">
        <f t="shared" si="135"/>
        <v>1004</v>
      </c>
      <c r="C385" s="31">
        <v>520</v>
      </c>
      <c r="D385" s="23" t="s">
        <v>76</v>
      </c>
      <c r="E385" s="28">
        <f t="shared" ref="E385:J385" ca="1" si="156">SUM(E381:E384)</f>
        <v>0</v>
      </c>
      <c r="F385" s="20">
        <f t="shared" ca="1" si="156"/>
        <v>0</v>
      </c>
      <c r="G385" s="20">
        <f t="shared" ca="1" si="156"/>
        <v>0</v>
      </c>
      <c r="H385" s="20">
        <f t="shared" ca="1" si="156"/>
        <v>0</v>
      </c>
      <c r="I385" s="20">
        <f t="shared" ca="1" si="156"/>
        <v>0</v>
      </c>
      <c r="J385" s="20">
        <f t="shared" ca="1" si="156"/>
        <v>0</v>
      </c>
      <c r="N385" s="20">
        <f>SUM(N381:N384)</f>
        <v>0</v>
      </c>
    </row>
    <row r="386" spans="2:15" x14ac:dyDescent="0.3">
      <c r="B386" s="33">
        <f t="shared" si="135"/>
        <v>1004</v>
      </c>
      <c r="C386" s="31">
        <v>570</v>
      </c>
      <c r="D386" s="22" t="s">
        <v>72</v>
      </c>
      <c r="E386" s="25">
        <f t="shared" ref="E386:J386" ca="1" si="157">RANDBETWEEN($L386,$M386)</f>
        <v>0</v>
      </c>
      <c r="F386" s="7">
        <f t="shared" ca="1" si="157"/>
        <v>0</v>
      </c>
      <c r="G386" s="7">
        <f t="shared" ca="1" si="157"/>
        <v>0</v>
      </c>
      <c r="H386" s="7">
        <f t="shared" ca="1" si="157"/>
        <v>0</v>
      </c>
      <c r="I386" s="7">
        <f t="shared" ca="1" si="157"/>
        <v>0</v>
      </c>
      <c r="J386" s="7">
        <f t="shared" ca="1" si="157"/>
        <v>0</v>
      </c>
      <c r="L386" s="15"/>
      <c r="M386" s="15"/>
    </row>
    <row r="387" spans="2:15" x14ac:dyDescent="0.3">
      <c r="B387" s="33">
        <f t="shared" si="135"/>
        <v>1004</v>
      </c>
      <c r="C387" s="31">
        <v>390</v>
      </c>
      <c r="D387" s="16" t="s">
        <v>77</v>
      </c>
      <c r="E387" s="27">
        <f t="shared" ref="E387:J387" ca="1" si="158">E372+E380+E385+E386</f>
        <v>23826</v>
      </c>
      <c r="F387" s="2">
        <f t="shared" ca="1" si="158"/>
        <v>5956.5</v>
      </c>
      <c r="G387" s="2">
        <f t="shared" ca="1" si="158"/>
        <v>5956.5</v>
      </c>
      <c r="H387" s="2">
        <f t="shared" ca="1" si="158"/>
        <v>5956.5</v>
      </c>
      <c r="I387" s="2">
        <f t="shared" ca="1" si="158"/>
        <v>5956.5</v>
      </c>
      <c r="J387" s="2">
        <f t="shared" ca="1" si="158"/>
        <v>0</v>
      </c>
      <c r="N387" s="2">
        <f>N372+N380+N385+N386</f>
        <v>21500</v>
      </c>
    </row>
    <row r="388" spans="2:15" ht="15" x14ac:dyDescent="0.3">
      <c r="B388" s="33">
        <f t="shared" si="135"/>
        <v>1004</v>
      </c>
      <c r="C388" s="31">
        <v>580</v>
      </c>
      <c r="D388" s="3" t="s">
        <v>92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N388" s="1"/>
    </row>
    <row r="389" spans="2:15" x14ac:dyDescent="0.3">
      <c r="B389" s="33">
        <f t="shared" si="135"/>
        <v>1004</v>
      </c>
      <c r="C389" s="31">
        <v>610</v>
      </c>
      <c r="D389" s="22" t="s">
        <v>28</v>
      </c>
      <c r="E389" s="25">
        <f t="shared" ref="E389:J394" ca="1" si="159">RANDBETWEEN($L389,$M389)</f>
        <v>2883</v>
      </c>
      <c r="F389" s="35">
        <f ca="1">$E389/2</f>
        <v>1441.5</v>
      </c>
      <c r="G389" s="39">
        <v>0</v>
      </c>
      <c r="H389" s="35">
        <f ca="1">$E389/2</f>
        <v>1441.5</v>
      </c>
      <c r="I389" s="39">
        <v>0</v>
      </c>
      <c r="J389" s="7">
        <v>0</v>
      </c>
      <c r="L389" s="9">
        <f>$N389*(1-O389)</f>
        <v>2625</v>
      </c>
      <c r="M389" s="9">
        <f>$N389*(1+O389)</f>
        <v>4375</v>
      </c>
      <c r="N389" s="10">
        <v>3500</v>
      </c>
      <c r="O389" s="11">
        <v>0.25</v>
      </c>
    </row>
    <row r="390" spans="2:15" x14ac:dyDescent="0.3">
      <c r="B390" s="33">
        <f t="shared" si="135"/>
        <v>1004</v>
      </c>
      <c r="C390" s="31">
        <v>620</v>
      </c>
      <c r="D390" s="22" t="s">
        <v>29</v>
      </c>
      <c r="E390" s="25">
        <f t="shared" ca="1" si="159"/>
        <v>0</v>
      </c>
      <c r="F390" s="7">
        <f t="shared" ca="1" si="159"/>
        <v>0</v>
      </c>
      <c r="G390" s="7">
        <f t="shared" ca="1" si="159"/>
        <v>0</v>
      </c>
      <c r="H390" s="7">
        <f t="shared" ca="1" si="159"/>
        <v>0</v>
      </c>
      <c r="I390" s="7">
        <f t="shared" ca="1" si="159"/>
        <v>0</v>
      </c>
      <c r="J390" s="7">
        <f t="shared" ca="1" si="159"/>
        <v>0</v>
      </c>
      <c r="L390" s="15"/>
      <c r="M390" s="15"/>
      <c r="O390" s="11">
        <v>0.25</v>
      </c>
    </row>
    <row r="391" spans="2:15" x14ac:dyDescent="0.3">
      <c r="B391" s="33">
        <f t="shared" si="135"/>
        <v>1004</v>
      </c>
      <c r="C391" s="31">
        <v>630</v>
      </c>
      <c r="D391" s="22" t="s">
        <v>30</v>
      </c>
      <c r="E391" s="25">
        <f t="shared" ca="1" si="159"/>
        <v>806</v>
      </c>
      <c r="F391" s="7">
        <v>0</v>
      </c>
      <c r="G391" s="35">
        <f ca="1">$E391/2</f>
        <v>403</v>
      </c>
      <c r="H391" s="7">
        <v>0</v>
      </c>
      <c r="I391" s="35">
        <f ca="1">$E391/2</f>
        <v>403</v>
      </c>
      <c r="J391" s="7">
        <v>0</v>
      </c>
      <c r="L391" s="9">
        <f>$N391*(1-O391)</f>
        <v>675</v>
      </c>
      <c r="M391" s="9">
        <f>$N391*(1+O391)</f>
        <v>825.00000000000011</v>
      </c>
      <c r="N391" s="10">
        <v>750</v>
      </c>
      <c r="O391" s="11">
        <v>0.1</v>
      </c>
    </row>
    <row r="392" spans="2:15" x14ac:dyDescent="0.3">
      <c r="B392" s="33">
        <f t="shared" si="135"/>
        <v>1004</v>
      </c>
      <c r="C392" s="31">
        <v>640</v>
      </c>
      <c r="D392" s="22" t="s">
        <v>32</v>
      </c>
      <c r="E392" s="25">
        <f t="shared" ca="1" si="159"/>
        <v>0</v>
      </c>
      <c r="F392" s="7">
        <f t="shared" ca="1" si="159"/>
        <v>0</v>
      </c>
      <c r="G392" s="7">
        <f t="shared" ca="1" si="159"/>
        <v>0</v>
      </c>
      <c r="H392" s="7">
        <f t="shared" ca="1" si="159"/>
        <v>0</v>
      </c>
      <c r="I392" s="7">
        <f t="shared" ca="1" si="159"/>
        <v>0</v>
      </c>
      <c r="J392" s="7">
        <f t="shared" ca="1" si="159"/>
        <v>0</v>
      </c>
      <c r="L392" s="15"/>
      <c r="M392" s="15"/>
    </row>
    <row r="393" spans="2:15" x14ac:dyDescent="0.3">
      <c r="B393" s="33">
        <f t="shared" si="135"/>
        <v>1004</v>
      </c>
      <c r="C393" s="31">
        <v>650</v>
      </c>
      <c r="D393" s="22" t="s">
        <v>33</v>
      </c>
      <c r="E393" s="25">
        <f t="shared" ca="1" si="159"/>
        <v>0</v>
      </c>
      <c r="F393" s="7">
        <f t="shared" ca="1" si="159"/>
        <v>0</v>
      </c>
      <c r="G393" s="7">
        <f t="shared" ca="1" si="159"/>
        <v>0</v>
      </c>
      <c r="H393" s="7">
        <f t="shared" ca="1" si="159"/>
        <v>0</v>
      </c>
      <c r="I393" s="7">
        <f t="shared" ca="1" si="159"/>
        <v>0</v>
      </c>
      <c r="J393" s="7">
        <f t="shared" ca="1" si="159"/>
        <v>0</v>
      </c>
      <c r="L393" s="15"/>
      <c r="M393" s="15"/>
    </row>
    <row r="394" spans="2:15" x14ac:dyDescent="0.3">
      <c r="B394" s="33">
        <f t="shared" si="135"/>
        <v>1004</v>
      </c>
      <c r="C394" s="31">
        <v>660</v>
      </c>
      <c r="D394" s="22" t="s">
        <v>31</v>
      </c>
      <c r="E394" s="25">
        <f t="shared" ca="1" si="159"/>
        <v>0</v>
      </c>
      <c r="F394" s="7">
        <f t="shared" ca="1" si="159"/>
        <v>0</v>
      </c>
      <c r="G394" s="7">
        <f t="shared" ca="1" si="159"/>
        <v>0</v>
      </c>
      <c r="H394" s="7">
        <f t="shared" ca="1" si="159"/>
        <v>0</v>
      </c>
      <c r="I394" s="7">
        <f t="shared" ca="1" si="159"/>
        <v>0</v>
      </c>
      <c r="J394" s="7">
        <f t="shared" ca="1" si="159"/>
        <v>0</v>
      </c>
      <c r="L394" s="15"/>
      <c r="M394" s="15"/>
    </row>
    <row r="395" spans="2:15" x14ac:dyDescent="0.3">
      <c r="B395" s="33">
        <f t="shared" si="135"/>
        <v>1004</v>
      </c>
      <c r="C395" s="31">
        <v>600</v>
      </c>
      <c r="D395" s="23" t="s">
        <v>99</v>
      </c>
      <c r="E395" s="26">
        <f t="shared" ref="E395:J395" ca="1" si="160">SUM(E389:E394)</f>
        <v>3689</v>
      </c>
      <c r="F395" s="12">
        <f t="shared" ca="1" si="160"/>
        <v>1441.5</v>
      </c>
      <c r="G395" s="12">
        <f t="shared" ca="1" si="160"/>
        <v>403</v>
      </c>
      <c r="H395" s="12">
        <f t="shared" ca="1" si="160"/>
        <v>1441.5</v>
      </c>
      <c r="I395" s="12">
        <f t="shared" ca="1" si="160"/>
        <v>403</v>
      </c>
      <c r="J395" s="12">
        <f t="shared" ca="1" si="160"/>
        <v>0</v>
      </c>
      <c r="N395" s="12">
        <f>SUM(N389:N394)</f>
        <v>4250</v>
      </c>
    </row>
    <row r="396" spans="2:15" x14ac:dyDescent="0.3">
      <c r="B396" s="33">
        <f t="shared" si="135"/>
        <v>1004</v>
      </c>
      <c r="C396" s="31">
        <v>680</v>
      </c>
      <c r="D396" s="22" t="s">
        <v>42</v>
      </c>
      <c r="E396" s="25">
        <f t="shared" ref="E396:J401" ca="1" si="161">RANDBETWEEN($L396,$M396)</f>
        <v>0</v>
      </c>
      <c r="F396" s="7">
        <f t="shared" ca="1" si="161"/>
        <v>0</v>
      </c>
      <c r="G396" s="7">
        <f t="shared" ca="1" si="161"/>
        <v>0</v>
      </c>
      <c r="H396" s="7">
        <f t="shared" ca="1" si="161"/>
        <v>0</v>
      </c>
      <c r="I396" s="7">
        <f t="shared" ca="1" si="161"/>
        <v>0</v>
      </c>
      <c r="J396" s="7">
        <f t="shared" ca="1" si="161"/>
        <v>0</v>
      </c>
      <c r="L396" s="15"/>
      <c r="M396" s="15"/>
    </row>
    <row r="397" spans="2:15" x14ac:dyDescent="0.3">
      <c r="B397" s="33">
        <f t="shared" si="135"/>
        <v>1004</v>
      </c>
      <c r="C397" s="31">
        <v>690</v>
      </c>
      <c r="D397" s="22" t="s">
        <v>102</v>
      </c>
      <c r="E397" s="25">
        <f t="shared" ca="1" si="161"/>
        <v>0</v>
      </c>
      <c r="F397" s="7">
        <f t="shared" ca="1" si="161"/>
        <v>0</v>
      </c>
      <c r="G397" s="7">
        <f t="shared" ca="1" si="161"/>
        <v>0</v>
      </c>
      <c r="H397" s="7">
        <f t="shared" ca="1" si="161"/>
        <v>0</v>
      </c>
      <c r="I397" s="7">
        <f t="shared" ca="1" si="161"/>
        <v>0</v>
      </c>
      <c r="J397" s="7">
        <f t="shared" ca="1" si="161"/>
        <v>0</v>
      </c>
      <c r="L397" s="15"/>
      <c r="M397" s="15"/>
    </row>
    <row r="398" spans="2:15" x14ac:dyDescent="0.3">
      <c r="B398" s="33">
        <f t="shared" ref="B398:B441" si="162">B397</f>
        <v>1004</v>
      </c>
      <c r="C398" s="31">
        <v>700</v>
      </c>
      <c r="D398" s="22" t="s">
        <v>43</v>
      </c>
      <c r="E398" s="25">
        <f t="shared" ca="1" si="161"/>
        <v>0</v>
      </c>
      <c r="F398" s="7">
        <f t="shared" ca="1" si="161"/>
        <v>0</v>
      </c>
      <c r="G398" s="7">
        <f t="shared" ca="1" si="161"/>
        <v>0</v>
      </c>
      <c r="H398" s="7">
        <f t="shared" ca="1" si="161"/>
        <v>0</v>
      </c>
      <c r="I398" s="7">
        <f t="shared" ca="1" si="161"/>
        <v>0</v>
      </c>
      <c r="J398" s="7">
        <f t="shared" ca="1" si="161"/>
        <v>0</v>
      </c>
      <c r="L398" s="15"/>
      <c r="M398" s="15"/>
    </row>
    <row r="399" spans="2:15" x14ac:dyDescent="0.3">
      <c r="B399" s="33">
        <f t="shared" si="162"/>
        <v>1004</v>
      </c>
      <c r="C399" s="31">
        <v>710</v>
      </c>
      <c r="D399" s="22" t="s">
        <v>44</v>
      </c>
      <c r="E399" s="25">
        <f t="shared" ca="1" si="161"/>
        <v>0</v>
      </c>
      <c r="F399" s="7">
        <f t="shared" ca="1" si="161"/>
        <v>0</v>
      </c>
      <c r="G399" s="7">
        <f t="shared" ca="1" si="161"/>
        <v>0</v>
      </c>
      <c r="H399" s="7">
        <f t="shared" ca="1" si="161"/>
        <v>0</v>
      </c>
      <c r="I399" s="7">
        <f t="shared" ca="1" si="161"/>
        <v>0</v>
      </c>
      <c r="J399" s="7">
        <f t="shared" ca="1" si="161"/>
        <v>0</v>
      </c>
      <c r="L399" s="15"/>
      <c r="M399" s="15"/>
    </row>
    <row r="400" spans="2:15" x14ac:dyDescent="0.3">
      <c r="B400" s="33">
        <f t="shared" si="162"/>
        <v>1004</v>
      </c>
      <c r="C400" s="31">
        <v>720</v>
      </c>
      <c r="D400" s="22" t="s">
        <v>59</v>
      </c>
      <c r="E400" s="25">
        <f t="shared" ca="1" si="161"/>
        <v>0</v>
      </c>
      <c r="F400" s="7">
        <f t="shared" ca="1" si="161"/>
        <v>0</v>
      </c>
      <c r="G400" s="7">
        <f t="shared" ca="1" si="161"/>
        <v>0</v>
      </c>
      <c r="H400" s="7">
        <f t="shared" ca="1" si="161"/>
        <v>0</v>
      </c>
      <c r="I400" s="7">
        <f t="shared" ca="1" si="161"/>
        <v>0</v>
      </c>
      <c r="J400" s="7">
        <f t="shared" ca="1" si="161"/>
        <v>0</v>
      </c>
      <c r="L400" s="15"/>
      <c r="M400" s="15"/>
    </row>
    <row r="401" spans="2:15" x14ac:dyDescent="0.3">
      <c r="B401" s="33">
        <f t="shared" si="162"/>
        <v>1004</v>
      </c>
      <c r="C401" s="31">
        <v>730</v>
      </c>
      <c r="D401" s="22" t="s">
        <v>41</v>
      </c>
      <c r="E401" s="25">
        <f t="shared" ca="1" si="161"/>
        <v>0</v>
      </c>
      <c r="F401" s="7">
        <f t="shared" ca="1" si="161"/>
        <v>0</v>
      </c>
      <c r="G401" s="7">
        <f t="shared" ca="1" si="161"/>
        <v>0</v>
      </c>
      <c r="H401" s="7">
        <f t="shared" ca="1" si="161"/>
        <v>0</v>
      </c>
      <c r="I401" s="7">
        <f t="shared" ca="1" si="161"/>
        <v>0</v>
      </c>
      <c r="J401" s="7">
        <f t="shared" ca="1" si="161"/>
        <v>0</v>
      </c>
      <c r="L401" s="15"/>
      <c r="M401" s="15"/>
    </row>
    <row r="402" spans="2:15" x14ac:dyDescent="0.3">
      <c r="B402" s="33">
        <f t="shared" si="162"/>
        <v>1004</v>
      </c>
      <c r="C402" s="31">
        <v>670</v>
      </c>
      <c r="D402" s="23" t="s">
        <v>97</v>
      </c>
      <c r="E402" s="26">
        <f t="shared" ref="E402:J402" ca="1" si="163">SUM(E396:E401)</f>
        <v>0</v>
      </c>
      <c r="F402" s="12">
        <f t="shared" ca="1" si="163"/>
        <v>0</v>
      </c>
      <c r="G402" s="12">
        <f t="shared" ca="1" si="163"/>
        <v>0</v>
      </c>
      <c r="H402" s="12">
        <f t="shared" ca="1" si="163"/>
        <v>0</v>
      </c>
      <c r="I402" s="12">
        <f t="shared" ca="1" si="163"/>
        <v>0</v>
      </c>
      <c r="J402" s="12">
        <f t="shared" ca="1" si="163"/>
        <v>0</v>
      </c>
      <c r="L402" s="15"/>
      <c r="M402" s="15"/>
      <c r="N402" s="12">
        <f>SUM(N396:N401)</f>
        <v>0</v>
      </c>
    </row>
    <row r="403" spans="2:15" x14ac:dyDescent="0.3">
      <c r="B403" s="33">
        <f t="shared" si="162"/>
        <v>1004</v>
      </c>
      <c r="C403" s="31">
        <v>750</v>
      </c>
      <c r="D403" s="22" t="s">
        <v>56</v>
      </c>
      <c r="E403" s="25">
        <f t="shared" ref="E403:J411" ca="1" si="164">RANDBETWEEN($L403,$M403)</f>
        <v>0</v>
      </c>
      <c r="F403" s="7">
        <f t="shared" ca="1" si="164"/>
        <v>0</v>
      </c>
      <c r="G403" s="7">
        <f t="shared" ca="1" si="164"/>
        <v>0</v>
      </c>
      <c r="H403" s="7">
        <f t="shared" ca="1" si="164"/>
        <v>0</v>
      </c>
      <c r="I403" s="7">
        <f t="shared" ca="1" si="164"/>
        <v>0</v>
      </c>
      <c r="J403" s="7">
        <f t="shared" ca="1" si="164"/>
        <v>0</v>
      </c>
      <c r="L403" s="15"/>
      <c r="M403" s="15"/>
    </row>
    <row r="404" spans="2:15" x14ac:dyDescent="0.3">
      <c r="B404" s="33">
        <f t="shared" si="162"/>
        <v>1004</v>
      </c>
      <c r="C404" s="31">
        <v>760</v>
      </c>
      <c r="D404" s="22" t="s">
        <v>48</v>
      </c>
      <c r="E404" s="25">
        <f t="shared" ca="1" si="164"/>
        <v>0</v>
      </c>
      <c r="F404" s="7">
        <f t="shared" ca="1" si="164"/>
        <v>0</v>
      </c>
      <c r="G404" s="7">
        <f t="shared" ca="1" si="164"/>
        <v>0</v>
      </c>
      <c r="H404" s="7">
        <f t="shared" ca="1" si="164"/>
        <v>0</v>
      </c>
      <c r="I404" s="7">
        <f t="shared" ca="1" si="164"/>
        <v>0</v>
      </c>
      <c r="J404" s="7">
        <f t="shared" ca="1" si="164"/>
        <v>0</v>
      </c>
      <c r="L404" s="15"/>
      <c r="M404" s="15"/>
    </row>
    <row r="405" spans="2:15" x14ac:dyDescent="0.3">
      <c r="B405" s="33">
        <f t="shared" si="162"/>
        <v>1004</v>
      </c>
      <c r="C405" s="31">
        <v>770</v>
      </c>
      <c r="D405" s="22" t="s">
        <v>53</v>
      </c>
      <c r="E405" s="25">
        <f t="shared" ca="1" si="164"/>
        <v>0</v>
      </c>
      <c r="F405" s="7">
        <f t="shared" ca="1" si="164"/>
        <v>0</v>
      </c>
      <c r="G405" s="7">
        <f t="shared" ca="1" si="164"/>
        <v>0</v>
      </c>
      <c r="H405" s="7">
        <f t="shared" ca="1" si="164"/>
        <v>0</v>
      </c>
      <c r="I405" s="7">
        <f t="shared" ca="1" si="164"/>
        <v>0</v>
      </c>
      <c r="J405" s="7">
        <f t="shared" ca="1" si="164"/>
        <v>0</v>
      </c>
      <c r="L405" s="15"/>
      <c r="M405" s="15"/>
    </row>
    <row r="406" spans="2:15" x14ac:dyDescent="0.3">
      <c r="B406" s="33">
        <f t="shared" si="162"/>
        <v>1004</v>
      </c>
      <c r="C406" s="31">
        <v>780</v>
      </c>
      <c r="D406" s="22" t="s">
        <v>54</v>
      </c>
      <c r="E406" s="25">
        <f t="shared" ca="1" si="164"/>
        <v>0</v>
      </c>
      <c r="F406" s="7">
        <f t="shared" ca="1" si="164"/>
        <v>0</v>
      </c>
      <c r="G406" s="7">
        <f t="shared" ca="1" si="164"/>
        <v>0</v>
      </c>
      <c r="H406" s="7">
        <f t="shared" ca="1" si="164"/>
        <v>0</v>
      </c>
      <c r="I406" s="7">
        <f t="shared" ca="1" si="164"/>
        <v>0</v>
      </c>
      <c r="J406" s="7">
        <f t="shared" ca="1" si="164"/>
        <v>0</v>
      </c>
      <c r="L406" s="15"/>
      <c r="M406" s="15"/>
    </row>
    <row r="407" spans="2:15" x14ac:dyDescent="0.3">
      <c r="B407" s="33">
        <f t="shared" si="162"/>
        <v>1004</v>
      </c>
      <c r="C407" s="31">
        <v>790</v>
      </c>
      <c r="D407" s="22" t="s">
        <v>55</v>
      </c>
      <c r="E407" s="25">
        <f t="shared" ca="1" si="164"/>
        <v>0</v>
      </c>
      <c r="F407" s="7">
        <f t="shared" ca="1" si="164"/>
        <v>0</v>
      </c>
      <c r="G407" s="7">
        <f t="shared" ca="1" si="164"/>
        <v>0</v>
      </c>
      <c r="H407" s="7">
        <f t="shared" ca="1" si="164"/>
        <v>0</v>
      </c>
      <c r="I407" s="7">
        <f t="shared" ca="1" si="164"/>
        <v>0</v>
      </c>
      <c r="J407" s="7">
        <f t="shared" ca="1" si="164"/>
        <v>0</v>
      </c>
      <c r="L407" s="15"/>
      <c r="M407" s="15"/>
    </row>
    <row r="408" spans="2:15" x14ac:dyDescent="0.3">
      <c r="B408" s="33">
        <f t="shared" si="162"/>
        <v>1004</v>
      </c>
      <c r="C408" s="31">
        <v>800</v>
      </c>
      <c r="D408" s="22" t="s">
        <v>46</v>
      </c>
      <c r="E408" s="25">
        <f t="shared" ca="1" si="164"/>
        <v>1639</v>
      </c>
      <c r="F408" s="7">
        <v>0</v>
      </c>
      <c r="G408" s="35">
        <f ca="1">$E408/2</f>
        <v>819.5</v>
      </c>
      <c r="H408" s="7">
        <v>0</v>
      </c>
      <c r="I408" s="35">
        <f ca="1">$E408/2</f>
        <v>819.5</v>
      </c>
      <c r="J408" s="7">
        <v>0</v>
      </c>
      <c r="L408" s="9">
        <f>$N408*(1-O408)</f>
        <v>1218</v>
      </c>
      <c r="M408" s="9">
        <f>$N408*(1+O408)</f>
        <v>2030</v>
      </c>
      <c r="N408" s="10">
        <v>1624</v>
      </c>
      <c r="O408" s="11">
        <v>0.25</v>
      </c>
    </row>
    <row r="409" spans="2:15" x14ac:dyDescent="0.3">
      <c r="B409" s="33">
        <f t="shared" si="162"/>
        <v>1004</v>
      </c>
      <c r="C409" s="31">
        <v>810</v>
      </c>
      <c r="D409" s="22" t="s">
        <v>58</v>
      </c>
      <c r="E409" s="25">
        <f t="shared" ca="1" si="164"/>
        <v>0</v>
      </c>
      <c r="F409" s="7">
        <f t="shared" ca="1" si="164"/>
        <v>0</v>
      </c>
      <c r="G409" s="7">
        <f t="shared" ca="1" si="164"/>
        <v>0</v>
      </c>
      <c r="H409" s="7">
        <f t="shared" ca="1" si="164"/>
        <v>0</v>
      </c>
      <c r="I409" s="7">
        <f t="shared" ca="1" si="164"/>
        <v>0</v>
      </c>
      <c r="J409" s="7">
        <f t="shared" ca="1" si="164"/>
        <v>0</v>
      </c>
      <c r="L409" s="15"/>
      <c r="M409" s="15"/>
    </row>
    <row r="410" spans="2:15" x14ac:dyDescent="0.3">
      <c r="B410" s="33">
        <f t="shared" si="162"/>
        <v>1004</v>
      </c>
      <c r="C410" s="31">
        <v>820</v>
      </c>
      <c r="D410" s="22" t="s">
        <v>51</v>
      </c>
      <c r="E410" s="25">
        <f t="shared" ca="1" si="164"/>
        <v>0</v>
      </c>
      <c r="F410" s="7">
        <f t="shared" ca="1" si="164"/>
        <v>0</v>
      </c>
      <c r="G410" s="7">
        <f t="shared" ca="1" si="164"/>
        <v>0</v>
      </c>
      <c r="H410" s="7">
        <f t="shared" ca="1" si="164"/>
        <v>0</v>
      </c>
      <c r="I410" s="7">
        <f t="shared" ca="1" si="164"/>
        <v>0</v>
      </c>
      <c r="J410" s="7">
        <f t="shared" ca="1" si="164"/>
        <v>0</v>
      </c>
      <c r="L410" s="15"/>
      <c r="M410" s="15"/>
    </row>
    <row r="411" spans="2:15" x14ac:dyDescent="0.3">
      <c r="B411" s="33">
        <f t="shared" si="162"/>
        <v>1004</v>
      </c>
      <c r="C411" s="31">
        <v>830</v>
      </c>
      <c r="D411" s="22" t="s">
        <v>34</v>
      </c>
      <c r="E411" s="25">
        <f t="shared" ca="1" si="164"/>
        <v>0</v>
      </c>
      <c r="F411" s="7">
        <f t="shared" ca="1" si="164"/>
        <v>0</v>
      </c>
      <c r="G411" s="7">
        <f t="shared" ca="1" si="164"/>
        <v>0</v>
      </c>
      <c r="H411" s="7">
        <f t="shared" ca="1" si="164"/>
        <v>0</v>
      </c>
      <c r="I411" s="7">
        <f t="shared" ca="1" si="164"/>
        <v>0</v>
      </c>
      <c r="J411" s="7">
        <f t="shared" ca="1" si="164"/>
        <v>0</v>
      </c>
      <c r="L411" s="15"/>
      <c r="M411" s="15"/>
    </row>
    <row r="412" spans="2:15" x14ac:dyDescent="0.3">
      <c r="B412" s="33">
        <f t="shared" si="162"/>
        <v>1004</v>
      </c>
      <c r="C412" s="31">
        <v>740</v>
      </c>
      <c r="D412" s="23" t="s">
        <v>96</v>
      </c>
      <c r="E412" s="26">
        <f t="shared" ref="E412:J412" ca="1" si="165">SUM(E403:E411)</f>
        <v>1639</v>
      </c>
      <c r="F412" s="12">
        <f t="shared" ca="1" si="165"/>
        <v>0</v>
      </c>
      <c r="G412" s="12">
        <f t="shared" ca="1" si="165"/>
        <v>819.5</v>
      </c>
      <c r="H412" s="12">
        <f t="shared" ca="1" si="165"/>
        <v>0</v>
      </c>
      <c r="I412" s="12">
        <f t="shared" ca="1" si="165"/>
        <v>819.5</v>
      </c>
      <c r="J412" s="12">
        <f t="shared" ca="1" si="165"/>
        <v>0</v>
      </c>
      <c r="L412" s="15"/>
      <c r="M412" s="15"/>
      <c r="N412" s="12">
        <f>SUM(N403:N411)</f>
        <v>1624</v>
      </c>
    </row>
    <row r="413" spans="2:15" x14ac:dyDescent="0.3">
      <c r="B413" s="33">
        <f t="shared" si="162"/>
        <v>1004</v>
      </c>
      <c r="C413" s="31">
        <v>850</v>
      </c>
      <c r="D413" s="22" t="s">
        <v>60</v>
      </c>
      <c r="E413" s="25">
        <f t="shared" ref="E413:J416" ca="1" si="166">RANDBETWEEN($L413,$M413)</f>
        <v>3839</v>
      </c>
      <c r="F413" s="35">
        <f ca="1">$E413/2</f>
        <v>1919.5</v>
      </c>
      <c r="G413" s="7">
        <v>0</v>
      </c>
      <c r="H413" s="35">
        <f ca="1">$E413/2</f>
        <v>1919.5</v>
      </c>
      <c r="I413" s="7">
        <v>0</v>
      </c>
      <c r="J413" s="7">
        <v>0</v>
      </c>
      <c r="L413" s="9">
        <f>$N413*(1-O413)</f>
        <v>3750</v>
      </c>
      <c r="M413" s="9">
        <f>$N413*(1+O413)</f>
        <v>6250</v>
      </c>
      <c r="N413" s="10">
        <v>5000</v>
      </c>
      <c r="O413" s="11">
        <v>0.25</v>
      </c>
    </row>
    <row r="414" spans="2:15" x14ac:dyDescent="0.3">
      <c r="B414" s="33">
        <f t="shared" si="162"/>
        <v>1004</v>
      </c>
      <c r="C414" s="31">
        <v>860</v>
      </c>
      <c r="D414" s="22" t="s">
        <v>50</v>
      </c>
      <c r="E414" s="25">
        <f t="shared" ca="1" si="166"/>
        <v>0</v>
      </c>
      <c r="F414" s="7">
        <f t="shared" ca="1" si="166"/>
        <v>0</v>
      </c>
      <c r="G414" s="7">
        <f t="shared" ca="1" si="166"/>
        <v>0</v>
      </c>
      <c r="H414" s="7">
        <f t="shared" ca="1" si="166"/>
        <v>0</v>
      </c>
      <c r="I414" s="7">
        <f t="shared" ca="1" si="166"/>
        <v>0</v>
      </c>
      <c r="J414" s="7">
        <f t="shared" ca="1" si="166"/>
        <v>0</v>
      </c>
      <c r="L414" s="15"/>
      <c r="M414" s="15"/>
    </row>
    <row r="415" spans="2:15" x14ac:dyDescent="0.3">
      <c r="B415" s="33">
        <f t="shared" si="162"/>
        <v>1004</v>
      </c>
      <c r="C415" s="31">
        <v>870</v>
      </c>
      <c r="D415" s="22" t="s">
        <v>35</v>
      </c>
      <c r="E415" s="25">
        <f t="shared" ca="1" si="166"/>
        <v>1562</v>
      </c>
      <c r="F415" s="35">
        <f t="shared" ref="F415:I416" ca="1" si="167">$E415/4</f>
        <v>390.5</v>
      </c>
      <c r="G415" s="35">
        <f t="shared" ca="1" si="167"/>
        <v>390.5</v>
      </c>
      <c r="H415" s="35">
        <f t="shared" ca="1" si="167"/>
        <v>390.5</v>
      </c>
      <c r="I415" s="35">
        <f t="shared" ca="1" si="167"/>
        <v>390.5</v>
      </c>
      <c r="J415" s="7">
        <v>0</v>
      </c>
      <c r="L415" s="9">
        <f>$N415*(1-O415)</f>
        <v>1500</v>
      </c>
      <c r="M415" s="9">
        <f>$N415*(1+O415)</f>
        <v>2500</v>
      </c>
      <c r="N415" s="10">
        <v>2000</v>
      </c>
      <c r="O415" s="11">
        <v>0.25</v>
      </c>
    </row>
    <row r="416" spans="2:15" x14ac:dyDescent="0.3">
      <c r="B416" s="33">
        <f t="shared" si="162"/>
        <v>1004</v>
      </c>
      <c r="C416" s="31">
        <v>880</v>
      </c>
      <c r="D416" s="22" t="s">
        <v>47</v>
      </c>
      <c r="E416" s="25">
        <f t="shared" ca="1" si="166"/>
        <v>1726</v>
      </c>
      <c r="F416" s="35">
        <f t="shared" ca="1" si="167"/>
        <v>431.5</v>
      </c>
      <c r="G416" s="35">
        <f t="shared" ca="1" si="167"/>
        <v>431.5</v>
      </c>
      <c r="H416" s="35">
        <f t="shared" ca="1" si="167"/>
        <v>431.5</v>
      </c>
      <c r="I416" s="35">
        <f t="shared" ca="1" si="167"/>
        <v>431.5</v>
      </c>
      <c r="J416" s="7">
        <v>0</v>
      </c>
      <c r="L416" s="9">
        <f>$N416*(1-O416)</f>
        <v>1500</v>
      </c>
      <c r="M416" s="9">
        <f>$N416*(1+O416)</f>
        <v>2500</v>
      </c>
      <c r="N416" s="10">
        <v>2000</v>
      </c>
      <c r="O416" s="11">
        <v>0.25</v>
      </c>
    </row>
    <row r="417" spans="2:15" x14ac:dyDescent="0.3">
      <c r="B417" s="33">
        <f t="shared" si="162"/>
        <v>1004</v>
      </c>
      <c r="C417" s="31">
        <v>840</v>
      </c>
      <c r="D417" s="23" t="s">
        <v>98</v>
      </c>
      <c r="E417" s="26">
        <f t="shared" ref="E417:J417" ca="1" si="168">SUM(E413:E416)</f>
        <v>7127</v>
      </c>
      <c r="F417" s="12">
        <f t="shared" ca="1" si="168"/>
        <v>2741.5</v>
      </c>
      <c r="G417" s="12">
        <f t="shared" ca="1" si="168"/>
        <v>822</v>
      </c>
      <c r="H417" s="12">
        <f t="shared" ca="1" si="168"/>
        <v>2741.5</v>
      </c>
      <c r="I417" s="12">
        <f t="shared" ca="1" si="168"/>
        <v>822</v>
      </c>
      <c r="J417" s="12">
        <f t="shared" ca="1" si="168"/>
        <v>0</v>
      </c>
      <c r="L417" s="15"/>
      <c r="M417" s="15"/>
      <c r="N417" s="12">
        <f>SUM(N413:N416)</f>
        <v>9000</v>
      </c>
    </row>
    <row r="418" spans="2:15" x14ac:dyDescent="0.3">
      <c r="B418" s="33">
        <f t="shared" si="162"/>
        <v>1004</v>
      </c>
      <c r="C418" s="31">
        <v>900</v>
      </c>
      <c r="D418" s="22" t="s">
        <v>39</v>
      </c>
      <c r="E418" s="25">
        <f t="shared" ref="E418:J423" ca="1" si="169">RANDBETWEEN($L418,$M418)</f>
        <v>0</v>
      </c>
      <c r="F418" s="7">
        <f t="shared" ca="1" si="169"/>
        <v>0</v>
      </c>
      <c r="G418" s="7">
        <f t="shared" ca="1" si="169"/>
        <v>0</v>
      </c>
      <c r="H418" s="7">
        <f t="shared" ca="1" si="169"/>
        <v>0</v>
      </c>
      <c r="I418" s="7">
        <f t="shared" ca="1" si="169"/>
        <v>0</v>
      </c>
      <c r="J418" s="7">
        <f t="shared" ca="1" si="169"/>
        <v>0</v>
      </c>
      <c r="L418" s="15"/>
      <c r="M418" s="15"/>
    </row>
    <row r="419" spans="2:15" x14ac:dyDescent="0.3">
      <c r="B419" s="33">
        <f t="shared" si="162"/>
        <v>1004</v>
      </c>
      <c r="C419" s="31">
        <v>910</v>
      </c>
      <c r="D419" s="22" t="s">
        <v>38</v>
      </c>
      <c r="E419" s="25">
        <f t="shared" ca="1" si="169"/>
        <v>0</v>
      </c>
      <c r="F419" s="7">
        <f t="shared" ca="1" si="169"/>
        <v>0</v>
      </c>
      <c r="G419" s="7">
        <f t="shared" ca="1" si="169"/>
        <v>0</v>
      </c>
      <c r="H419" s="7">
        <f t="shared" ca="1" si="169"/>
        <v>0</v>
      </c>
      <c r="I419" s="7">
        <f t="shared" ca="1" si="169"/>
        <v>0</v>
      </c>
      <c r="J419" s="7">
        <f t="shared" ca="1" si="169"/>
        <v>0</v>
      </c>
      <c r="L419" s="15"/>
      <c r="M419" s="15"/>
    </row>
    <row r="420" spans="2:15" x14ac:dyDescent="0.3">
      <c r="B420" s="33">
        <f t="shared" si="162"/>
        <v>1004</v>
      </c>
      <c r="C420" s="31">
        <v>920</v>
      </c>
      <c r="D420" s="22" t="s">
        <v>45</v>
      </c>
      <c r="E420" s="25">
        <f t="shared" ca="1" si="169"/>
        <v>0</v>
      </c>
      <c r="F420" s="7">
        <f t="shared" ca="1" si="169"/>
        <v>0</v>
      </c>
      <c r="G420" s="7">
        <f t="shared" ca="1" si="169"/>
        <v>0</v>
      </c>
      <c r="H420" s="7">
        <f t="shared" ca="1" si="169"/>
        <v>0</v>
      </c>
      <c r="I420" s="7">
        <f t="shared" ca="1" si="169"/>
        <v>0</v>
      </c>
      <c r="J420" s="7">
        <f t="shared" ca="1" si="169"/>
        <v>0</v>
      </c>
      <c r="L420" s="15"/>
      <c r="M420" s="15"/>
    </row>
    <row r="421" spans="2:15" x14ac:dyDescent="0.3">
      <c r="B421" s="33">
        <f t="shared" si="162"/>
        <v>1004</v>
      </c>
      <c r="C421" s="31">
        <v>930</v>
      </c>
      <c r="D421" s="22" t="s">
        <v>37</v>
      </c>
      <c r="E421" s="25">
        <f t="shared" ca="1" si="169"/>
        <v>0</v>
      </c>
      <c r="F421" s="7">
        <f t="shared" ca="1" si="169"/>
        <v>0</v>
      </c>
      <c r="G421" s="7">
        <f t="shared" ca="1" si="169"/>
        <v>0</v>
      </c>
      <c r="H421" s="7">
        <f t="shared" ca="1" si="169"/>
        <v>0</v>
      </c>
      <c r="I421" s="7">
        <f t="shared" ca="1" si="169"/>
        <v>0</v>
      </c>
      <c r="J421" s="7">
        <f t="shared" ca="1" si="169"/>
        <v>0</v>
      </c>
      <c r="L421" s="15"/>
      <c r="M421" s="15"/>
    </row>
    <row r="422" spans="2:15" x14ac:dyDescent="0.3">
      <c r="B422" s="33">
        <f t="shared" si="162"/>
        <v>1004</v>
      </c>
      <c r="C422" s="31">
        <v>940</v>
      </c>
      <c r="D422" s="22" t="s">
        <v>49</v>
      </c>
      <c r="E422" s="25">
        <f t="shared" ca="1" si="169"/>
        <v>0</v>
      </c>
      <c r="F422" s="7">
        <f t="shared" ca="1" si="169"/>
        <v>0</v>
      </c>
      <c r="G422" s="7">
        <f t="shared" ca="1" si="169"/>
        <v>0</v>
      </c>
      <c r="H422" s="7">
        <f t="shared" ca="1" si="169"/>
        <v>0</v>
      </c>
      <c r="I422" s="7">
        <f t="shared" ca="1" si="169"/>
        <v>0</v>
      </c>
      <c r="J422" s="7">
        <f t="shared" ca="1" si="169"/>
        <v>0</v>
      </c>
      <c r="L422" s="15"/>
      <c r="M422" s="15"/>
    </row>
    <row r="423" spans="2:15" x14ac:dyDescent="0.3">
      <c r="B423" s="33">
        <f t="shared" si="162"/>
        <v>1004</v>
      </c>
      <c r="C423" s="31">
        <v>950</v>
      </c>
      <c r="D423" s="22" t="s">
        <v>52</v>
      </c>
      <c r="E423" s="25">
        <f t="shared" ca="1" si="169"/>
        <v>0</v>
      </c>
      <c r="F423" s="7">
        <f t="shared" ca="1" si="169"/>
        <v>0</v>
      </c>
      <c r="G423" s="7">
        <f t="shared" ca="1" si="169"/>
        <v>0</v>
      </c>
      <c r="H423" s="7">
        <f t="shared" ca="1" si="169"/>
        <v>0</v>
      </c>
      <c r="I423" s="7">
        <f t="shared" ca="1" si="169"/>
        <v>0</v>
      </c>
      <c r="J423" s="7">
        <f t="shared" ca="1" si="169"/>
        <v>0</v>
      </c>
      <c r="L423" s="15"/>
      <c r="M423" s="15"/>
    </row>
    <row r="424" spans="2:15" x14ac:dyDescent="0.3">
      <c r="B424" s="33">
        <f t="shared" si="162"/>
        <v>1004</v>
      </c>
      <c r="C424" s="31">
        <v>890</v>
      </c>
      <c r="D424" s="23" t="s">
        <v>100</v>
      </c>
      <c r="E424" s="26">
        <f t="shared" ref="E424:J424" ca="1" si="170">SUM(E418:E423)</f>
        <v>0</v>
      </c>
      <c r="F424" s="12">
        <f t="shared" ca="1" si="170"/>
        <v>0</v>
      </c>
      <c r="G424" s="12">
        <f t="shared" ca="1" si="170"/>
        <v>0</v>
      </c>
      <c r="H424" s="12">
        <f t="shared" ca="1" si="170"/>
        <v>0</v>
      </c>
      <c r="I424" s="12">
        <f t="shared" ca="1" si="170"/>
        <v>0</v>
      </c>
      <c r="J424" s="12">
        <f t="shared" ca="1" si="170"/>
        <v>0</v>
      </c>
      <c r="L424" s="15"/>
      <c r="M424" s="15"/>
      <c r="N424" s="12">
        <f>SUM(N418:N423)</f>
        <v>0</v>
      </c>
    </row>
    <row r="425" spans="2:15" x14ac:dyDescent="0.3">
      <c r="B425" s="33">
        <f t="shared" si="162"/>
        <v>1004</v>
      </c>
      <c r="C425" s="31">
        <v>960</v>
      </c>
      <c r="D425" s="22" t="s">
        <v>61</v>
      </c>
      <c r="E425" s="25">
        <f t="shared" ref="E425:J427" ca="1" si="171">RANDBETWEEN($L425,$M425)</f>
        <v>0</v>
      </c>
      <c r="F425" s="7">
        <f t="shared" ca="1" si="171"/>
        <v>0</v>
      </c>
      <c r="G425" s="7">
        <f t="shared" ca="1" si="171"/>
        <v>0</v>
      </c>
      <c r="H425" s="7">
        <f t="shared" ca="1" si="171"/>
        <v>0</v>
      </c>
      <c r="I425" s="7">
        <f t="shared" ca="1" si="171"/>
        <v>0</v>
      </c>
      <c r="J425" s="7">
        <f t="shared" ca="1" si="171"/>
        <v>0</v>
      </c>
      <c r="L425" s="15"/>
      <c r="M425" s="15"/>
    </row>
    <row r="426" spans="2:15" x14ac:dyDescent="0.3">
      <c r="B426" s="33">
        <f t="shared" si="162"/>
        <v>1004</v>
      </c>
      <c r="C426" s="31">
        <v>970</v>
      </c>
      <c r="D426" s="19" t="s">
        <v>36</v>
      </c>
      <c r="E426" s="7">
        <f t="shared" ca="1" si="171"/>
        <v>0</v>
      </c>
      <c r="F426" s="7">
        <f t="shared" ca="1" si="171"/>
        <v>0</v>
      </c>
      <c r="G426" s="7">
        <f t="shared" ca="1" si="171"/>
        <v>0</v>
      </c>
      <c r="H426" s="7">
        <f t="shared" ca="1" si="171"/>
        <v>0</v>
      </c>
      <c r="I426" s="7">
        <f t="shared" ca="1" si="171"/>
        <v>0</v>
      </c>
      <c r="J426" s="7">
        <f t="shared" ca="1" si="171"/>
        <v>0</v>
      </c>
      <c r="L426" s="15"/>
      <c r="M426" s="15"/>
    </row>
    <row r="427" spans="2:15" x14ac:dyDescent="0.3">
      <c r="B427" s="33">
        <f t="shared" si="162"/>
        <v>1004</v>
      </c>
      <c r="C427" s="31">
        <v>980</v>
      </c>
      <c r="D427" s="19" t="s">
        <v>40</v>
      </c>
      <c r="E427" s="7">
        <f t="shared" ca="1" si="171"/>
        <v>0</v>
      </c>
      <c r="F427" s="7">
        <f t="shared" ca="1" si="171"/>
        <v>0</v>
      </c>
      <c r="G427" s="7">
        <f t="shared" ca="1" si="171"/>
        <v>0</v>
      </c>
      <c r="H427" s="7">
        <f t="shared" ca="1" si="171"/>
        <v>0</v>
      </c>
      <c r="I427" s="7">
        <f t="shared" ca="1" si="171"/>
        <v>0</v>
      </c>
      <c r="J427" s="7">
        <f t="shared" ca="1" si="171"/>
        <v>0</v>
      </c>
      <c r="L427" s="15"/>
      <c r="M427" s="15"/>
    </row>
    <row r="428" spans="2:15" x14ac:dyDescent="0.3">
      <c r="B428" s="33">
        <f t="shared" si="162"/>
        <v>1004</v>
      </c>
      <c r="C428" s="31">
        <v>590</v>
      </c>
      <c r="D428" s="16" t="s">
        <v>91</v>
      </c>
      <c r="E428" s="27">
        <f t="shared" ref="E428:J428" ca="1" si="172">E395+E402+E412+E417+E424</f>
        <v>12455</v>
      </c>
      <c r="F428" s="2">
        <f t="shared" ca="1" si="172"/>
        <v>4183</v>
      </c>
      <c r="G428" s="2">
        <f t="shared" ca="1" si="172"/>
        <v>2044.5</v>
      </c>
      <c r="H428" s="2">
        <f t="shared" ca="1" si="172"/>
        <v>4183</v>
      </c>
      <c r="I428" s="2">
        <f t="shared" ca="1" si="172"/>
        <v>2044.5</v>
      </c>
      <c r="J428" s="2">
        <f t="shared" ca="1" si="172"/>
        <v>0</v>
      </c>
      <c r="N428" s="2">
        <f>N395+N402+N412+N417+N424</f>
        <v>14874</v>
      </c>
    </row>
    <row r="429" spans="2:15" ht="15" x14ac:dyDescent="0.3">
      <c r="B429" s="33">
        <f t="shared" si="162"/>
        <v>1004</v>
      </c>
      <c r="C429" s="31">
        <v>990</v>
      </c>
      <c r="D429" s="3" t="s">
        <v>85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N429" s="1"/>
    </row>
    <row r="430" spans="2:15" x14ac:dyDescent="0.3">
      <c r="B430" s="33">
        <f t="shared" si="162"/>
        <v>1004</v>
      </c>
      <c r="C430" s="31">
        <v>1020</v>
      </c>
      <c r="D430" s="22" t="s">
        <v>78</v>
      </c>
      <c r="E430" s="25">
        <f t="shared" ref="E430:J433" ca="1" si="173">RANDBETWEEN($L430,$M430)</f>
        <v>28739</v>
      </c>
      <c r="F430" s="7">
        <v>0</v>
      </c>
      <c r="G430" s="7">
        <v>0</v>
      </c>
      <c r="H430" s="7">
        <v>0</v>
      </c>
      <c r="I430" s="36">
        <f ca="1">E430</f>
        <v>28739</v>
      </c>
      <c r="J430" s="7">
        <v>0</v>
      </c>
      <c r="L430" s="9">
        <f>$N430*(1-O430)</f>
        <v>19725</v>
      </c>
      <c r="M430" s="9">
        <f>$N430*(1+O430)</f>
        <v>32875</v>
      </c>
      <c r="N430" s="10">
        <v>26300</v>
      </c>
      <c r="O430" s="11">
        <v>0.25</v>
      </c>
    </row>
    <row r="431" spans="2:15" x14ac:dyDescent="0.3">
      <c r="B431" s="33">
        <f t="shared" si="162"/>
        <v>1004</v>
      </c>
      <c r="C431" s="31">
        <v>1030</v>
      </c>
      <c r="D431" s="22" t="s">
        <v>81</v>
      </c>
      <c r="E431" s="25">
        <f t="shared" ca="1" si="173"/>
        <v>12254</v>
      </c>
      <c r="F431" s="7">
        <v>0</v>
      </c>
      <c r="G431" s="7">
        <v>0</v>
      </c>
      <c r="H431" s="7">
        <v>0</v>
      </c>
      <c r="I431" s="36">
        <f ca="1">E431</f>
        <v>12254</v>
      </c>
      <c r="J431" s="7">
        <v>0</v>
      </c>
      <c r="L431" s="9">
        <f>$N431*(1-O431)</f>
        <v>9910.5</v>
      </c>
      <c r="M431" s="9">
        <f>$N431*(1+O431)</f>
        <v>16517.5</v>
      </c>
      <c r="N431" s="10">
        <v>13214</v>
      </c>
      <c r="O431" s="11">
        <v>0.25</v>
      </c>
    </row>
    <row r="432" spans="2:15" x14ac:dyDescent="0.3">
      <c r="B432" s="33">
        <f t="shared" si="162"/>
        <v>1004</v>
      </c>
      <c r="C432" s="31">
        <v>1040</v>
      </c>
      <c r="D432" s="22" t="s">
        <v>83</v>
      </c>
      <c r="E432" s="25">
        <f t="shared" ca="1" si="173"/>
        <v>8445</v>
      </c>
      <c r="F432" s="7">
        <v>0</v>
      </c>
      <c r="G432" s="7">
        <v>0</v>
      </c>
      <c r="H432" s="7">
        <v>0</v>
      </c>
      <c r="I432" s="36">
        <f ca="1">E432</f>
        <v>8445</v>
      </c>
      <c r="J432" s="7">
        <v>0</v>
      </c>
      <c r="L432" s="9">
        <f>$N432*(1-O432)</f>
        <v>6375</v>
      </c>
      <c r="M432" s="9">
        <f>$N432*(1+O432)</f>
        <v>10625</v>
      </c>
      <c r="N432" s="10">
        <v>8500</v>
      </c>
      <c r="O432" s="11">
        <v>0.25</v>
      </c>
    </row>
    <row r="433" spans="2:15" x14ac:dyDescent="0.3">
      <c r="B433" s="33">
        <f t="shared" si="162"/>
        <v>1004</v>
      </c>
      <c r="C433" s="31">
        <v>1050</v>
      </c>
      <c r="D433" s="22" t="s">
        <v>80</v>
      </c>
      <c r="E433" s="25">
        <f t="shared" ca="1" si="173"/>
        <v>0</v>
      </c>
      <c r="F433" s="7">
        <f t="shared" ca="1" si="173"/>
        <v>0</v>
      </c>
      <c r="G433" s="7">
        <f t="shared" ca="1" si="173"/>
        <v>0</v>
      </c>
      <c r="H433" s="7">
        <f t="shared" ca="1" si="173"/>
        <v>0</v>
      </c>
      <c r="I433" s="37">
        <f t="shared" ca="1" si="173"/>
        <v>0</v>
      </c>
      <c r="J433" s="7">
        <f t="shared" ca="1" si="173"/>
        <v>0</v>
      </c>
      <c r="L433" s="15"/>
      <c r="M433" s="15"/>
    </row>
    <row r="434" spans="2:15" x14ac:dyDescent="0.3">
      <c r="B434" s="33">
        <f t="shared" si="162"/>
        <v>1004</v>
      </c>
      <c r="C434" s="31">
        <v>1010</v>
      </c>
      <c r="D434" s="23" t="s">
        <v>87</v>
      </c>
      <c r="E434" s="28">
        <f t="shared" ref="E434:J434" ca="1" si="174">SUM(E430:E433)</f>
        <v>49438</v>
      </c>
      <c r="F434" s="20">
        <f t="shared" ca="1" si="174"/>
        <v>0</v>
      </c>
      <c r="G434" s="20">
        <f t="shared" ca="1" si="174"/>
        <v>0</v>
      </c>
      <c r="H434" s="20">
        <f t="shared" ca="1" si="174"/>
        <v>0</v>
      </c>
      <c r="I434" s="38">
        <f t="shared" ca="1" si="174"/>
        <v>49438</v>
      </c>
      <c r="J434" s="20">
        <f t="shared" ca="1" si="174"/>
        <v>0</v>
      </c>
      <c r="N434" s="20">
        <f>SUM(N430:N433)</f>
        <v>48014</v>
      </c>
    </row>
    <row r="435" spans="2:15" x14ac:dyDescent="0.3">
      <c r="B435" s="33">
        <f t="shared" si="162"/>
        <v>1004</v>
      </c>
      <c r="C435" s="31">
        <v>1070</v>
      </c>
      <c r="D435" s="22" t="s">
        <v>79</v>
      </c>
      <c r="E435" s="25">
        <f t="shared" ref="E435:J436" ca="1" si="175">RANDBETWEEN($L435,$M435)</f>
        <v>4759</v>
      </c>
      <c r="F435" s="7">
        <v>0</v>
      </c>
      <c r="G435" s="7">
        <v>0</v>
      </c>
      <c r="H435" s="7">
        <v>0</v>
      </c>
      <c r="I435" s="36">
        <f ca="1">E435</f>
        <v>4759</v>
      </c>
      <c r="J435" s="7">
        <v>0</v>
      </c>
      <c r="L435" s="9">
        <f>$N435*(1-O435)</f>
        <v>4125</v>
      </c>
      <c r="M435" s="9">
        <f>$N435*(1+O435)</f>
        <v>6875</v>
      </c>
      <c r="N435" s="10">
        <v>5500</v>
      </c>
      <c r="O435" s="11">
        <v>0.25</v>
      </c>
    </row>
    <row r="436" spans="2:15" x14ac:dyDescent="0.3">
      <c r="B436" s="33">
        <f t="shared" si="162"/>
        <v>1004</v>
      </c>
      <c r="C436" s="31">
        <v>1080</v>
      </c>
      <c r="D436" s="22" t="s">
        <v>82</v>
      </c>
      <c r="E436" s="25">
        <f t="shared" ca="1" si="175"/>
        <v>0</v>
      </c>
      <c r="F436" s="7">
        <f t="shared" ca="1" si="175"/>
        <v>0</v>
      </c>
      <c r="G436" s="7">
        <f t="shared" ca="1" si="175"/>
        <v>0</v>
      </c>
      <c r="H436" s="7">
        <f t="shared" ca="1" si="175"/>
        <v>0</v>
      </c>
      <c r="I436" s="37">
        <f t="shared" ca="1" si="175"/>
        <v>0</v>
      </c>
      <c r="J436" s="7">
        <f t="shared" ca="1" si="175"/>
        <v>0</v>
      </c>
      <c r="L436" s="15"/>
      <c r="M436" s="15"/>
    </row>
    <row r="437" spans="2:15" x14ac:dyDescent="0.3">
      <c r="B437" s="33">
        <f t="shared" si="162"/>
        <v>1004</v>
      </c>
      <c r="C437" s="31">
        <v>1060</v>
      </c>
      <c r="D437" s="23" t="s">
        <v>88</v>
      </c>
      <c r="E437" s="28">
        <f t="shared" ref="E437:J437" ca="1" si="176">SUM(E435:E436)</f>
        <v>4759</v>
      </c>
      <c r="F437" s="20">
        <f t="shared" ca="1" si="176"/>
        <v>0</v>
      </c>
      <c r="G437" s="20">
        <f t="shared" ca="1" si="176"/>
        <v>0</v>
      </c>
      <c r="H437" s="20">
        <f t="shared" ca="1" si="176"/>
        <v>0</v>
      </c>
      <c r="I437" s="20">
        <f t="shared" ca="1" si="176"/>
        <v>4759</v>
      </c>
      <c r="J437" s="20">
        <f t="shared" ca="1" si="176"/>
        <v>0</v>
      </c>
      <c r="N437" s="20">
        <f>SUM(N435:N436)</f>
        <v>5500</v>
      </c>
    </row>
    <row r="438" spans="2:15" x14ac:dyDescent="0.3">
      <c r="B438" s="33">
        <f t="shared" si="162"/>
        <v>1004</v>
      </c>
      <c r="C438" s="31">
        <v>1090</v>
      </c>
      <c r="D438" s="22" t="s">
        <v>84</v>
      </c>
      <c r="E438" s="25">
        <f t="shared" ref="E438:J438" ca="1" si="177">RANDBETWEEN($L438,$M438)</f>
        <v>0</v>
      </c>
      <c r="F438" s="7">
        <f t="shared" ca="1" si="177"/>
        <v>0</v>
      </c>
      <c r="G438" s="7">
        <f t="shared" ca="1" si="177"/>
        <v>0</v>
      </c>
      <c r="H438" s="7">
        <f t="shared" ca="1" si="177"/>
        <v>0</v>
      </c>
      <c r="I438" s="7">
        <f t="shared" ca="1" si="177"/>
        <v>0</v>
      </c>
      <c r="J438" s="7">
        <f t="shared" ca="1" si="177"/>
        <v>0</v>
      </c>
      <c r="L438" s="15"/>
      <c r="M438" s="15"/>
    </row>
    <row r="439" spans="2:15" x14ac:dyDescent="0.3">
      <c r="B439" s="33">
        <f t="shared" si="162"/>
        <v>1004</v>
      </c>
      <c r="C439" s="31">
        <v>1000</v>
      </c>
      <c r="D439" s="16" t="s">
        <v>86</v>
      </c>
      <c r="E439" s="27">
        <f t="shared" ref="E439:J439" ca="1" si="178">E434+E437+E438</f>
        <v>54197</v>
      </c>
      <c r="F439" s="2">
        <f t="shared" ca="1" si="178"/>
        <v>0</v>
      </c>
      <c r="G439" s="2">
        <f t="shared" ca="1" si="178"/>
        <v>0</v>
      </c>
      <c r="H439" s="2">
        <f t="shared" ca="1" si="178"/>
        <v>0</v>
      </c>
      <c r="I439" s="2">
        <f t="shared" ca="1" si="178"/>
        <v>54197</v>
      </c>
      <c r="J439" s="2">
        <f t="shared" ca="1" si="178"/>
        <v>0</v>
      </c>
      <c r="N439" s="2">
        <f>N434+N437+N438</f>
        <v>53514</v>
      </c>
    </row>
    <row r="440" spans="2:15" ht="15" x14ac:dyDescent="0.3">
      <c r="B440" s="33">
        <f t="shared" si="162"/>
        <v>1004</v>
      </c>
      <c r="C440" s="31">
        <v>10</v>
      </c>
      <c r="D440" s="3" t="s">
        <v>89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N440" s="1"/>
    </row>
    <row r="441" spans="2:15" x14ac:dyDescent="0.3">
      <c r="B441" s="33">
        <f t="shared" si="162"/>
        <v>1004</v>
      </c>
      <c r="C441" s="31">
        <v>20</v>
      </c>
      <c r="D441" s="16" t="s">
        <v>90</v>
      </c>
      <c r="E441" s="2">
        <f t="shared" ref="E441:J441" ca="1" si="179">E340+E367+E428+E387+E439</f>
        <v>374670</v>
      </c>
      <c r="F441" s="2">
        <f t="shared" ca="1" si="179"/>
        <v>54355.75</v>
      </c>
      <c r="G441" s="2">
        <f t="shared" ca="1" si="179"/>
        <v>100017.25</v>
      </c>
      <c r="H441" s="2">
        <f t="shared" ca="1" si="179"/>
        <v>43548.75</v>
      </c>
      <c r="I441" s="2">
        <f t="shared" ca="1" si="179"/>
        <v>176748.25</v>
      </c>
      <c r="J441" s="2">
        <f t="shared" ca="1" si="179"/>
        <v>0</v>
      </c>
      <c r="N441" s="2">
        <f>N340+N367+N428+N387+N439</f>
        <v>373347</v>
      </c>
    </row>
    <row r="442" spans="2:15" ht="19.2" x14ac:dyDescent="0.3">
      <c r="B442" s="40">
        <f>B441+1</f>
        <v>1005</v>
      </c>
      <c r="C442" s="31">
        <v>0</v>
      </c>
      <c r="D442" s="32" t="s">
        <v>115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</row>
    <row r="443" spans="2:15" ht="15" x14ac:dyDescent="0.3">
      <c r="B443" s="33">
        <f>B442</f>
        <v>1005</v>
      </c>
      <c r="C443" s="31">
        <v>30</v>
      </c>
      <c r="D443" s="3" t="s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N443" s="1"/>
    </row>
    <row r="444" spans="2:15" x14ac:dyDescent="0.3">
      <c r="B444" s="33">
        <f t="shared" ref="B444:B507" si="180">B443</f>
        <v>1005</v>
      </c>
      <c r="C444" s="31">
        <v>60</v>
      </c>
      <c r="D444" s="21" t="s">
        <v>3</v>
      </c>
      <c r="E444" s="25">
        <f ca="1">RANDBETWEEN($L444,$M444)</f>
        <v>104005</v>
      </c>
      <c r="F444" s="24">
        <v>0</v>
      </c>
      <c r="G444" s="35">
        <f ca="1">$E444/2</f>
        <v>52002.5</v>
      </c>
      <c r="H444" s="7">
        <v>0</v>
      </c>
      <c r="I444" s="35">
        <f ca="1">$E444/2</f>
        <v>52002.5</v>
      </c>
      <c r="J444" s="7">
        <v>0</v>
      </c>
      <c r="K444" s="8"/>
      <c r="L444" s="9">
        <f>$N444*(1-O444)</f>
        <v>67500</v>
      </c>
      <c r="M444" s="9">
        <f>$N444*(1+O444)</f>
        <v>112500</v>
      </c>
      <c r="N444" s="10">
        <v>90000</v>
      </c>
      <c r="O444" s="11">
        <v>0.25</v>
      </c>
    </row>
    <row r="445" spans="2:15" x14ac:dyDescent="0.3">
      <c r="B445" s="33">
        <f t="shared" si="180"/>
        <v>1005</v>
      </c>
      <c r="C445" s="31">
        <v>70</v>
      </c>
      <c r="D445" s="21" t="s">
        <v>4</v>
      </c>
      <c r="E445" s="25">
        <f ca="1">RANDBETWEEN($L445,$M445)</f>
        <v>36942</v>
      </c>
      <c r="F445" s="35">
        <f ca="1">$E445/4</f>
        <v>9235.5</v>
      </c>
      <c r="G445" s="35">
        <f t="shared" ref="G445:I445" ca="1" si="181">$E445/4</f>
        <v>9235.5</v>
      </c>
      <c r="H445" s="35">
        <f t="shared" ca="1" si="181"/>
        <v>9235.5</v>
      </c>
      <c r="I445" s="35">
        <f t="shared" ca="1" si="181"/>
        <v>9235.5</v>
      </c>
      <c r="J445" s="24">
        <v>0</v>
      </c>
      <c r="L445" s="9">
        <f>$N445*(1-O445)</f>
        <v>22500</v>
      </c>
      <c r="M445" s="9">
        <f>$N445*(1+O445)</f>
        <v>37500</v>
      </c>
      <c r="N445" s="10">
        <v>30000</v>
      </c>
      <c r="O445" s="11">
        <v>0.25</v>
      </c>
    </row>
    <row r="446" spans="2:15" x14ac:dyDescent="0.3">
      <c r="B446" s="33">
        <f t="shared" si="180"/>
        <v>1005</v>
      </c>
      <c r="C446" s="31">
        <v>50</v>
      </c>
      <c r="D446" s="23" t="s">
        <v>1</v>
      </c>
      <c r="E446" s="26">
        <f t="shared" ref="E446:J446" ca="1" si="182">E444+E445</f>
        <v>140947</v>
      </c>
      <c r="F446" s="12">
        <f t="shared" ca="1" si="182"/>
        <v>9235.5</v>
      </c>
      <c r="G446" s="12">
        <f t="shared" ca="1" si="182"/>
        <v>61238</v>
      </c>
      <c r="H446" s="12">
        <f t="shared" ca="1" si="182"/>
        <v>9235.5</v>
      </c>
      <c r="I446" s="12">
        <f t="shared" ca="1" si="182"/>
        <v>61238</v>
      </c>
      <c r="J446" s="12">
        <f t="shared" si="182"/>
        <v>0</v>
      </c>
      <c r="L446" s="13"/>
      <c r="M446" s="10"/>
      <c r="N446" s="12">
        <f>N444+N445</f>
        <v>120000</v>
      </c>
    </row>
    <row r="447" spans="2:15" x14ac:dyDescent="0.3">
      <c r="B447" s="33">
        <f t="shared" si="180"/>
        <v>1005</v>
      </c>
      <c r="C447" s="31">
        <v>90</v>
      </c>
      <c r="D447" s="21" t="s">
        <v>5</v>
      </c>
      <c r="E447" s="25">
        <f ca="1">RANDBETWEEN($L447,$M447)</f>
        <v>28468</v>
      </c>
      <c r="F447" s="24">
        <v>0</v>
      </c>
      <c r="G447" s="35">
        <f ca="1">$E447/2</f>
        <v>14234</v>
      </c>
      <c r="H447" s="7">
        <v>0</v>
      </c>
      <c r="I447" s="35">
        <f ca="1">$E447/2</f>
        <v>14234</v>
      </c>
      <c r="J447" s="7">
        <v>0</v>
      </c>
      <c r="L447" s="9">
        <f>$N447*(1-O447)</f>
        <v>27750</v>
      </c>
      <c r="M447" s="9">
        <f>$N447*(1+O447)</f>
        <v>46250</v>
      </c>
      <c r="N447" s="10">
        <v>37000</v>
      </c>
      <c r="O447" s="11">
        <v>0.25</v>
      </c>
    </row>
    <row r="448" spans="2:15" x14ac:dyDescent="0.3">
      <c r="B448" s="33">
        <f t="shared" si="180"/>
        <v>1005</v>
      </c>
      <c r="C448" s="31">
        <v>100</v>
      </c>
      <c r="D448" s="21" t="s">
        <v>6</v>
      </c>
      <c r="E448" s="25">
        <f ca="1">RANDBETWEEN($L448,$M448)</f>
        <v>46183</v>
      </c>
      <c r="F448" s="35">
        <f ca="1">$E448/4</f>
        <v>11545.75</v>
      </c>
      <c r="G448" s="35">
        <f t="shared" ref="G448:I448" ca="1" si="183">$E448/4</f>
        <v>11545.75</v>
      </c>
      <c r="H448" s="35">
        <f t="shared" ca="1" si="183"/>
        <v>11545.75</v>
      </c>
      <c r="I448" s="35">
        <f t="shared" ca="1" si="183"/>
        <v>11545.75</v>
      </c>
      <c r="J448" s="24">
        <v>0</v>
      </c>
      <c r="L448" s="9">
        <f>$N448*(1-O448)</f>
        <v>37500</v>
      </c>
      <c r="M448" s="9">
        <f>$N448*(1+O448)</f>
        <v>62500</v>
      </c>
      <c r="N448" s="10">
        <v>50000</v>
      </c>
      <c r="O448" s="11">
        <v>0.25</v>
      </c>
    </row>
    <row r="449" spans="2:15" x14ac:dyDescent="0.3">
      <c r="B449" s="33">
        <f t="shared" si="180"/>
        <v>1005</v>
      </c>
      <c r="C449" s="31">
        <v>80</v>
      </c>
      <c r="D449" s="23" t="s">
        <v>2</v>
      </c>
      <c r="E449" s="26">
        <f t="shared" ref="E449:J449" ca="1" si="184">E447+E448</f>
        <v>74651</v>
      </c>
      <c r="F449" s="12">
        <f t="shared" ca="1" si="184"/>
        <v>11545.75</v>
      </c>
      <c r="G449" s="12">
        <f t="shared" ca="1" si="184"/>
        <v>25779.75</v>
      </c>
      <c r="H449" s="12">
        <f t="shared" ca="1" si="184"/>
        <v>11545.75</v>
      </c>
      <c r="I449" s="12">
        <f t="shared" ca="1" si="184"/>
        <v>25779.75</v>
      </c>
      <c r="J449" s="12">
        <f t="shared" si="184"/>
        <v>0</v>
      </c>
      <c r="L449" s="14"/>
      <c r="M449" s="15"/>
      <c r="N449" s="12">
        <f>N447+N448</f>
        <v>87000</v>
      </c>
    </row>
    <row r="450" spans="2:15" x14ac:dyDescent="0.3">
      <c r="B450" s="33">
        <f t="shared" si="180"/>
        <v>1005</v>
      </c>
      <c r="C450" s="31">
        <v>40</v>
      </c>
      <c r="D450" s="16" t="s">
        <v>7</v>
      </c>
      <c r="E450" s="27">
        <f t="shared" ref="E450:J450" ca="1" si="185">E446+E449</f>
        <v>215598</v>
      </c>
      <c r="F450" s="2">
        <f t="shared" ca="1" si="185"/>
        <v>20781.25</v>
      </c>
      <c r="G450" s="2">
        <f t="shared" ca="1" si="185"/>
        <v>87017.75</v>
      </c>
      <c r="H450" s="2">
        <f t="shared" ca="1" si="185"/>
        <v>20781.25</v>
      </c>
      <c r="I450" s="2">
        <f t="shared" ca="1" si="185"/>
        <v>87017.75</v>
      </c>
      <c r="J450" s="2">
        <f t="shared" si="185"/>
        <v>0</v>
      </c>
      <c r="L450" s="17"/>
      <c r="N450" s="2">
        <f>N446+N449</f>
        <v>207000</v>
      </c>
    </row>
    <row r="451" spans="2:15" ht="15" x14ac:dyDescent="0.3">
      <c r="B451" s="33">
        <f t="shared" si="180"/>
        <v>1005</v>
      </c>
      <c r="C451" s="31">
        <v>110</v>
      </c>
      <c r="D451" s="3" t="s">
        <v>107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N451" s="1"/>
    </row>
    <row r="452" spans="2:15" x14ac:dyDescent="0.3">
      <c r="B452" s="33">
        <f t="shared" si="180"/>
        <v>1005</v>
      </c>
      <c r="C452" s="31">
        <v>130</v>
      </c>
      <c r="D452" s="22" t="s">
        <v>93</v>
      </c>
      <c r="E452" s="25">
        <f t="shared" ref="E452:J454" ca="1" si="186">RANDBETWEEN($L452,$M452)</f>
        <v>13885</v>
      </c>
      <c r="F452" s="39">
        <f ca="1">$E452/1</f>
        <v>13885</v>
      </c>
      <c r="G452" s="7">
        <v>0</v>
      </c>
      <c r="H452" s="7">
        <v>0</v>
      </c>
      <c r="I452" s="7">
        <v>0</v>
      </c>
      <c r="J452" s="7">
        <v>0</v>
      </c>
      <c r="L452" s="9">
        <f>$N452*(1-O452)</f>
        <v>9375</v>
      </c>
      <c r="M452" s="9">
        <f>$N452*(1+O452)</f>
        <v>15625</v>
      </c>
      <c r="N452" s="10">
        <v>12500</v>
      </c>
      <c r="O452" s="11">
        <v>0.25</v>
      </c>
    </row>
    <row r="453" spans="2:15" x14ac:dyDescent="0.3">
      <c r="B453" s="33">
        <f t="shared" si="180"/>
        <v>1005</v>
      </c>
      <c r="C453" s="31">
        <v>140</v>
      </c>
      <c r="D453" s="22" t="s">
        <v>94</v>
      </c>
      <c r="E453" s="25">
        <f t="shared" ca="1" si="186"/>
        <v>0</v>
      </c>
      <c r="F453" s="7">
        <f t="shared" ca="1" si="186"/>
        <v>0</v>
      </c>
      <c r="G453" s="7">
        <f t="shared" ca="1" si="186"/>
        <v>0</v>
      </c>
      <c r="H453" s="7">
        <f t="shared" ca="1" si="186"/>
        <v>0</v>
      </c>
      <c r="I453" s="7">
        <f t="shared" ca="1" si="186"/>
        <v>0</v>
      </c>
      <c r="J453" s="7">
        <f t="shared" ca="1" si="186"/>
        <v>0</v>
      </c>
      <c r="L453" s="9">
        <f>$N453*(1-O453)</f>
        <v>0</v>
      </c>
      <c r="M453" s="9">
        <f>$N453*(1+O453)</f>
        <v>0</v>
      </c>
      <c r="N453" s="10">
        <v>0</v>
      </c>
      <c r="O453" s="11">
        <v>0.25</v>
      </c>
    </row>
    <row r="454" spans="2:15" x14ac:dyDescent="0.3">
      <c r="B454" s="33">
        <f t="shared" si="180"/>
        <v>1005</v>
      </c>
      <c r="C454" s="31">
        <v>150</v>
      </c>
      <c r="D454" s="22" t="s">
        <v>95</v>
      </c>
      <c r="E454" s="25">
        <f t="shared" ca="1" si="186"/>
        <v>0</v>
      </c>
      <c r="F454" s="7">
        <f t="shared" ca="1" si="186"/>
        <v>0</v>
      </c>
      <c r="G454" s="7">
        <f t="shared" ca="1" si="186"/>
        <v>0</v>
      </c>
      <c r="H454" s="7">
        <f t="shared" ca="1" si="186"/>
        <v>0</v>
      </c>
      <c r="I454" s="7">
        <f t="shared" ca="1" si="186"/>
        <v>0</v>
      </c>
      <c r="J454" s="7">
        <f t="shared" ca="1" si="186"/>
        <v>0</v>
      </c>
      <c r="L454" s="9">
        <f>$N454*(1-O454)</f>
        <v>0</v>
      </c>
      <c r="M454" s="9">
        <f>$N454*(1+O454)</f>
        <v>0</v>
      </c>
      <c r="N454" s="10">
        <v>0</v>
      </c>
      <c r="O454" s="11">
        <v>0.25</v>
      </c>
    </row>
    <row r="455" spans="2:15" x14ac:dyDescent="0.3">
      <c r="B455" s="33">
        <f t="shared" si="180"/>
        <v>1005</v>
      </c>
      <c r="C455" s="31">
        <v>120</v>
      </c>
      <c r="D455" s="16" t="s">
        <v>20</v>
      </c>
      <c r="E455" s="27">
        <f t="shared" ref="E455:J455" ca="1" si="187">SUM(E452:E454)</f>
        <v>13885</v>
      </c>
      <c r="F455" s="2">
        <f t="shared" ca="1" si="187"/>
        <v>13885</v>
      </c>
      <c r="G455" s="2">
        <f t="shared" ca="1" si="187"/>
        <v>0</v>
      </c>
      <c r="H455" s="2">
        <f t="shared" ca="1" si="187"/>
        <v>0</v>
      </c>
      <c r="I455" s="2">
        <f t="shared" ca="1" si="187"/>
        <v>0</v>
      </c>
      <c r="J455" s="2">
        <f t="shared" ca="1" si="187"/>
        <v>0</v>
      </c>
      <c r="L455" s="18"/>
      <c r="N455" s="12">
        <f>SUM(N452:N454)</f>
        <v>12500</v>
      </c>
    </row>
    <row r="456" spans="2:15" ht="15" x14ac:dyDescent="0.3">
      <c r="B456" s="33">
        <f t="shared" si="180"/>
        <v>1005</v>
      </c>
      <c r="C456" s="31">
        <v>160</v>
      </c>
      <c r="D456" s="3" t="s">
        <v>108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N456" s="1"/>
    </row>
    <row r="457" spans="2:15" x14ac:dyDescent="0.3">
      <c r="B457" s="33">
        <f t="shared" si="180"/>
        <v>1005</v>
      </c>
      <c r="C457" s="31">
        <v>190</v>
      </c>
      <c r="D457" s="22" t="s">
        <v>13</v>
      </c>
      <c r="E457" s="25">
        <f t="shared" ref="E457:J461" ca="1" si="188">RANDBETWEEN($L457,$M457)</f>
        <v>12136</v>
      </c>
      <c r="F457" s="7">
        <v>0</v>
      </c>
      <c r="G457" s="7">
        <v>0</v>
      </c>
      <c r="H457" s="7">
        <v>0</v>
      </c>
      <c r="I457" s="39">
        <f ca="1">$E457/1</f>
        <v>12136</v>
      </c>
      <c r="J457" s="7">
        <v>0</v>
      </c>
      <c r="L457" s="9">
        <f>$N457*(1-O457)</f>
        <v>11250</v>
      </c>
      <c r="M457" s="9">
        <f>$N457*(1+O457)</f>
        <v>18750</v>
      </c>
      <c r="N457" s="10">
        <v>15000</v>
      </c>
      <c r="O457" s="11">
        <v>0.25</v>
      </c>
    </row>
    <row r="458" spans="2:15" x14ac:dyDescent="0.3">
      <c r="B458" s="33">
        <f t="shared" si="180"/>
        <v>1005</v>
      </c>
      <c r="C458" s="31">
        <v>200</v>
      </c>
      <c r="D458" s="22" t="s">
        <v>14</v>
      </c>
      <c r="E458" s="25">
        <f t="shared" ca="1" si="188"/>
        <v>643</v>
      </c>
      <c r="F458" s="7">
        <v>0</v>
      </c>
      <c r="G458" s="7">
        <v>0</v>
      </c>
      <c r="H458" s="7">
        <v>0</v>
      </c>
      <c r="I458" s="39">
        <f ca="1">$E458/1</f>
        <v>643</v>
      </c>
      <c r="J458" s="7">
        <v>0</v>
      </c>
      <c r="L458" s="9">
        <f>$N458*(1-O458)</f>
        <v>637.5</v>
      </c>
      <c r="M458" s="9">
        <f>$N458*(1+O458)</f>
        <v>1062.5</v>
      </c>
      <c r="N458" s="10">
        <v>850</v>
      </c>
      <c r="O458" s="11">
        <v>0.25</v>
      </c>
    </row>
    <row r="459" spans="2:15" x14ac:dyDescent="0.3">
      <c r="B459" s="33">
        <f t="shared" si="180"/>
        <v>1005</v>
      </c>
      <c r="C459" s="31">
        <v>210</v>
      </c>
      <c r="D459" s="22" t="s">
        <v>57</v>
      </c>
      <c r="E459" s="25">
        <f t="shared" ca="1" si="188"/>
        <v>0</v>
      </c>
      <c r="F459" s="7">
        <f t="shared" ca="1" si="188"/>
        <v>0</v>
      </c>
      <c r="G459" s="7">
        <f t="shared" ca="1" si="188"/>
        <v>0</v>
      </c>
      <c r="H459" s="7">
        <f t="shared" ca="1" si="188"/>
        <v>0</v>
      </c>
      <c r="I459" s="7">
        <f t="shared" ca="1" si="188"/>
        <v>0</v>
      </c>
      <c r="J459" s="7">
        <f t="shared" ca="1" si="188"/>
        <v>0</v>
      </c>
      <c r="L459" s="15"/>
      <c r="M459" s="15"/>
    </row>
    <row r="460" spans="2:15" x14ac:dyDescent="0.3">
      <c r="B460" s="33">
        <f t="shared" si="180"/>
        <v>1005</v>
      </c>
      <c r="C460" s="31">
        <v>220</v>
      </c>
      <c r="D460" s="22" t="s">
        <v>15</v>
      </c>
      <c r="E460" s="25">
        <f t="shared" ca="1" si="188"/>
        <v>0</v>
      </c>
      <c r="F460" s="7">
        <f t="shared" ca="1" si="188"/>
        <v>0</v>
      </c>
      <c r="G460" s="7">
        <f t="shared" ca="1" si="188"/>
        <v>0</v>
      </c>
      <c r="H460" s="7">
        <f t="shared" ca="1" si="188"/>
        <v>0</v>
      </c>
      <c r="I460" s="7">
        <f t="shared" ca="1" si="188"/>
        <v>0</v>
      </c>
      <c r="J460" s="7">
        <f t="shared" ca="1" si="188"/>
        <v>0</v>
      </c>
      <c r="L460" s="15"/>
      <c r="M460" s="15"/>
    </row>
    <row r="461" spans="2:15" x14ac:dyDescent="0.3">
      <c r="B461" s="33">
        <f t="shared" si="180"/>
        <v>1005</v>
      </c>
      <c r="C461" s="31">
        <v>230</v>
      </c>
      <c r="D461" s="22" t="s">
        <v>16</v>
      </c>
      <c r="E461" s="25">
        <f t="shared" ca="1" si="188"/>
        <v>0</v>
      </c>
      <c r="F461" s="7">
        <f t="shared" ca="1" si="188"/>
        <v>0</v>
      </c>
      <c r="G461" s="7">
        <f t="shared" ca="1" si="188"/>
        <v>0</v>
      </c>
      <c r="H461" s="7">
        <f t="shared" ca="1" si="188"/>
        <v>0</v>
      </c>
      <c r="I461" s="7">
        <f t="shared" ca="1" si="188"/>
        <v>0</v>
      </c>
      <c r="J461" s="7">
        <f t="shared" ca="1" si="188"/>
        <v>0</v>
      </c>
      <c r="L461" s="15"/>
      <c r="M461" s="15"/>
    </row>
    <row r="462" spans="2:15" x14ac:dyDescent="0.3">
      <c r="B462" s="33">
        <f t="shared" si="180"/>
        <v>1005</v>
      </c>
      <c r="C462" s="31">
        <v>180</v>
      </c>
      <c r="D462" s="23" t="s">
        <v>24</v>
      </c>
      <c r="E462" s="26">
        <f t="shared" ref="E462:J462" ca="1" si="189">SUM(E457:E461)</f>
        <v>12779</v>
      </c>
      <c r="F462" s="12">
        <f t="shared" ca="1" si="189"/>
        <v>0</v>
      </c>
      <c r="G462" s="12">
        <f t="shared" ca="1" si="189"/>
        <v>0</v>
      </c>
      <c r="H462" s="12">
        <f t="shared" ca="1" si="189"/>
        <v>0</v>
      </c>
      <c r="I462" s="12">
        <f t="shared" ca="1" si="189"/>
        <v>12779</v>
      </c>
      <c r="J462" s="12">
        <f t="shared" ca="1" si="189"/>
        <v>0</v>
      </c>
      <c r="N462" s="12">
        <f>SUM(N457:N461)</f>
        <v>15850</v>
      </c>
    </row>
    <row r="463" spans="2:15" x14ac:dyDescent="0.3">
      <c r="B463" s="33">
        <f t="shared" si="180"/>
        <v>1005</v>
      </c>
      <c r="C463" s="31">
        <v>250</v>
      </c>
      <c r="D463" s="22" t="s">
        <v>9</v>
      </c>
      <c r="E463" s="25">
        <f t="shared" ref="E463:J468" ca="1" si="190">RANDBETWEEN($L463,$M463)</f>
        <v>6492</v>
      </c>
      <c r="F463" s="7">
        <v>0</v>
      </c>
      <c r="G463" s="7">
        <v>0</v>
      </c>
      <c r="H463" s="39">
        <f ca="1">$E463/1</f>
        <v>6492</v>
      </c>
      <c r="I463" s="7">
        <v>0</v>
      </c>
      <c r="J463" s="7">
        <v>0</v>
      </c>
      <c r="L463" s="9">
        <f>$N463*(1-O463)</f>
        <v>5550</v>
      </c>
      <c r="M463" s="9">
        <f>$N463*(1+O463)</f>
        <v>9250</v>
      </c>
      <c r="N463" s="10">
        <v>7400</v>
      </c>
      <c r="O463" s="11">
        <v>0.25</v>
      </c>
    </row>
    <row r="464" spans="2:15" x14ac:dyDescent="0.3">
      <c r="B464" s="33">
        <f t="shared" si="180"/>
        <v>1005</v>
      </c>
      <c r="C464" s="31">
        <v>260</v>
      </c>
      <c r="D464" s="22" t="s">
        <v>101</v>
      </c>
      <c r="E464" s="25">
        <f t="shared" ca="1" si="190"/>
        <v>7116</v>
      </c>
      <c r="F464" s="39">
        <f ca="1">$E464/1</f>
        <v>7116</v>
      </c>
      <c r="G464" s="7">
        <v>0</v>
      </c>
      <c r="H464" s="7">
        <v>0</v>
      </c>
      <c r="I464" s="7">
        <v>0</v>
      </c>
      <c r="J464" s="7">
        <v>0</v>
      </c>
      <c r="L464" s="9">
        <f>$N464*(1-O464)</f>
        <v>4275</v>
      </c>
      <c r="M464" s="9">
        <f>$N464*(1+O464)</f>
        <v>7125</v>
      </c>
      <c r="N464" s="10">
        <v>5700</v>
      </c>
      <c r="O464" s="11">
        <v>0.25</v>
      </c>
    </row>
    <row r="465" spans="2:15" x14ac:dyDescent="0.3">
      <c r="B465" s="33">
        <f t="shared" si="180"/>
        <v>1005</v>
      </c>
      <c r="C465" s="31">
        <v>270</v>
      </c>
      <c r="D465" s="22" t="s">
        <v>10</v>
      </c>
      <c r="E465" s="25">
        <f t="shared" ca="1" si="190"/>
        <v>1656</v>
      </c>
      <c r="F465" s="39">
        <f ca="1">$E465/1</f>
        <v>1656</v>
      </c>
      <c r="G465" s="7">
        <v>0</v>
      </c>
      <c r="H465" s="7">
        <v>0</v>
      </c>
      <c r="I465" s="7">
        <v>0</v>
      </c>
      <c r="J465" s="7">
        <v>0</v>
      </c>
      <c r="L465" s="9">
        <f>$N465*(1-O465)</f>
        <v>1050</v>
      </c>
      <c r="M465" s="9">
        <f>$N465*(1+O465)</f>
        <v>1750</v>
      </c>
      <c r="N465" s="10">
        <v>1400</v>
      </c>
      <c r="O465" s="11">
        <v>0.25</v>
      </c>
    </row>
    <row r="466" spans="2:15" x14ac:dyDescent="0.3">
      <c r="B466" s="33">
        <f t="shared" si="180"/>
        <v>1005</v>
      </c>
      <c r="C466" s="31">
        <v>280</v>
      </c>
      <c r="D466" s="22" t="s">
        <v>11</v>
      </c>
      <c r="E466" s="25">
        <f t="shared" ca="1" si="190"/>
        <v>0</v>
      </c>
      <c r="F466" s="7">
        <f t="shared" ca="1" si="190"/>
        <v>0</v>
      </c>
      <c r="G466" s="7">
        <f t="shared" ca="1" si="190"/>
        <v>0</v>
      </c>
      <c r="H466" s="7">
        <f t="shared" ca="1" si="190"/>
        <v>0</v>
      </c>
      <c r="I466" s="7">
        <f t="shared" ca="1" si="190"/>
        <v>0</v>
      </c>
      <c r="J466" s="7">
        <f t="shared" ca="1" si="190"/>
        <v>0</v>
      </c>
      <c r="L466" s="15"/>
      <c r="M466" s="15"/>
    </row>
    <row r="467" spans="2:15" x14ac:dyDescent="0.3">
      <c r="B467" s="33">
        <f t="shared" si="180"/>
        <v>1005</v>
      </c>
      <c r="C467" s="31">
        <v>290</v>
      </c>
      <c r="D467" s="22" t="s">
        <v>12</v>
      </c>
      <c r="E467" s="25">
        <f t="shared" ca="1" si="190"/>
        <v>0</v>
      </c>
      <c r="F467" s="7">
        <f t="shared" ca="1" si="190"/>
        <v>0</v>
      </c>
      <c r="G467" s="7">
        <f t="shared" ca="1" si="190"/>
        <v>0</v>
      </c>
      <c r="H467" s="7">
        <f t="shared" ca="1" si="190"/>
        <v>0</v>
      </c>
      <c r="I467" s="7">
        <f t="shared" ca="1" si="190"/>
        <v>0</v>
      </c>
      <c r="J467" s="7">
        <f t="shared" ca="1" si="190"/>
        <v>0</v>
      </c>
      <c r="L467" s="15"/>
      <c r="M467" s="15"/>
    </row>
    <row r="468" spans="2:15" x14ac:dyDescent="0.3">
      <c r="B468" s="33">
        <f t="shared" si="180"/>
        <v>1005</v>
      </c>
      <c r="C468" s="31">
        <v>300</v>
      </c>
      <c r="D468" s="22" t="s">
        <v>19</v>
      </c>
      <c r="E468" s="25">
        <f t="shared" ca="1" si="190"/>
        <v>0</v>
      </c>
      <c r="F468" s="7">
        <f t="shared" ca="1" si="190"/>
        <v>0</v>
      </c>
      <c r="G468" s="7">
        <f t="shared" ca="1" si="190"/>
        <v>0</v>
      </c>
      <c r="H468" s="7">
        <f t="shared" ca="1" si="190"/>
        <v>0</v>
      </c>
      <c r="I468" s="7">
        <f t="shared" ca="1" si="190"/>
        <v>0</v>
      </c>
      <c r="J468" s="7">
        <f t="shared" ca="1" si="190"/>
        <v>0</v>
      </c>
      <c r="L468" s="15"/>
      <c r="M468" s="15"/>
    </row>
    <row r="469" spans="2:15" x14ac:dyDescent="0.3">
      <c r="B469" s="33">
        <f t="shared" si="180"/>
        <v>1005</v>
      </c>
      <c r="C469" s="31">
        <v>240</v>
      </c>
      <c r="D469" s="23" t="s">
        <v>25</v>
      </c>
      <c r="E469" s="26">
        <f t="shared" ref="E469:J469" ca="1" si="191">SUM(E463:E468)</f>
        <v>15264</v>
      </c>
      <c r="F469" s="12">
        <f t="shared" ca="1" si="191"/>
        <v>8772</v>
      </c>
      <c r="G469" s="12">
        <f t="shared" ca="1" si="191"/>
        <v>0</v>
      </c>
      <c r="H469" s="12">
        <f t="shared" ca="1" si="191"/>
        <v>6492</v>
      </c>
      <c r="I469" s="12">
        <f t="shared" ca="1" si="191"/>
        <v>0</v>
      </c>
      <c r="J469" s="12">
        <f t="shared" ca="1" si="191"/>
        <v>0</v>
      </c>
      <c r="L469" s="18"/>
      <c r="N469" s="12">
        <f>SUM(N463:N467)</f>
        <v>14500</v>
      </c>
    </row>
    <row r="470" spans="2:15" x14ac:dyDescent="0.3">
      <c r="B470" s="33">
        <f t="shared" si="180"/>
        <v>1005</v>
      </c>
      <c r="C470" s="31">
        <v>320</v>
      </c>
      <c r="D470" s="22" t="s">
        <v>17</v>
      </c>
      <c r="E470" s="25">
        <f t="shared" ref="E470:J475" ca="1" si="192">RANDBETWEEN($L470,$M470)</f>
        <v>0</v>
      </c>
      <c r="F470" s="7">
        <f t="shared" ca="1" si="192"/>
        <v>0</v>
      </c>
      <c r="G470" s="7">
        <f t="shared" ca="1" si="192"/>
        <v>0</v>
      </c>
      <c r="H470" s="7">
        <f t="shared" ca="1" si="192"/>
        <v>0</v>
      </c>
      <c r="I470" s="7">
        <f t="shared" ca="1" si="192"/>
        <v>0</v>
      </c>
      <c r="J470" s="7">
        <f t="shared" ca="1" si="192"/>
        <v>0</v>
      </c>
      <c r="L470" s="15"/>
      <c r="M470" s="15"/>
    </row>
    <row r="471" spans="2:15" x14ac:dyDescent="0.3">
      <c r="B471" s="33">
        <f t="shared" si="180"/>
        <v>1005</v>
      </c>
      <c r="C471" s="31">
        <v>330</v>
      </c>
      <c r="D471" s="22" t="s">
        <v>103</v>
      </c>
      <c r="E471" s="25">
        <f t="shared" ca="1" si="192"/>
        <v>7876</v>
      </c>
      <c r="F471" s="39">
        <f ca="1">$E471/4</f>
        <v>1969</v>
      </c>
      <c r="G471" s="39">
        <f ca="1">$E471/4</f>
        <v>1969</v>
      </c>
      <c r="H471" s="39">
        <f ca="1">$E471/4</f>
        <v>1969</v>
      </c>
      <c r="I471" s="39">
        <f ca="1">$E471/4</f>
        <v>1969</v>
      </c>
      <c r="J471" s="7">
        <v>0</v>
      </c>
      <c r="L471" s="9">
        <f>$N471*(1-O471)</f>
        <v>5625</v>
      </c>
      <c r="M471" s="9">
        <f>$N471*(1+O471)</f>
        <v>9375</v>
      </c>
      <c r="N471" s="10">
        <v>7500</v>
      </c>
      <c r="O471" s="11">
        <v>0.25</v>
      </c>
    </row>
    <row r="472" spans="2:15" x14ac:dyDescent="0.3">
      <c r="B472" s="33">
        <f t="shared" si="180"/>
        <v>1005</v>
      </c>
      <c r="C472" s="31">
        <v>340</v>
      </c>
      <c r="D472" s="22" t="s">
        <v>27</v>
      </c>
      <c r="E472" s="25">
        <f t="shared" ca="1" si="192"/>
        <v>0</v>
      </c>
      <c r="F472" s="7">
        <f t="shared" ca="1" si="192"/>
        <v>0</v>
      </c>
      <c r="G472" s="7">
        <f t="shared" ca="1" si="192"/>
        <v>0</v>
      </c>
      <c r="H472" s="7">
        <f t="shared" ca="1" si="192"/>
        <v>0</v>
      </c>
      <c r="I472" s="7">
        <f t="shared" ca="1" si="192"/>
        <v>0</v>
      </c>
      <c r="J472" s="7">
        <f t="shared" ca="1" si="192"/>
        <v>0</v>
      </c>
      <c r="L472" s="15"/>
      <c r="M472" s="15"/>
    </row>
    <row r="473" spans="2:15" x14ac:dyDescent="0.3">
      <c r="B473" s="33">
        <f t="shared" si="180"/>
        <v>1005</v>
      </c>
      <c r="C473" s="31">
        <v>350</v>
      </c>
      <c r="D473" s="22" t="s">
        <v>21</v>
      </c>
      <c r="E473" s="25">
        <f t="shared" ca="1" si="192"/>
        <v>29195</v>
      </c>
      <c r="F473" s="39">
        <f ca="1">$E473/4</f>
        <v>7298.75</v>
      </c>
      <c r="G473" s="39">
        <f ca="1">$E473/4</f>
        <v>7298.75</v>
      </c>
      <c r="H473" s="39">
        <f ca="1">$E473/4</f>
        <v>7298.75</v>
      </c>
      <c r="I473" s="39">
        <f ca="1">$E473/4</f>
        <v>7298.75</v>
      </c>
      <c r="J473" s="7">
        <v>0</v>
      </c>
      <c r="L473" s="9">
        <f>$N473*(1-O473)</f>
        <v>17700</v>
      </c>
      <c r="M473" s="9">
        <f>$N473*(1+O473)</f>
        <v>29500</v>
      </c>
      <c r="N473" s="10">
        <v>23600</v>
      </c>
      <c r="O473" s="11">
        <v>0.25</v>
      </c>
    </row>
    <row r="474" spans="2:15" x14ac:dyDescent="0.3">
      <c r="B474" s="33">
        <f t="shared" si="180"/>
        <v>1005</v>
      </c>
      <c r="C474" s="31">
        <v>360</v>
      </c>
      <c r="D474" s="22" t="s">
        <v>18</v>
      </c>
      <c r="E474" s="25">
        <f t="shared" ca="1" si="192"/>
        <v>2756</v>
      </c>
      <c r="F474" s="7">
        <v>0</v>
      </c>
      <c r="G474" s="7">
        <v>0</v>
      </c>
      <c r="H474" s="7">
        <v>0</v>
      </c>
      <c r="I474" s="39">
        <f ca="1">$E474/1</f>
        <v>2756</v>
      </c>
      <c r="J474" s="7">
        <v>0</v>
      </c>
      <c r="L474" s="9">
        <f>$N474*(1-O474)</f>
        <v>1881.75</v>
      </c>
      <c r="M474" s="9">
        <f>$N474*(1+O474)</f>
        <v>3136.25</v>
      </c>
      <c r="N474" s="10">
        <v>2509</v>
      </c>
      <c r="O474" s="11">
        <v>0.25</v>
      </c>
    </row>
    <row r="475" spans="2:15" x14ac:dyDescent="0.3">
      <c r="B475" s="33">
        <f t="shared" si="180"/>
        <v>1005</v>
      </c>
      <c r="C475" s="31">
        <v>370</v>
      </c>
      <c r="D475" s="22" t="s">
        <v>22</v>
      </c>
      <c r="E475" s="25">
        <f t="shared" ca="1" si="192"/>
        <v>0</v>
      </c>
      <c r="F475" s="7">
        <f t="shared" ca="1" si="192"/>
        <v>0</v>
      </c>
      <c r="G475" s="7">
        <f t="shared" ca="1" si="192"/>
        <v>0</v>
      </c>
      <c r="H475" s="7">
        <f t="shared" ca="1" si="192"/>
        <v>0</v>
      </c>
      <c r="I475" s="7">
        <f t="shared" ca="1" si="192"/>
        <v>0</v>
      </c>
      <c r="J475" s="7">
        <f t="shared" ca="1" si="192"/>
        <v>0</v>
      </c>
      <c r="L475" s="15"/>
      <c r="M475" s="15"/>
    </row>
    <row r="476" spans="2:15" x14ac:dyDescent="0.3">
      <c r="B476" s="33">
        <f t="shared" si="180"/>
        <v>1005</v>
      </c>
      <c r="C476" s="31">
        <v>310</v>
      </c>
      <c r="D476" s="23" t="s">
        <v>26</v>
      </c>
      <c r="E476" s="26">
        <f t="shared" ref="E476:J476" ca="1" si="193">SUM(E470:E475)</f>
        <v>39827</v>
      </c>
      <c r="F476" s="12">
        <f t="shared" ca="1" si="193"/>
        <v>9267.75</v>
      </c>
      <c r="G476" s="12">
        <f t="shared" ca="1" si="193"/>
        <v>9267.75</v>
      </c>
      <c r="H476" s="12">
        <f t="shared" ca="1" si="193"/>
        <v>9267.75</v>
      </c>
      <c r="I476" s="12">
        <f t="shared" ca="1" si="193"/>
        <v>12023.75</v>
      </c>
      <c r="J476" s="12">
        <f t="shared" ca="1" si="193"/>
        <v>0</v>
      </c>
      <c r="N476" s="12">
        <f>SUM(N470:N475)</f>
        <v>33609</v>
      </c>
    </row>
    <row r="477" spans="2:15" x14ac:dyDescent="0.3">
      <c r="B477" s="33">
        <f t="shared" si="180"/>
        <v>1005</v>
      </c>
      <c r="C477" s="31">
        <v>170</v>
      </c>
      <c r="D477" s="16" t="s">
        <v>23</v>
      </c>
      <c r="E477" s="27">
        <f t="shared" ref="E477:J477" ca="1" si="194">E462+E469+E455+E476</f>
        <v>81755</v>
      </c>
      <c r="F477" s="2">
        <f t="shared" ca="1" si="194"/>
        <v>31924.75</v>
      </c>
      <c r="G477" s="2">
        <f t="shared" ca="1" si="194"/>
        <v>9267.75</v>
      </c>
      <c r="H477" s="2">
        <f t="shared" ca="1" si="194"/>
        <v>15759.75</v>
      </c>
      <c r="I477" s="2">
        <f t="shared" ca="1" si="194"/>
        <v>24802.75</v>
      </c>
      <c r="J477" s="2">
        <f t="shared" ca="1" si="194"/>
        <v>0</v>
      </c>
      <c r="N477" s="2">
        <f>N462+N469+N455+N476</f>
        <v>76459</v>
      </c>
    </row>
    <row r="478" spans="2:15" ht="15" x14ac:dyDescent="0.3">
      <c r="B478" s="33">
        <f t="shared" si="180"/>
        <v>1005</v>
      </c>
      <c r="C478" s="31">
        <v>380</v>
      </c>
      <c r="D478" s="3" t="s">
        <v>73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N478" s="1"/>
    </row>
    <row r="479" spans="2:15" x14ac:dyDescent="0.3">
      <c r="B479" s="33">
        <f t="shared" si="180"/>
        <v>1005</v>
      </c>
      <c r="C479" s="31">
        <v>410</v>
      </c>
      <c r="D479" s="22" t="s">
        <v>62</v>
      </c>
      <c r="E479" s="25">
        <f t="shared" ref="E479:I481" ca="1" si="195">RANDBETWEEN($L479,$M479)</f>
        <v>14705</v>
      </c>
      <c r="F479" s="39">
        <f t="shared" ref="F479:I480" ca="1" si="196">$E479/4</f>
        <v>3676.25</v>
      </c>
      <c r="G479" s="39">
        <f t="shared" ca="1" si="196"/>
        <v>3676.25</v>
      </c>
      <c r="H479" s="39">
        <f t="shared" ca="1" si="196"/>
        <v>3676.25</v>
      </c>
      <c r="I479" s="39">
        <f t="shared" ca="1" si="196"/>
        <v>3676.25</v>
      </c>
      <c r="J479" s="7">
        <v>0</v>
      </c>
      <c r="L479" s="9">
        <f>$N479*(1-O479)</f>
        <v>10500</v>
      </c>
      <c r="M479" s="9">
        <f>$N479*(1+O479)</f>
        <v>17500</v>
      </c>
      <c r="N479" s="10">
        <v>14000</v>
      </c>
      <c r="O479" s="11">
        <v>0.25</v>
      </c>
    </row>
    <row r="480" spans="2:15" x14ac:dyDescent="0.3">
      <c r="B480" s="33">
        <f t="shared" si="180"/>
        <v>1005</v>
      </c>
      <c r="C480" s="31">
        <v>420</v>
      </c>
      <c r="D480" s="22" t="s">
        <v>63</v>
      </c>
      <c r="E480" s="25">
        <f t="shared" ca="1" si="195"/>
        <v>6062</v>
      </c>
      <c r="F480" s="39">
        <f t="shared" ca="1" si="196"/>
        <v>1515.5</v>
      </c>
      <c r="G480" s="39">
        <f t="shared" ca="1" si="196"/>
        <v>1515.5</v>
      </c>
      <c r="H480" s="39">
        <f t="shared" ca="1" si="196"/>
        <v>1515.5</v>
      </c>
      <c r="I480" s="39">
        <f t="shared" ca="1" si="196"/>
        <v>1515.5</v>
      </c>
      <c r="J480" s="7">
        <v>0</v>
      </c>
      <c r="L480" s="9">
        <f>$N480*(1-O480)</f>
        <v>4125</v>
      </c>
      <c r="M480" s="9">
        <f>$N480*(1+O480)</f>
        <v>6875</v>
      </c>
      <c r="N480" s="10">
        <v>5500</v>
      </c>
      <c r="O480" s="11">
        <v>0.25</v>
      </c>
    </row>
    <row r="481" spans="2:15" x14ac:dyDescent="0.3">
      <c r="B481" s="33">
        <f t="shared" si="180"/>
        <v>1005</v>
      </c>
      <c r="C481" s="31">
        <v>430</v>
      </c>
      <c r="D481" s="22" t="s">
        <v>64</v>
      </c>
      <c r="E481" s="25">
        <f t="shared" ca="1" si="195"/>
        <v>0</v>
      </c>
      <c r="F481" s="7">
        <f t="shared" ca="1" si="195"/>
        <v>0</v>
      </c>
      <c r="G481" s="7">
        <f t="shared" ca="1" si="195"/>
        <v>0</v>
      </c>
      <c r="H481" s="7">
        <f t="shared" ca="1" si="195"/>
        <v>0</v>
      </c>
      <c r="I481" s="7">
        <f t="shared" ca="1" si="195"/>
        <v>0</v>
      </c>
      <c r="J481" s="7">
        <v>0</v>
      </c>
      <c r="L481" s="15"/>
      <c r="M481" s="15"/>
    </row>
    <row r="482" spans="2:15" x14ac:dyDescent="0.3">
      <c r="B482" s="33">
        <f t="shared" si="180"/>
        <v>1005</v>
      </c>
      <c r="C482" s="31">
        <v>400</v>
      </c>
      <c r="D482" s="23" t="s">
        <v>74</v>
      </c>
      <c r="E482" s="28">
        <f t="shared" ref="E482:J482" ca="1" si="197">SUM(E479:E481)</f>
        <v>20767</v>
      </c>
      <c r="F482" s="20">
        <f t="shared" ca="1" si="197"/>
        <v>5191.75</v>
      </c>
      <c r="G482" s="20">
        <f t="shared" ca="1" si="197"/>
        <v>5191.75</v>
      </c>
      <c r="H482" s="20">
        <f t="shared" ca="1" si="197"/>
        <v>5191.75</v>
      </c>
      <c r="I482" s="20">
        <f t="shared" ca="1" si="197"/>
        <v>5191.75</v>
      </c>
      <c r="J482" s="20">
        <f t="shared" si="197"/>
        <v>0</v>
      </c>
      <c r="N482" s="20">
        <f>SUM(N479:N481)</f>
        <v>19500</v>
      </c>
    </row>
    <row r="483" spans="2:15" x14ac:dyDescent="0.3">
      <c r="B483" s="33">
        <f t="shared" si="180"/>
        <v>1005</v>
      </c>
      <c r="C483" s="31">
        <v>450</v>
      </c>
      <c r="D483" s="22" t="s">
        <v>105</v>
      </c>
      <c r="E483" s="25">
        <f t="shared" ref="E483:J489" ca="1" si="198">RANDBETWEEN($L483,$M483)</f>
        <v>0</v>
      </c>
      <c r="F483" s="7">
        <f t="shared" ca="1" si="198"/>
        <v>0</v>
      </c>
      <c r="G483" s="7">
        <f t="shared" ca="1" si="198"/>
        <v>0</v>
      </c>
      <c r="H483" s="7">
        <f t="shared" ca="1" si="198"/>
        <v>0</v>
      </c>
      <c r="I483" s="7">
        <f t="shared" ca="1" si="198"/>
        <v>0</v>
      </c>
      <c r="J483" s="7">
        <f t="shared" ca="1" si="198"/>
        <v>0</v>
      </c>
      <c r="L483" s="15"/>
      <c r="M483" s="15"/>
    </row>
    <row r="484" spans="2:15" x14ac:dyDescent="0.3">
      <c r="B484" s="33">
        <f t="shared" si="180"/>
        <v>1005</v>
      </c>
      <c r="C484" s="31">
        <v>460</v>
      </c>
      <c r="D484" s="22" t="s">
        <v>104</v>
      </c>
      <c r="E484" s="25">
        <f t="shared" ca="1" si="198"/>
        <v>2000</v>
      </c>
      <c r="F484" s="39">
        <f ca="1">$E484/4</f>
        <v>500</v>
      </c>
      <c r="G484" s="39">
        <f ca="1">$E484/4</f>
        <v>500</v>
      </c>
      <c r="H484" s="39">
        <f ca="1">$E484/4</f>
        <v>500</v>
      </c>
      <c r="I484" s="39">
        <f ca="1">$E484/4</f>
        <v>500</v>
      </c>
      <c r="J484" s="7">
        <v>0</v>
      </c>
      <c r="L484" s="9">
        <f>$N484*(1-O484)</f>
        <v>2000</v>
      </c>
      <c r="M484" s="9">
        <f>$N484*(1+O484)</f>
        <v>2000</v>
      </c>
      <c r="N484" s="10">
        <v>2000</v>
      </c>
      <c r="O484" s="11">
        <v>0</v>
      </c>
    </row>
    <row r="485" spans="2:15" x14ac:dyDescent="0.3">
      <c r="B485" s="33">
        <f t="shared" si="180"/>
        <v>1005</v>
      </c>
      <c r="C485" s="31">
        <v>470</v>
      </c>
      <c r="D485" s="22" t="s">
        <v>65</v>
      </c>
      <c r="E485" s="25">
        <f t="shared" ca="1" si="198"/>
        <v>0</v>
      </c>
      <c r="F485" s="7">
        <f t="shared" ca="1" si="198"/>
        <v>0</v>
      </c>
      <c r="G485" s="7">
        <f t="shared" ca="1" si="198"/>
        <v>0</v>
      </c>
      <c r="H485" s="7">
        <f t="shared" ca="1" si="198"/>
        <v>0</v>
      </c>
      <c r="I485" s="7">
        <f t="shared" ca="1" si="198"/>
        <v>0</v>
      </c>
      <c r="J485" s="7">
        <f t="shared" ca="1" si="198"/>
        <v>0</v>
      </c>
      <c r="L485" s="15"/>
      <c r="M485" s="15"/>
    </row>
    <row r="486" spans="2:15" x14ac:dyDescent="0.3">
      <c r="B486" s="33">
        <f t="shared" si="180"/>
        <v>1005</v>
      </c>
      <c r="C486" s="31">
        <v>480</v>
      </c>
      <c r="D486" s="22" t="s">
        <v>66</v>
      </c>
      <c r="E486" s="25">
        <f t="shared" ca="1" si="198"/>
        <v>0</v>
      </c>
      <c r="F486" s="7">
        <f t="shared" ca="1" si="198"/>
        <v>0</v>
      </c>
      <c r="G486" s="7">
        <f t="shared" ca="1" si="198"/>
        <v>0</v>
      </c>
      <c r="H486" s="7">
        <f t="shared" ca="1" si="198"/>
        <v>0</v>
      </c>
      <c r="I486" s="7">
        <f t="shared" ca="1" si="198"/>
        <v>0</v>
      </c>
      <c r="J486" s="7">
        <f t="shared" ca="1" si="198"/>
        <v>0</v>
      </c>
      <c r="L486" s="15"/>
      <c r="M486" s="15"/>
    </row>
    <row r="487" spans="2:15" x14ac:dyDescent="0.3">
      <c r="B487" s="33">
        <f t="shared" si="180"/>
        <v>1005</v>
      </c>
      <c r="C487" s="31">
        <v>490</v>
      </c>
      <c r="D487" s="22" t="s">
        <v>106</v>
      </c>
      <c r="E487" s="25">
        <f t="shared" ca="1" si="198"/>
        <v>0</v>
      </c>
      <c r="F487" s="7">
        <f t="shared" ca="1" si="198"/>
        <v>0</v>
      </c>
      <c r="G487" s="7">
        <f t="shared" ca="1" si="198"/>
        <v>0</v>
      </c>
      <c r="H487" s="7">
        <f t="shared" ca="1" si="198"/>
        <v>0</v>
      </c>
      <c r="I487" s="7">
        <f t="shared" ca="1" si="198"/>
        <v>0</v>
      </c>
      <c r="J487" s="7">
        <f t="shared" ca="1" si="198"/>
        <v>0</v>
      </c>
      <c r="L487" s="15"/>
      <c r="M487" s="15"/>
    </row>
    <row r="488" spans="2:15" x14ac:dyDescent="0.3">
      <c r="B488" s="33">
        <f t="shared" si="180"/>
        <v>1005</v>
      </c>
      <c r="C488" s="31">
        <v>500</v>
      </c>
      <c r="D488" s="22" t="s">
        <v>71</v>
      </c>
      <c r="E488" s="25">
        <f t="shared" ca="1" si="198"/>
        <v>0</v>
      </c>
      <c r="F488" s="7">
        <f t="shared" ca="1" si="198"/>
        <v>0</v>
      </c>
      <c r="G488" s="7">
        <f t="shared" ca="1" si="198"/>
        <v>0</v>
      </c>
      <c r="H488" s="7">
        <f t="shared" ca="1" si="198"/>
        <v>0</v>
      </c>
      <c r="I488" s="7">
        <f t="shared" ca="1" si="198"/>
        <v>0</v>
      </c>
      <c r="J488" s="7">
        <f t="shared" ca="1" si="198"/>
        <v>0</v>
      </c>
      <c r="L488" s="15"/>
      <c r="M488" s="15"/>
    </row>
    <row r="489" spans="2:15" x14ac:dyDescent="0.3">
      <c r="B489" s="33">
        <f t="shared" si="180"/>
        <v>1005</v>
      </c>
      <c r="C489" s="31">
        <v>510</v>
      </c>
      <c r="D489" s="22" t="s">
        <v>70</v>
      </c>
      <c r="E489" s="25">
        <f t="shared" ca="1" si="198"/>
        <v>0</v>
      </c>
      <c r="F489" s="7">
        <f t="shared" ca="1" si="198"/>
        <v>0</v>
      </c>
      <c r="G489" s="7">
        <f t="shared" ca="1" si="198"/>
        <v>0</v>
      </c>
      <c r="H489" s="7">
        <f t="shared" ca="1" si="198"/>
        <v>0</v>
      </c>
      <c r="I489" s="7">
        <f t="shared" ca="1" si="198"/>
        <v>0</v>
      </c>
      <c r="J489" s="7">
        <f t="shared" ca="1" si="198"/>
        <v>0</v>
      </c>
      <c r="L489" s="15"/>
      <c r="M489" s="15"/>
    </row>
    <row r="490" spans="2:15" x14ac:dyDescent="0.3">
      <c r="B490" s="33">
        <f t="shared" si="180"/>
        <v>1005</v>
      </c>
      <c r="C490" s="31">
        <v>440</v>
      </c>
      <c r="D490" s="23" t="s">
        <v>75</v>
      </c>
      <c r="E490" s="28">
        <f t="shared" ref="E490:J490" ca="1" si="199">SUM(E483:E489)</f>
        <v>2000</v>
      </c>
      <c r="F490" s="20">
        <f t="shared" ca="1" si="199"/>
        <v>500</v>
      </c>
      <c r="G490" s="20">
        <f t="shared" ca="1" si="199"/>
        <v>500</v>
      </c>
      <c r="H490" s="20">
        <f t="shared" ca="1" si="199"/>
        <v>500</v>
      </c>
      <c r="I490" s="20">
        <f t="shared" ca="1" si="199"/>
        <v>500</v>
      </c>
      <c r="J490" s="20">
        <f t="shared" ca="1" si="199"/>
        <v>0</v>
      </c>
      <c r="N490" s="20">
        <f>SUM(N483:N489)</f>
        <v>2000</v>
      </c>
    </row>
    <row r="491" spans="2:15" x14ac:dyDescent="0.3">
      <c r="B491" s="33">
        <f t="shared" si="180"/>
        <v>1005</v>
      </c>
      <c r="C491" s="31">
        <v>530</v>
      </c>
      <c r="D491" s="22" t="s">
        <v>67</v>
      </c>
      <c r="E491" s="25">
        <f t="shared" ref="E491:J494" ca="1" si="200">RANDBETWEEN($L491,$M491)</f>
        <v>0</v>
      </c>
      <c r="F491" s="7">
        <f t="shared" ca="1" si="200"/>
        <v>0</v>
      </c>
      <c r="G491" s="7">
        <f t="shared" ca="1" si="200"/>
        <v>0</v>
      </c>
      <c r="H491" s="7">
        <f t="shared" ca="1" si="200"/>
        <v>0</v>
      </c>
      <c r="I491" s="7">
        <f t="shared" ca="1" si="200"/>
        <v>0</v>
      </c>
      <c r="J491" s="7">
        <f t="shared" ca="1" si="200"/>
        <v>0</v>
      </c>
      <c r="L491" s="15"/>
      <c r="M491" s="15"/>
    </row>
    <row r="492" spans="2:15" x14ac:dyDescent="0.3">
      <c r="B492" s="33">
        <f t="shared" si="180"/>
        <v>1005</v>
      </c>
      <c r="C492" s="31">
        <v>540</v>
      </c>
      <c r="D492" s="22" t="s">
        <v>68</v>
      </c>
      <c r="E492" s="25">
        <f t="shared" ca="1" si="200"/>
        <v>0</v>
      </c>
      <c r="F492" s="7">
        <f t="shared" ca="1" si="200"/>
        <v>0</v>
      </c>
      <c r="G492" s="7">
        <f t="shared" ca="1" si="200"/>
        <v>0</v>
      </c>
      <c r="H492" s="7">
        <f t="shared" ca="1" si="200"/>
        <v>0</v>
      </c>
      <c r="I492" s="7">
        <f t="shared" ca="1" si="200"/>
        <v>0</v>
      </c>
      <c r="J492" s="7">
        <f t="shared" ca="1" si="200"/>
        <v>0</v>
      </c>
      <c r="L492" s="15"/>
      <c r="M492" s="15"/>
    </row>
    <row r="493" spans="2:15" x14ac:dyDescent="0.3">
      <c r="B493" s="33">
        <f t="shared" si="180"/>
        <v>1005</v>
      </c>
      <c r="C493" s="31">
        <v>550</v>
      </c>
      <c r="D493" s="22" t="s">
        <v>69</v>
      </c>
      <c r="E493" s="25">
        <f t="shared" ca="1" si="200"/>
        <v>0</v>
      </c>
      <c r="F493" s="7">
        <f t="shared" ca="1" si="200"/>
        <v>0</v>
      </c>
      <c r="G493" s="7">
        <f t="shared" ca="1" si="200"/>
        <v>0</v>
      </c>
      <c r="H493" s="7">
        <f t="shared" ca="1" si="200"/>
        <v>0</v>
      </c>
      <c r="I493" s="7">
        <f t="shared" ca="1" si="200"/>
        <v>0</v>
      </c>
      <c r="J493" s="7">
        <f t="shared" ca="1" si="200"/>
        <v>0</v>
      </c>
      <c r="L493" s="15"/>
      <c r="M493" s="15"/>
    </row>
    <row r="494" spans="2:15" x14ac:dyDescent="0.3">
      <c r="B494" s="33">
        <f t="shared" si="180"/>
        <v>1005</v>
      </c>
      <c r="C494" s="31">
        <v>560</v>
      </c>
      <c r="D494" s="22" t="s">
        <v>70</v>
      </c>
      <c r="E494" s="25">
        <f t="shared" ca="1" si="200"/>
        <v>0</v>
      </c>
      <c r="F494" s="7">
        <f t="shared" ca="1" si="200"/>
        <v>0</v>
      </c>
      <c r="G494" s="7">
        <f t="shared" ca="1" si="200"/>
        <v>0</v>
      </c>
      <c r="H494" s="7">
        <f t="shared" ca="1" si="200"/>
        <v>0</v>
      </c>
      <c r="I494" s="7">
        <f t="shared" ca="1" si="200"/>
        <v>0</v>
      </c>
      <c r="J494" s="7">
        <f t="shared" ca="1" si="200"/>
        <v>0</v>
      </c>
      <c r="L494" s="15"/>
      <c r="M494" s="15"/>
    </row>
    <row r="495" spans="2:15" x14ac:dyDescent="0.3">
      <c r="B495" s="33">
        <f t="shared" si="180"/>
        <v>1005</v>
      </c>
      <c r="C495" s="31">
        <v>520</v>
      </c>
      <c r="D495" s="23" t="s">
        <v>76</v>
      </c>
      <c r="E495" s="28">
        <f t="shared" ref="E495:J495" ca="1" si="201">SUM(E491:E494)</f>
        <v>0</v>
      </c>
      <c r="F495" s="20">
        <f t="shared" ca="1" si="201"/>
        <v>0</v>
      </c>
      <c r="G495" s="20">
        <f t="shared" ca="1" si="201"/>
        <v>0</v>
      </c>
      <c r="H495" s="20">
        <f t="shared" ca="1" si="201"/>
        <v>0</v>
      </c>
      <c r="I495" s="20">
        <f t="shared" ca="1" si="201"/>
        <v>0</v>
      </c>
      <c r="J495" s="20">
        <f t="shared" ca="1" si="201"/>
        <v>0</v>
      </c>
      <c r="N495" s="20">
        <f>SUM(N491:N494)</f>
        <v>0</v>
      </c>
    </row>
    <row r="496" spans="2:15" x14ac:dyDescent="0.3">
      <c r="B496" s="33">
        <f t="shared" si="180"/>
        <v>1005</v>
      </c>
      <c r="C496" s="31">
        <v>570</v>
      </c>
      <c r="D496" s="22" t="s">
        <v>72</v>
      </c>
      <c r="E496" s="25">
        <f t="shared" ref="E496:J496" ca="1" si="202">RANDBETWEEN($L496,$M496)</f>
        <v>0</v>
      </c>
      <c r="F496" s="7">
        <f t="shared" ca="1" si="202"/>
        <v>0</v>
      </c>
      <c r="G496" s="7">
        <f t="shared" ca="1" si="202"/>
        <v>0</v>
      </c>
      <c r="H496" s="7">
        <f t="shared" ca="1" si="202"/>
        <v>0</v>
      </c>
      <c r="I496" s="7">
        <f t="shared" ca="1" si="202"/>
        <v>0</v>
      </c>
      <c r="J496" s="7">
        <f t="shared" ca="1" si="202"/>
        <v>0</v>
      </c>
      <c r="L496" s="15"/>
      <c r="M496" s="15"/>
    </row>
    <row r="497" spans="2:15" x14ac:dyDescent="0.3">
      <c r="B497" s="33">
        <f t="shared" si="180"/>
        <v>1005</v>
      </c>
      <c r="C497" s="31">
        <v>390</v>
      </c>
      <c r="D497" s="16" t="s">
        <v>77</v>
      </c>
      <c r="E497" s="27">
        <f t="shared" ref="E497:J497" ca="1" si="203">E482+E490+E495+E496</f>
        <v>22767</v>
      </c>
      <c r="F497" s="2">
        <f t="shared" ca="1" si="203"/>
        <v>5691.75</v>
      </c>
      <c r="G497" s="2">
        <f t="shared" ca="1" si="203"/>
        <v>5691.75</v>
      </c>
      <c r="H497" s="2">
        <f t="shared" ca="1" si="203"/>
        <v>5691.75</v>
      </c>
      <c r="I497" s="2">
        <f t="shared" ca="1" si="203"/>
        <v>5691.75</v>
      </c>
      <c r="J497" s="2">
        <f t="shared" ca="1" si="203"/>
        <v>0</v>
      </c>
      <c r="N497" s="2">
        <f>N482+N490+N495+N496</f>
        <v>21500</v>
      </c>
    </row>
    <row r="498" spans="2:15" ht="15" x14ac:dyDescent="0.3">
      <c r="B498" s="33">
        <f t="shared" si="180"/>
        <v>1005</v>
      </c>
      <c r="C498" s="31">
        <v>580</v>
      </c>
      <c r="D498" s="3" t="s">
        <v>92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N498" s="1"/>
    </row>
    <row r="499" spans="2:15" x14ac:dyDescent="0.3">
      <c r="B499" s="33">
        <f t="shared" si="180"/>
        <v>1005</v>
      </c>
      <c r="C499" s="31">
        <v>610</v>
      </c>
      <c r="D499" s="22" t="s">
        <v>28</v>
      </c>
      <c r="E499" s="25">
        <f t="shared" ref="E499:J504" ca="1" si="204">RANDBETWEEN($L499,$M499)</f>
        <v>4144</v>
      </c>
      <c r="F499" s="35">
        <f ca="1">$E499/2</f>
        <v>2072</v>
      </c>
      <c r="G499" s="39">
        <v>0</v>
      </c>
      <c r="H499" s="35">
        <f ca="1">$E499/2</f>
        <v>2072</v>
      </c>
      <c r="I499" s="39">
        <v>0</v>
      </c>
      <c r="J499" s="7">
        <v>0</v>
      </c>
      <c r="L499" s="9">
        <f>$N499*(1-O499)</f>
        <v>2625</v>
      </c>
      <c r="M499" s="9">
        <f>$N499*(1+O499)</f>
        <v>4375</v>
      </c>
      <c r="N499" s="10">
        <v>3500</v>
      </c>
      <c r="O499" s="11">
        <v>0.25</v>
      </c>
    </row>
    <row r="500" spans="2:15" x14ac:dyDescent="0.3">
      <c r="B500" s="33">
        <f t="shared" si="180"/>
        <v>1005</v>
      </c>
      <c r="C500" s="31">
        <v>620</v>
      </c>
      <c r="D500" s="22" t="s">
        <v>29</v>
      </c>
      <c r="E500" s="25">
        <f t="shared" ca="1" si="204"/>
        <v>0</v>
      </c>
      <c r="F500" s="7">
        <f t="shared" ca="1" si="204"/>
        <v>0</v>
      </c>
      <c r="G500" s="7">
        <f t="shared" ca="1" si="204"/>
        <v>0</v>
      </c>
      <c r="H500" s="7">
        <f t="shared" ca="1" si="204"/>
        <v>0</v>
      </c>
      <c r="I500" s="7">
        <f t="shared" ca="1" si="204"/>
        <v>0</v>
      </c>
      <c r="J500" s="7">
        <f t="shared" ca="1" si="204"/>
        <v>0</v>
      </c>
      <c r="L500" s="15"/>
      <c r="M500" s="15"/>
      <c r="O500" s="11">
        <v>0.25</v>
      </c>
    </row>
    <row r="501" spans="2:15" x14ac:dyDescent="0.3">
      <c r="B501" s="33">
        <f t="shared" si="180"/>
        <v>1005</v>
      </c>
      <c r="C501" s="31">
        <v>630</v>
      </c>
      <c r="D501" s="22" t="s">
        <v>30</v>
      </c>
      <c r="E501" s="25">
        <f t="shared" ca="1" si="204"/>
        <v>737</v>
      </c>
      <c r="F501" s="7">
        <v>0</v>
      </c>
      <c r="G501" s="35">
        <f ca="1">$E501/2</f>
        <v>368.5</v>
      </c>
      <c r="H501" s="7">
        <v>0</v>
      </c>
      <c r="I501" s="35">
        <f ca="1">$E501/2</f>
        <v>368.5</v>
      </c>
      <c r="J501" s="7">
        <v>0</v>
      </c>
      <c r="L501" s="9">
        <f>$N501*(1-O501)</f>
        <v>675</v>
      </c>
      <c r="M501" s="9">
        <f>$N501*(1+O501)</f>
        <v>825.00000000000011</v>
      </c>
      <c r="N501" s="10">
        <v>750</v>
      </c>
      <c r="O501" s="11">
        <v>0.1</v>
      </c>
    </row>
    <row r="502" spans="2:15" x14ac:dyDescent="0.3">
      <c r="B502" s="33">
        <f t="shared" si="180"/>
        <v>1005</v>
      </c>
      <c r="C502" s="31">
        <v>640</v>
      </c>
      <c r="D502" s="22" t="s">
        <v>32</v>
      </c>
      <c r="E502" s="25">
        <f t="shared" ca="1" si="204"/>
        <v>0</v>
      </c>
      <c r="F502" s="7">
        <f t="shared" ca="1" si="204"/>
        <v>0</v>
      </c>
      <c r="G502" s="7">
        <f t="shared" ca="1" si="204"/>
        <v>0</v>
      </c>
      <c r="H502" s="7">
        <f t="shared" ca="1" si="204"/>
        <v>0</v>
      </c>
      <c r="I502" s="7">
        <f t="shared" ca="1" si="204"/>
        <v>0</v>
      </c>
      <c r="J502" s="7">
        <f t="shared" ca="1" si="204"/>
        <v>0</v>
      </c>
      <c r="L502" s="15"/>
      <c r="M502" s="15"/>
    </row>
    <row r="503" spans="2:15" x14ac:dyDescent="0.3">
      <c r="B503" s="33">
        <f t="shared" si="180"/>
        <v>1005</v>
      </c>
      <c r="C503" s="31">
        <v>650</v>
      </c>
      <c r="D503" s="22" t="s">
        <v>33</v>
      </c>
      <c r="E503" s="25">
        <f t="shared" ca="1" si="204"/>
        <v>0</v>
      </c>
      <c r="F503" s="7">
        <f t="shared" ca="1" si="204"/>
        <v>0</v>
      </c>
      <c r="G503" s="7">
        <f t="shared" ca="1" si="204"/>
        <v>0</v>
      </c>
      <c r="H503" s="7">
        <f t="shared" ca="1" si="204"/>
        <v>0</v>
      </c>
      <c r="I503" s="7">
        <f t="shared" ca="1" si="204"/>
        <v>0</v>
      </c>
      <c r="J503" s="7">
        <f t="shared" ca="1" si="204"/>
        <v>0</v>
      </c>
      <c r="L503" s="15"/>
      <c r="M503" s="15"/>
    </row>
    <row r="504" spans="2:15" x14ac:dyDescent="0.3">
      <c r="B504" s="33">
        <f t="shared" si="180"/>
        <v>1005</v>
      </c>
      <c r="C504" s="31">
        <v>660</v>
      </c>
      <c r="D504" s="22" t="s">
        <v>31</v>
      </c>
      <c r="E504" s="25">
        <f t="shared" ca="1" si="204"/>
        <v>0</v>
      </c>
      <c r="F504" s="7">
        <f t="shared" ca="1" si="204"/>
        <v>0</v>
      </c>
      <c r="G504" s="7">
        <f t="shared" ca="1" si="204"/>
        <v>0</v>
      </c>
      <c r="H504" s="7">
        <f t="shared" ca="1" si="204"/>
        <v>0</v>
      </c>
      <c r="I504" s="7">
        <f t="shared" ca="1" si="204"/>
        <v>0</v>
      </c>
      <c r="J504" s="7">
        <f t="shared" ca="1" si="204"/>
        <v>0</v>
      </c>
      <c r="L504" s="15"/>
      <c r="M504" s="15"/>
    </row>
    <row r="505" spans="2:15" x14ac:dyDescent="0.3">
      <c r="B505" s="33">
        <f t="shared" si="180"/>
        <v>1005</v>
      </c>
      <c r="C505" s="31">
        <v>600</v>
      </c>
      <c r="D505" s="23" t="s">
        <v>99</v>
      </c>
      <c r="E505" s="26">
        <f t="shared" ref="E505:J505" ca="1" si="205">SUM(E499:E504)</f>
        <v>4881</v>
      </c>
      <c r="F505" s="12">
        <f t="shared" ca="1" si="205"/>
        <v>2072</v>
      </c>
      <c r="G505" s="12">
        <f t="shared" ca="1" si="205"/>
        <v>368.5</v>
      </c>
      <c r="H505" s="12">
        <f t="shared" ca="1" si="205"/>
        <v>2072</v>
      </c>
      <c r="I505" s="12">
        <f t="shared" ca="1" si="205"/>
        <v>368.5</v>
      </c>
      <c r="J505" s="12">
        <f t="shared" ca="1" si="205"/>
        <v>0</v>
      </c>
      <c r="N505" s="12">
        <f>SUM(N499:N504)</f>
        <v>4250</v>
      </c>
    </row>
    <row r="506" spans="2:15" x14ac:dyDescent="0.3">
      <c r="B506" s="33">
        <f t="shared" si="180"/>
        <v>1005</v>
      </c>
      <c r="C506" s="31">
        <v>680</v>
      </c>
      <c r="D506" s="22" t="s">
        <v>42</v>
      </c>
      <c r="E506" s="25">
        <f t="shared" ref="E506:J511" ca="1" si="206">RANDBETWEEN($L506,$M506)</f>
        <v>0</v>
      </c>
      <c r="F506" s="7">
        <f t="shared" ca="1" si="206"/>
        <v>0</v>
      </c>
      <c r="G506" s="7">
        <f t="shared" ca="1" si="206"/>
        <v>0</v>
      </c>
      <c r="H506" s="7">
        <f t="shared" ca="1" si="206"/>
        <v>0</v>
      </c>
      <c r="I506" s="7">
        <f t="shared" ca="1" si="206"/>
        <v>0</v>
      </c>
      <c r="J506" s="7">
        <f t="shared" ca="1" si="206"/>
        <v>0</v>
      </c>
      <c r="L506" s="15"/>
      <c r="M506" s="15"/>
    </row>
    <row r="507" spans="2:15" x14ac:dyDescent="0.3">
      <c r="B507" s="33">
        <f t="shared" si="180"/>
        <v>1005</v>
      </c>
      <c r="C507" s="31">
        <v>690</v>
      </c>
      <c r="D507" s="22" t="s">
        <v>102</v>
      </c>
      <c r="E507" s="25">
        <f t="shared" ca="1" si="206"/>
        <v>0</v>
      </c>
      <c r="F507" s="7">
        <f t="shared" ca="1" si="206"/>
        <v>0</v>
      </c>
      <c r="G507" s="7">
        <f t="shared" ca="1" si="206"/>
        <v>0</v>
      </c>
      <c r="H507" s="7">
        <f t="shared" ca="1" si="206"/>
        <v>0</v>
      </c>
      <c r="I507" s="7">
        <f t="shared" ca="1" si="206"/>
        <v>0</v>
      </c>
      <c r="J507" s="7">
        <f t="shared" ca="1" si="206"/>
        <v>0</v>
      </c>
      <c r="L507" s="15"/>
      <c r="M507" s="15"/>
    </row>
    <row r="508" spans="2:15" x14ac:dyDescent="0.3">
      <c r="B508" s="33">
        <f t="shared" ref="B508:B551" si="207">B507</f>
        <v>1005</v>
      </c>
      <c r="C508" s="31">
        <v>700</v>
      </c>
      <c r="D508" s="22" t="s">
        <v>43</v>
      </c>
      <c r="E508" s="25">
        <f t="shared" ca="1" si="206"/>
        <v>0</v>
      </c>
      <c r="F508" s="7">
        <f t="shared" ca="1" si="206"/>
        <v>0</v>
      </c>
      <c r="G508" s="7">
        <f t="shared" ca="1" si="206"/>
        <v>0</v>
      </c>
      <c r="H508" s="7">
        <f t="shared" ca="1" si="206"/>
        <v>0</v>
      </c>
      <c r="I508" s="7">
        <f t="shared" ca="1" si="206"/>
        <v>0</v>
      </c>
      <c r="J508" s="7">
        <f t="shared" ca="1" si="206"/>
        <v>0</v>
      </c>
      <c r="L508" s="15"/>
      <c r="M508" s="15"/>
    </row>
    <row r="509" spans="2:15" x14ac:dyDescent="0.3">
      <c r="B509" s="33">
        <f t="shared" si="207"/>
        <v>1005</v>
      </c>
      <c r="C509" s="31">
        <v>710</v>
      </c>
      <c r="D509" s="22" t="s">
        <v>44</v>
      </c>
      <c r="E509" s="25">
        <f t="shared" ca="1" si="206"/>
        <v>0</v>
      </c>
      <c r="F509" s="7">
        <f t="shared" ca="1" si="206"/>
        <v>0</v>
      </c>
      <c r="G509" s="7">
        <f t="shared" ca="1" si="206"/>
        <v>0</v>
      </c>
      <c r="H509" s="7">
        <f t="shared" ca="1" si="206"/>
        <v>0</v>
      </c>
      <c r="I509" s="7">
        <f t="shared" ca="1" si="206"/>
        <v>0</v>
      </c>
      <c r="J509" s="7">
        <f t="shared" ca="1" si="206"/>
        <v>0</v>
      </c>
      <c r="L509" s="15"/>
      <c r="M509" s="15"/>
    </row>
    <row r="510" spans="2:15" x14ac:dyDescent="0.3">
      <c r="B510" s="33">
        <f t="shared" si="207"/>
        <v>1005</v>
      </c>
      <c r="C510" s="31">
        <v>720</v>
      </c>
      <c r="D510" s="22" t="s">
        <v>59</v>
      </c>
      <c r="E510" s="25">
        <f t="shared" ca="1" si="206"/>
        <v>0</v>
      </c>
      <c r="F510" s="7">
        <f t="shared" ca="1" si="206"/>
        <v>0</v>
      </c>
      <c r="G510" s="7">
        <f t="shared" ca="1" si="206"/>
        <v>0</v>
      </c>
      <c r="H510" s="7">
        <f t="shared" ca="1" si="206"/>
        <v>0</v>
      </c>
      <c r="I510" s="7">
        <f t="shared" ca="1" si="206"/>
        <v>0</v>
      </c>
      <c r="J510" s="7">
        <f t="shared" ca="1" si="206"/>
        <v>0</v>
      </c>
      <c r="L510" s="15"/>
      <c r="M510" s="15"/>
    </row>
    <row r="511" spans="2:15" x14ac:dyDescent="0.3">
      <c r="B511" s="33">
        <f t="shared" si="207"/>
        <v>1005</v>
      </c>
      <c r="C511" s="31">
        <v>730</v>
      </c>
      <c r="D511" s="22" t="s">
        <v>41</v>
      </c>
      <c r="E511" s="25">
        <f t="shared" ca="1" si="206"/>
        <v>0</v>
      </c>
      <c r="F511" s="7">
        <f t="shared" ca="1" si="206"/>
        <v>0</v>
      </c>
      <c r="G511" s="7">
        <f t="shared" ca="1" si="206"/>
        <v>0</v>
      </c>
      <c r="H511" s="7">
        <f t="shared" ca="1" si="206"/>
        <v>0</v>
      </c>
      <c r="I511" s="7">
        <f t="shared" ca="1" si="206"/>
        <v>0</v>
      </c>
      <c r="J511" s="7">
        <f t="shared" ca="1" si="206"/>
        <v>0</v>
      </c>
      <c r="L511" s="15"/>
      <c r="M511" s="15"/>
    </row>
    <row r="512" spans="2:15" x14ac:dyDescent="0.3">
      <c r="B512" s="33">
        <f t="shared" si="207"/>
        <v>1005</v>
      </c>
      <c r="C512" s="31">
        <v>670</v>
      </c>
      <c r="D512" s="23" t="s">
        <v>97</v>
      </c>
      <c r="E512" s="26">
        <f t="shared" ref="E512:J512" ca="1" si="208">SUM(E506:E511)</f>
        <v>0</v>
      </c>
      <c r="F512" s="12">
        <f t="shared" ca="1" si="208"/>
        <v>0</v>
      </c>
      <c r="G512" s="12">
        <f t="shared" ca="1" si="208"/>
        <v>0</v>
      </c>
      <c r="H512" s="12">
        <f t="shared" ca="1" si="208"/>
        <v>0</v>
      </c>
      <c r="I512" s="12">
        <f t="shared" ca="1" si="208"/>
        <v>0</v>
      </c>
      <c r="J512" s="12">
        <f t="shared" ca="1" si="208"/>
        <v>0</v>
      </c>
      <c r="L512" s="15"/>
      <c r="M512" s="15"/>
      <c r="N512" s="12">
        <f>SUM(N506:N511)</f>
        <v>0</v>
      </c>
    </row>
    <row r="513" spans="2:15" x14ac:dyDescent="0.3">
      <c r="B513" s="33">
        <f t="shared" si="207"/>
        <v>1005</v>
      </c>
      <c r="C513" s="31">
        <v>750</v>
      </c>
      <c r="D513" s="22" t="s">
        <v>56</v>
      </c>
      <c r="E513" s="25">
        <f t="shared" ref="E513:J521" ca="1" si="209">RANDBETWEEN($L513,$M513)</f>
        <v>0</v>
      </c>
      <c r="F513" s="7">
        <f t="shared" ca="1" si="209"/>
        <v>0</v>
      </c>
      <c r="G513" s="7">
        <f t="shared" ca="1" si="209"/>
        <v>0</v>
      </c>
      <c r="H513" s="7">
        <f t="shared" ca="1" si="209"/>
        <v>0</v>
      </c>
      <c r="I513" s="7">
        <f t="shared" ca="1" si="209"/>
        <v>0</v>
      </c>
      <c r="J513" s="7">
        <f t="shared" ca="1" si="209"/>
        <v>0</v>
      </c>
      <c r="L513" s="15"/>
      <c r="M513" s="15"/>
    </row>
    <row r="514" spans="2:15" x14ac:dyDescent="0.3">
      <c r="B514" s="33">
        <f t="shared" si="207"/>
        <v>1005</v>
      </c>
      <c r="C514" s="31">
        <v>760</v>
      </c>
      <c r="D514" s="22" t="s">
        <v>48</v>
      </c>
      <c r="E514" s="25">
        <f t="shared" ca="1" si="209"/>
        <v>0</v>
      </c>
      <c r="F514" s="7">
        <f t="shared" ca="1" si="209"/>
        <v>0</v>
      </c>
      <c r="G514" s="7">
        <f t="shared" ca="1" si="209"/>
        <v>0</v>
      </c>
      <c r="H514" s="7">
        <f t="shared" ca="1" si="209"/>
        <v>0</v>
      </c>
      <c r="I514" s="7">
        <f t="shared" ca="1" si="209"/>
        <v>0</v>
      </c>
      <c r="J514" s="7">
        <f t="shared" ca="1" si="209"/>
        <v>0</v>
      </c>
      <c r="L514" s="15"/>
      <c r="M514" s="15"/>
    </row>
    <row r="515" spans="2:15" x14ac:dyDescent="0.3">
      <c r="B515" s="33">
        <f t="shared" si="207"/>
        <v>1005</v>
      </c>
      <c r="C515" s="31">
        <v>770</v>
      </c>
      <c r="D515" s="22" t="s">
        <v>53</v>
      </c>
      <c r="E515" s="25">
        <f t="shared" ca="1" si="209"/>
        <v>0</v>
      </c>
      <c r="F515" s="7">
        <f t="shared" ca="1" si="209"/>
        <v>0</v>
      </c>
      <c r="G515" s="7">
        <f t="shared" ca="1" si="209"/>
        <v>0</v>
      </c>
      <c r="H515" s="7">
        <f t="shared" ca="1" si="209"/>
        <v>0</v>
      </c>
      <c r="I515" s="7">
        <f t="shared" ca="1" si="209"/>
        <v>0</v>
      </c>
      <c r="J515" s="7">
        <f t="shared" ca="1" si="209"/>
        <v>0</v>
      </c>
      <c r="L515" s="15"/>
      <c r="M515" s="15"/>
    </row>
    <row r="516" spans="2:15" x14ac:dyDescent="0.3">
      <c r="B516" s="33">
        <f t="shared" si="207"/>
        <v>1005</v>
      </c>
      <c r="C516" s="31">
        <v>780</v>
      </c>
      <c r="D516" s="22" t="s">
        <v>54</v>
      </c>
      <c r="E516" s="25">
        <f t="shared" ca="1" si="209"/>
        <v>0</v>
      </c>
      <c r="F516" s="7">
        <f t="shared" ca="1" si="209"/>
        <v>0</v>
      </c>
      <c r="G516" s="7">
        <f t="shared" ca="1" si="209"/>
        <v>0</v>
      </c>
      <c r="H516" s="7">
        <f t="shared" ca="1" si="209"/>
        <v>0</v>
      </c>
      <c r="I516" s="7">
        <f t="shared" ca="1" si="209"/>
        <v>0</v>
      </c>
      <c r="J516" s="7">
        <f t="shared" ca="1" si="209"/>
        <v>0</v>
      </c>
      <c r="L516" s="15"/>
      <c r="M516" s="15"/>
    </row>
    <row r="517" spans="2:15" x14ac:dyDescent="0.3">
      <c r="B517" s="33">
        <f t="shared" si="207"/>
        <v>1005</v>
      </c>
      <c r="C517" s="31">
        <v>790</v>
      </c>
      <c r="D517" s="22" t="s">
        <v>55</v>
      </c>
      <c r="E517" s="25">
        <f t="shared" ca="1" si="209"/>
        <v>0</v>
      </c>
      <c r="F517" s="7">
        <f t="shared" ca="1" si="209"/>
        <v>0</v>
      </c>
      <c r="G517" s="7">
        <f t="shared" ca="1" si="209"/>
        <v>0</v>
      </c>
      <c r="H517" s="7">
        <f t="shared" ca="1" si="209"/>
        <v>0</v>
      </c>
      <c r="I517" s="7">
        <f t="shared" ca="1" si="209"/>
        <v>0</v>
      </c>
      <c r="J517" s="7">
        <f t="shared" ca="1" si="209"/>
        <v>0</v>
      </c>
      <c r="L517" s="15"/>
      <c r="M517" s="15"/>
    </row>
    <row r="518" spans="2:15" x14ac:dyDescent="0.3">
      <c r="B518" s="33">
        <f t="shared" si="207"/>
        <v>1005</v>
      </c>
      <c r="C518" s="31">
        <v>800</v>
      </c>
      <c r="D518" s="22" t="s">
        <v>46</v>
      </c>
      <c r="E518" s="25">
        <f t="shared" ca="1" si="209"/>
        <v>1744</v>
      </c>
      <c r="F518" s="7">
        <v>0</v>
      </c>
      <c r="G518" s="35">
        <f ca="1">$E518/2</f>
        <v>872</v>
      </c>
      <c r="H518" s="7">
        <v>0</v>
      </c>
      <c r="I518" s="35">
        <f ca="1">$E518/2</f>
        <v>872</v>
      </c>
      <c r="J518" s="7">
        <v>0</v>
      </c>
      <c r="L518" s="9">
        <f>$N518*(1-O518)</f>
        <v>1218</v>
      </c>
      <c r="M518" s="9">
        <f>$N518*(1+O518)</f>
        <v>2030</v>
      </c>
      <c r="N518" s="10">
        <v>1624</v>
      </c>
      <c r="O518" s="11">
        <v>0.25</v>
      </c>
    </row>
    <row r="519" spans="2:15" x14ac:dyDescent="0.3">
      <c r="B519" s="33">
        <f t="shared" si="207"/>
        <v>1005</v>
      </c>
      <c r="C519" s="31">
        <v>810</v>
      </c>
      <c r="D519" s="22" t="s">
        <v>58</v>
      </c>
      <c r="E519" s="25">
        <f t="shared" ca="1" si="209"/>
        <v>0</v>
      </c>
      <c r="F519" s="7">
        <f t="shared" ca="1" si="209"/>
        <v>0</v>
      </c>
      <c r="G519" s="7">
        <f t="shared" ca="1" si="209"/>
        <v>0</v>
      </c>
      <c r="H519" s="7">
        <f t="shared" ca="1" si="209"/>
        <v>0</v>
      </c>
      <c r="I519" s="7">
        <f t="shared" ca="1" si="209"/>
        <v>0</v>
      </c>
      <c r="J519" s="7">
        <f t="shared" ca="1" si="209"/>
        <v>0</v>
      </c>
      <c r="L519" s="15"/>
      <c r="M519" s="15"/>
    </row>
    <row r="520" spans="2:15" x14ac:dyDescent="0.3">
      <c r="B520" s="33">
        <f t="shared" si="207"/>
        <v>1005</v>
      </c>
      <c r="C520" s="31">
        <v>820</v>
      </c>
      <c r="D520" s="22" t="s">
        <v>51</v>
      </c>
      <c r="E520" s="25">
        <f t="shared" ca="1" si="209"/>
        <v>0</v>
      </c>
      <c r="F520" s="7">
        <f t="shared" ca="1" si="209"/>
        <v>0</v>
      </c>
      <c r="G520" s="7">
        <f t="shared" ca="1" si="209"/>
        <v>0</v>
      </c>
      <c r="H520" s="7">
        <f t="shared" ca="1" si="209"/>
        <v>0</v>
      </c>
      <c r="I520" s="7">
        <f t="shared" ca="1" si="209"/>
        <v>0</v>
      </c>
      <c r="J520" s="7">
        <f t="shared" ca="1" si="209"/>
        <v>0</v>
      </c>
      <c r="L520" s="15"/>
      <c r="M520" s="15"/>
    </row>
    <row r="521" spans="2:15" x14ac:dyDescent="0.3">
      <c r="B521" s="33">
        <f t="shared" si="207"/>
        <v>1005</v>
      </c>
      <c r="C521" s="31">
        <v>830</v>
      </c>
      <c r="D521" s="22" t="s">
        <v>34</v>
      </c>
      <c r="E521" s="25">
        <f t="shared" ca="1" si="209"/>
        <v>0</v>
      </c>
      <c r="F521" s="7">
        <f t="shared" ca="1" si="209"/>
        <v>0</v>
      </c>
      <c r="G521" s="7">
        <f t="shared" ca="1" si="209"/>
        <v>0</v>
      </c>
      <c r="H521" s="7">
        <f t="shared" ca="1" si="209"/>
        <v>0</v>
      </c>
      <c r="I521" s="7">
        <f t="shared" ca="1" si="209"/>
        <v>0</v>
      </c>
      <c r="J521" s="7">
        <f t="shared" ca="1" si="209"/>
        <v>0</v>
      </c>
      <c r="L521" s="15"/>
      <c r="M521" s="15"/>
    </row>
    <row r="522" spans="2:15" x14ac:dyDescent="0.3">
      <c r="B522" s="33">
        <f t="shared" si="207"/>
        <v>1005</v>
      </c>
      <c r="C522" s="31">
        <v>740</v>
      </c>
      <c r="D522" s="23" t="s">
        <v>96</v>
      </c>
      <c r="E522" s="26">
        <f t="shared" ref="E522:J522" ca="1" si="210">SUM(E513:E521)</f>
        <v>1744</v>
      </c>
      <c r="F522" s="12">
        <f t="shared" ca="1" si="210"/>
        <v>0</v>
      </c>
      <c r="G522" s="12">
        <f t="shared" ca="1" si="210"/>
        <v>872</v>
      </c>
      <c r="H522" s="12">
        <f t="shared" ca="1" si="210"/>
        <v>0</v>
      </c>
      <c r="I522" s="12">
        <f t="shared" ca="1" si="210"/>
        <v>872</v>
      </c>
      <c r="J522" s="12">
        <f t="shared" ca="1" si="210"/>
        <v>0</v>
      </c>
      <c r="L522" s="15"/>
      <c r="M522" s="15"/>
      <c r="N522" s="12">
        <f>SUM(N513:N521)</f>
        <v>1624</v>
      </c>
    </row>
    <row r="523" spans="2:15" x14ac:dyDescent="0.3">
      <c r="B523" s="33">
        <f t="shared" si="207"/>
        <v>1005</v>
      </c>
      <c r="C523" s="31">
        <v>850</v>
      </c>
      <c r="D523" s="22" t="s">
        <v>60</v>
      </c>
      <c r="E523" s="25">
        <f t="shared" ref="E523:J526" ca="1" si="211">RANDBETWEEN($L523,$M523)</f>
        <v>5368</v>
      </c>
      <c r="F523" s="35">
        <f ca="1">$E523/2</f>
        <v>2684</v>
      </c>
      <c r="G523" s="7">
        <v>0</v>
      </c>
      <c r="H523" s="35">
        <f ca="1">$E523/2</f>
        <v>2684</v>
      </c>
      <c r="I523" s="7">
        <v>0</v>
      </c>
      <c r="J523" s="7">
        <v>0</v>
      </c>
      <c r="L523" s="9">
        <f>$N523*(1-O523)</f>
        <v>3750</v>
      </c>
      <c r="M523" s="9">
        <f>$N523*(1+O523)</f>
        <v>6250</v>
      </c>
      <c r="N523" s="10">
        <v>5000</v>
      </c>
      <c r="O523" s="11">
        <v>0.25</v>
      </c>
    </row>
    <row r="524" spans="2:15" x14ac:dyDescent="0.3">
      <c r="B524" s="33">
        <f t="shared" si="207"/>
        <v>1005</v>
      </c>
      <c r="C524" s="31">
        <v>860</v>
      </c>
      <c r="D524" s="22" t="s">
        <v>50</v>
      </c>
      <c r="E524" s="25">
        <f t="shared" ca="1" si="211"/>
        <v>0</v>
      </c>
      <c r="F524" s="7">
        <f t="shared" ca="1" si="211"/>
        <v>0</v>
      </c>
      <c r="G524" s="7">
        <f t="shared" ca="1" si="211"/>
        <v>0</v>
      </c>
      <c r="H524" s="7">
        <f t="shared" ca="1" si="211"/>
        <v>0</v>
      </c>
      <c r="I524" s="7">
        <f t="shared" ca="1" si="211"/>
        <v>0</v>
      </c>
      <c r="J524" s="7">
        <f t="shared" ca="1" si="211"/>
        <v>0</v>
      </c>
      <c r="L524" s="15"/>
      <c r="M524" s="15"/>
    </row>
    <row r="525" spans="2:15" x14ac:dyDescent="0.3">
      <c r="B525" s="33">
        <f t="shared" si="207"/>
        <v>1005</v>
      </c>
      <c r="C525" s="31">
        <v>870</v>
      </c>
      <c r="D525" s="22" t="s">
        <v>35</v>
      </c>
      <c r="E525" s="25">
        <f t="shared" ca="1" si="211"/>
        <v>1678</v>
      </c>
      <c r="F525" s="35">
        <f t="shared" ref="F525:I526" ca="1" si="212">$E525/4</f>
        <v>419.5</v>
      </c>
      <c r="G525" s="35">
        <f t="shared" ca="1" si="212"/>
        <v>419.5</v>
      </c>
      <c r="H525" s="35">
        <f t="shared" ca="1" si="212"/>
        <v>419.5</v>
      </c>
      <c r="I525" s="35">
        <f t="shared" ca="1" si="212"/>
        <v>419.5</v>
      </c>
      <c r="J525" s="7">
        <v>0</v>
      </c>
      <c r="L525" s="9">
        <f>$N525*(1-O525)</f>
        <v>1500</v>
      </c>
      <c r="M525" s="9">
        <f>$N525*(1+O525)</f>
        <v>2500</v>
      </c>
      <c r="N525" s="10">
        <v>2000</v>
      </c>
      <c r="O525" s="11">
        <v>0.25</v>
      </c>
    </row>
    <row r="526" spans="2:15" x14ac:dyDescent="0.3">
      <c r="B526" s="33">
        <f t="shared" si="207"/>
        <v>1005</v>
      </c>
      <c r="C526" s="31">
        <v>880</v>
      </c>
      <c r="D526" s="22" t="s">
        <v>47</v>
      </c>
      <c r="E526" s="25">
        <f t="shared" ca="1" si="211"/>
        <v>2481</v>
      </c>
      <c r="F526" s="35">
        <f t="shared" ca="1" si="212"/>
        <v>620.25</v>
      </c>
      <c r="G526" s="35">
        <f t="shared" ca="1" si="212"/>
        <v>620.25</v>
      </c>
      <c r="H526" s="35">
        <f t="shared" ca="1" si="212"/>
        <v>620.25</v>
      </c>
      <c r="I526" s="35">
        <f t="shared" ca="1" si="212"/>
        <v>620.25</v>
      </c>
      <c r="J526" s="7">
        <v>0</v>
      </c>
      <c r="L526" s="9">
        <f>$N526*(1-O526)</f>
        <v>1500</v>
      </c>
      <c r="M526" s="9">
        <f>$N526*(1+O526)</f>
        <v>2500</v>
      </c>
      <c r="N526" s="10">
        <v>2000</v>
      </c>
      <c r="O526" s="11">
        <v>0.25</v>
      </c>
    </row>
    <row r="527" spans="2:15" x14ac:dyDescent="0.3">
      <c r="B527" s="33">
        <f t="shared" si="207"/>
        <v>1005</v>
      </c>
      <c r="C527" s="31">
        <v>840</v>
      </c>
      <c r="D527" s="23" t="s">
        <v>98</v>
      </c>
      <c r="E527" s="26">
        <f t="shared" ref="E527:J527" ca="1" si="213">SUM(E523:E526)</f>
        <v>9527</v>
      </c>
      <c r="F527" s="12">
        <f t="shared" ca="1" si="213"/>
        <v>3723.75</v>
      </c>
      <c r="G527" s="12">
        <f t="shared" ca="1" si="213"/>
        <v>1039.75</v>
      </c>
      <c r="H527" s="12">
        <f t="shared" ca="1" si="213"/>
        <v>3723.75</v>
      </c>
      <c r="I527" s="12">
        <f t="shared" ca="1" si="213"/>
        <v>1039.75</v>
      </c>
      <c r="J527" s="12">
        <f t="shared" ca="1" si="213"/>
        <v>0</v>
      </c>
      <c r="L527" s="15"/>
      <c r="M527" s="15"/>
      <c r="N527" s="12">
        <f>SUM(N523:N526)</f>
        <v>9000</v>
      </c>
    </row>
    <row r="528" spans="2:15" x14ac:dyDescent="0.3">
      <c r="B528" s="33">
        <f t="shared" si="207"/>
        <v>1005</v>
      </c>
      <c r="C528" s="31">
        <v>900</v>
      </c>
      <c r="D528" s="22" t="s">
        <v>39</v>
      </c>
      <c r="E528" s="25">
        <f t="shared" ref="E528:J533" ca="1" si="214">RANDBETWEEN($L528,$M528)</f>
        <v>0</v>
      </c>
      <c r="F528" s="7">
        <f t="shared" ca="1" si="214"/>
        <v>0</v>
      </c>
      <c r="G528" s="7">
        <f t="shared" ca="1" si="214"/>
        <v>0</v>
      </c>
      <c r="H528" s="7">
        <f t="shared" ca="1" si="214"/>
        <v>0</v>
      </c>
      <c r="I528" s="7">
        <f t="shared" ca="1" si="214"/>
        <v>0</v>
      </c>
      <c r="J528" s="7">
        <f t="shared" ca="1" si="214"/>
        <v>0</v>
      </c>
      <c r="L528" s="15"/>
      <c r="M528" s="15"/>
    </row>
    <row r="529" spans="2:15" x14ac:dyDescent="0.3">
      <c r="B529" s="33">
        <f t="shared" si="207"/>
        <v>1005</v>
      </c>
      <c r="C529" s="31">
        <v>910</v>
      </c>
      <c r="D529" s="22" t="s">
        <v>38</v>
      </c>
      <c r="E529" s="25">
        <f t="shared" ca="1" si="214"/>
        <v>0</v>
      </c>
      <c r="F529" s="7">
        <f t="shared" ca="1" si="214"/>
        <v>0</v>
      </c>
      <c r="G529" s="7">
        <f t="shared" ca="1" si="214"/>
        <v>0</v>
      </c>
      <c r="H529" s="7">
        <f t="shared" ca="1" si="214"/>
        <v>0</v>
      </c>
      <c r="I529" s="7">
        <f t="shared" ca="1" si="214"/>
        <v>0</v>
      </c>
      <c r="J529" s="7">
        <f t="shared" ca="1" si="214"/>
        <v>0</v>
      </c>
      <c r="L529" s="15"/>
      <c r="M529" s="15"/>
    </row>
    <row r="530" spans="2:15" x14ac:dyDescent="0.3">
      <c r="B530" s="33">
        <f t="shared" si="207"/>
        <v>1005</v>
      </c>
      <c r="C530" s="31">
        <v>920</v>
      </c>
      <c r="D530" s="22" t="s">
        <v>45</v>
      </c>
      <c r="E530" s="25">
        <f t="shared" ca="1" si="214"/>
        <v>0</v>
      </c>
      <c r="F530" s="7">
        <f t="shared" ca="1" si="214"/>
        <v>0</v>
      </c>
      <c r="G530" s="7">
        <f t="shared" ca="1" si="214"/>
        <v>0</v>
      </c>
      <c r="H530" s="7">
        <f t="shared" ca="1" si="214"/>
        <v>0</v>
      </c>
      <c r="I530" s="7">
        <f t="shared" ca="1" si="214"/>
        <v>0</v>
      </c>
      <c r="J530" s="7">
        <f t="shared" ca="1" si="214"/>
        <v>0</v>
      </c>
      <c r="L530" s="15"/>
      <c r="M530" s="15"/>
    </row>
    <row r="531" spans="2:15" x14ac:dyDescent="0.3">
      <c r="B531" s="33">
        <f t="shared" si="207"/>
        <v>1005</v>
      </c>
      <c r="C531" s="31">
        <v>930</v>
      </c>
      <c r="D531" s="22" t="s">
        <v>37</v>
      </c>
      <c r="E531" s="25">
        <f t="shared" ca="1" si="214"/>
        <v>0</v>
      </c>
      <c r="F531" s="7">
        <f t="shared" ca="1" si="214"/>
        <v>0</v>
      </c>
      <c r="G531" s="7">
        <f t="shared" ca="1" si="214"/>
        <v>0</v>
      </c>
      <c r="H531" s="7">
        <f t="shared" ca="1" si="214"/>
        <v>0</v>
      </c>
      <c r="I531" s="7">
        <f t="shared" ca="1" si="214"/>
        <v>0</v>
      </c>
      <c r="J531" s="7">
        <f t="shared" ca="1" si="214"/>
        <v>0</v>
      </c>
      <c r="L531" s="15"/>
      <c r="M531" s="15"/>
    </row>
    <row r="532" spans="2:15" x14ac:dyDescent="0.3">
      <c r="B532" s="33">
        <f t="shared" si="207"/>
        <v>1005</v>
      </c>
      <c r="C532" s="31">
        <v>940</v>
      </c>
      <c r="D532" s="22" t="s">
        <v>49</v>
      </c>
      <c r="E532" s="25">
        <f t="shared" ca="1" si="214"/>
        <v>0</v>
      </c>
      <c r="F532" s="7">
        <f t="shared" ca="1" si="214"/>
        <v>0</v>
      </c>
      <c r="G532" s="7">
        <f t="shared" ca="1" si="214"/>
        <v>0</v>
      </c>
      <c r="H532" s="7">
        <f t="shared" ca="1" si="214"/>
        <v>0</v>
      </c>
      <c r="I532" s="7">
        <f t="shared" ca="1" si="214"/>
        <v>0</v>
      </c>
      <c r="J532" s="7">
        <f t="shared" ca="1" si="214"/>
        <v>0</v>
      </c>
      <c r="L532" s="15"/>
      <c r="M532" s="15"/>
    </row>
    <row r="533" spans="2:15" x14ac:dyDescent="0.3">
      <c r="B533" s="33">
        <f t="shared" si="207"/>
        <v>1005</v>
      </c>
      <c r="C533" s="31">
        <v>950</v>
      </c>
      <c r="D533" s="22" t="s">
        <v>52</v>
      </c>
      <c r="E533" s="25">
        <f t="shared" ca="1" si="214"/>
        <v>0</v>
      </c>
      <c r="F533" s="7">
        <f t="shared" ca="1" si="214"/>
        <v>0</v>
      </c>
      <c r="G533" s="7">
        <f t="shared" ca="1" si="214"/>
        <v>0</v>
      </c>
      <c r="H533" s="7">
        <f t="shared" ca="1" si="214"/>
        <v>0</v>
      </c>
      <c r="I533" s="7">
        <f t="shared" ca="1" si="214"/>
        <v>0</v>
      </c>
      <c r="J533" s="7">
        <f t="shared" ca="1" si="214"/>
        <v>0</v>
      </c>
      <c r="L533" s="15"/>
      <c r="M533" s="15"/>
    </row>
    <row r="534" spans="2:15" x14ac:dyDescent="0.3">
      <c r="B534" s="33">
        <f t="shared" si="207"/>
        <v>1005</v>
      </c>
      <c r="C534" s="31">
        <v>890</v>
      </c>
      <c r="D534" s="23" t="s">
        <v>100</v>
      </c>
      <c r="E534" s="26">
        <f t="shared" ref="E534:J534" ca="1" si="215">SUM(E528:E533)</f>
        <v>0</v>
      </c>
      <c r="F534" s="12">
        <f t="shared" ca="1" si="215"/>
        <v>0</v>
      </c>
      <c r="G534" s="12">
        <f t="shared" ca="1" si="215"/>
        <v>0</v>
      </c>
      <c r="H534" s="12">
        <f t="shared" ca="1" si="215"/>
        <v>0</v>
      </c>
      <c r="I534" s="12">
        <f t="shared" ca="1" si="215"/>
        <v>0</v>
      </c>
      <c r="J534" s="12">
        <f t="shared" ca="1" si="215"/>
        <v>0</v>
      </c>
      <c r="L534" s="15"/>
      <c r="M534" s="15"/>
      <c r="N534" s="12">
        <f>SUM(N528:N533)</f>
        <v>0</v>
      </c>
    </row>
    <row r="535" spans="2:15" x14ac:dyDescent="0.3">
      <c r="B535" s="33">
        <f t="shared" si="207"/>
        <v>1005</v>
      </c>
      <c r="C535" s="31">
        <v>960</v>
      </c>
      <c r="D535" s="22" t="s">
        <v>61</v>
      </c>
      <c r="E535" s="25">
        <f t="shared" ref="E535:J537" ca="1" si="216">RANDBETWEEN($L535,$M535)</f>
        <v>0</v>
      </c>
      <c r="F535" s="7">
        <f t="shared" ca="1" si="216"/>
        <v>0</v>
      </c>
      <c r="G535" s="7">
        <f t="shared" ca="1" si="216"/>
        <v>0</v>
      </c>
      <c r="H535" s="7">
        <f t="shared" ca="1" si="216"/>
        <v>0</v>
      </c>
      <c r="I535" s="7">
        <f t="shared" ca="1" si="216"/>
        <v>0</v>
      </c>
      <c r="J535" s="7">
        <f t="shared" ca="1" si="216"/>
        <v>0</v>
      </c>
      <c r="L535" s="15"/>
      <c r="M535" s="15"/>
    </row>
    <row r="536" spans="2:15" x14ac:dyDescent="0.3">
      <c r="B536" s="33">
        <f t="shared" si="207"/>
        <v>1005</v>
      </c>
      <c r="C536" s="31">
        <v>970</v>
      </c>
      <c r="D536" s="19" t="s">
        <v>36</v>
      </c>
      <c r="E536" s="7">
        <f t="shared" ca="1" si="216"/>
        <v>0</v>
      </c>
      <c r="F536" s="7">
        <f t="shared" ca="1" si="216"/>
        <v>0</v>
      </c>
      <c r="G536" s="7">
        <f t="shared" ca="1" si="216"/>
        <v>0</v>
      </c>
      <c r="H536" s="7">
        <f t="shared" ca="1" si="216"/>
        <v>0</v>
      </c>
      <c r="I536" s="7">
        <f t="shared" ca="1" si="216"/>
        <v>0</v>
      </c>
      <c r="J536" s="7">
        <f t="shared" ca="1" si="216"/>
        <v>0</v>
      </c>
      <c r="L536" s="15"/>
      <c r="M536" s="15"/>
    </row>
    <row r="537" spans="2:15" x14ac:dyDescent="0.3">
      <c r="B537" s="33">
        <f t="shared" si="207"/>
        <v>1005</v>
      </c>
      <c r="C537" s="31">
        <v>980</v>
      </c>
      <c r="D537" s="19" t="s">
        <v>40</v>
      </c>
      <c r="E537" s="7">
        <f t="shared" ca="1" si="216"/>
        <v>0</v>
      </c>
      <c r="F537" s="7">
        <f t="shared" ca="1" si="216"/>
        <v>0</v>
      </c>
      <c r="G537" s="7">
        <f t="shared" ca="1" si="216"/>
        <v>0</v>
      </c>
      <c r="H537" s="7">
        <f t="shared" ca="1" si="216"/>
        <v>0</v>
      </c>
      <c r="I537" s="7">
        <f t="shared" ca="1" si="216"/>
        <v>0</v>
      </c>
      <c r="J537" s="7">
        <f t="shared" ca="1" si="216"/>
        <v>0</v>
      </c>
      <c r="L537" s="15"/>
      <c r="M537" s="15"/>
    </row>
    <row r="538" spans="2:15" x14ac:dyDescent="0.3">
      <c r="B538" s="33">
        <f t="shared" si="207"/>
        <v>1005</v>
      </c>
      <c r="C538" s="31">
        <v>590</v>
      </c>
      <c r="D538" s="16" t="s">
        <v>91</v>
      </c>
      <c r="E538" s="27">
        <f t="shared" ref="E538:J538" ca="1" si="217">E505+E512+E522+E527+E534</f>
        <v>16152</v>
      </c>
      <c r="F538" s="2">
        <f t="shared" ca="1" si="217"/>
        <v>5795.75</v>
      </c>
      <c r="G538" s="2">
        <f t="shared" ca="1" si="217"/>
        <v>2280.25</v>
      </c>
      <c r="H538" s="2">
        <f t="shared" ca="1" si="217"/>
        <v>5795.75</v>
      </c>
      <c r="I538" s="2">
        <f t="shared" ca="1" si="217"/>
        <v>2280.25</v>
      </c>
      <c r="J538" s="2">
        <f t="shared" ca="1" si="217"/>
        <v>0</v>
      </c>
      <c r="N538" s="2">
        <f>N505+N512+N522+N527+N534</f>
        <v>14874</v>
      </c>
    </row>
    <row r="539" spans="2:15" ht="15" x14ac:dyDescent="0.3">
      <c r="B539" s="33">
        <f t="shared" si="207"/>
        <v>1005</v>
      </c>
      <c r="C539" s="31">
        <v>990</v>
      </c>
      <c r="D539" s="3" t="s">
        <v>85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N539" s="1"/>
    </row>
    <row r="540" spans="2:15" x14ac:dyDescent="0.3">
      <c r="B540" s="33">
        <f t="shared" si="207"/>
        <v>1005</v>
      </c>
      <c r="C540" s="31">
        <v>1020</v>
      </c>
      <c r="D540" s="22" t="s">
        <v>78</v>
      </c>
      <c r="E540" s="25">
        <f t="shared" ref="E540:J543" ca="1" si="218">RANDBETWEEN($L540,$M540)</f>
        <v>24973</v>
      </c>
      <c r="F540" s="7">
        <v>0</v>
      </c>
      <c r="G540" s="7">
        <v>0</v>
      </c>
      <c r="H540" s="7">
        <v>0</v>
      </c>
      <c r="I540" s="36">
        <f ca="1">E540</f>
        <v>24973</v>
      </c>
      <c r="J540" s="7">
        <v>0</v>
      </c>
      <c r="L540" s="9">
        <f>$N540*(1-O540)</f>
        <v>19725</v>
      </c>
      <c r="M540" s="9">
        <f>$N540*(1+O540)</f>
        <v>32875</v>
      </c>
      <c r="N540" s="10">
        <v>26300</v>
      </c>
      <c r="O540" s="11">
        <v>0.25</v>
      </c>
    </row>
    <row r="541" spans="2:15" x14ac:dyDescent="0.3">
      <c r="B541" s="33">
        <f t="shared" si="207"/>
        <v>1005</v>
      </c>
      <c r="C541" s="31">
        <v>1030</v>
      </c>
      <c r="D541" s="22" t="s">
        <v>81</v>
      </c>
      <c r="E541" s="25">
        <f t="shared" ca="1" si="218"/>
        <v>13723</v>
      </c>
      <c r="F541" s="7">
        <v>0</v>
      </c>
      <c r="G541" s="7">
        <v>0</v>
      </c>
      <c r="H541" s="7">
        <v>0</v>
      </c>
      <c r="I541" s="36">
        <f ca="1">E541</f>
        <v>13723</v>
      </c>
      <c r="J541" s="7">
        <v>0</v>
      </c>
      <c r="L541" s="9">
        <f>$N541*(1-O541)</f>
        <v>9910.5</v>
      </c>
      <c r="M541" s="9">
        <f>$N541*(1+O541)</f>
        <v>16517.5</v>
      </c>
      <c r="N541" s="10">
        <v>13214</v>
      </c>
      <c r="O541" s="11">
        <v>0.25</v>
      </c>
    </row>
    <row r="542" spans="2:15" x14ac:dyDescent="0.3">
      <c r="B542" s="33">
        <f t="shared" si="207"/>
        <v>1005</v>
      </c>
      <c r="C542" s="31">
        <v>1040</v>
      </c>
      <c r="D542" s="22" t="s">
        <v>83</v>
      </c>
      <c r="E542" s="25">
        <f t="shared" ca="1" si="218"/>
        <v>8027</v>
      </c>
      <c r="F542" s="7">
        <v>0</v>
      </c>
      <c r="G542" s="7">
        <v>0</v>
      </c>
      <c r="H542" s="7">
        <v>0</v>
      </c>
      <c r="I542" s="36">
        <f ca="1">E542</f>
        <v>8027</v>
      </c>
      <c r="J542" s="7">
        <v>0</v>
      </c>
      <c r="L542" s="9">
        <f>$N542*(1-O542)</f>
        <v>6375</v>
      </c>
      <c r="M542" s="9">
        <f>$N542*(1+O542)</f>
        <v>10625</v>
      </c>
      <c r="N542" s="10">
        <v>8500</v>
      </c>
      <c r="O542" s="11">
        <v>0.25</v>
      </c>
    </row>
    <row r="543" spans="2:15" x14ac:dyDescent="0.3">
      <c r="B543" s="33">
        <f t="shared" si="207"/>
        <v>1005</v>
      </c>
      <c r="C543" s="31">
        <v>1050</v>
      </c>
      <c r="D543" s="22" t="s">
        <v>80</v>
      </c>
      <c r="E543" s="25">
        <f t="shared" ca="1" si="218"/>
        <v>0</v>
      </c>
      <c r="F543" s="7">
        <f t="shared" ca="1" si="218"/>
        <v>0</v>
      </c>
      <c r="G543" s="7">
        <f t="shared" ca="1" si="218"/>
        <v>0</v>
      </c>
      <c r="H543" s="7">
        <f t="shared" ca="1" si="218"/>
        <v>0</v>
      </c>
      <c r="I543" s="37">
        <f t="shared" ca="1" si="218"/>
        <v>0</v>
      </c>
      <c r="J543" s="7">
        <f t="shared" ca="1" si="218"/>
        <v>0</v>
      </c>
      <c r="L543" s="15"/>
      <c r="M543" s="15"/>
    </row>
    <row r="544" spans="2:15" x14ac:dyDescent="0.3">
      <c r="B544" s="33">
        <f t="shared" si="207"/>
        <v>1005</v>
      </c>
      <c r="C544" s="31">
        <v>1010</v>
      </c>
      <c r="D544" s="23" t="s">
        <v>87</v>
      </c>
      <c r="E544" s="28">
        <f t="shared" ref="E544:J544" ca="1" si="219">SUM(E540:E543)</f>
        <v>46723</v>
      </c>
      <c r="F544" s="20">
        <f t="shared" ca="1" si="219"/>
        <v>0</v>
      </c>
      <c r="G544" s="20">
        <f t="shared" ca="1" si="219"/>
        <v>0</v>
      </c>
      <c r="H544" s="20">
        <f t="shared" ca="1" si="219"/>
        <v>0</v>
      </c>
      <c r="I544" s="38">
        <f t="shared" ca="1" si="219"/>
        <v>46723</v>
      </c>
      <c r="J544" s="20">
        <f t="shared" ca="1" si="219"/>
        <v>0</v>
      </c>
      <c r="N544" s="20">
        <f>SUM(N540:N543)</f>
        <v>48014</v>
      </c>
    </row>
    <row r="545" spans="2:15" x14ac:dyDescent="0.3">
      <c r="B545" s="33">
        <f t="shared" si="207"/>
        <v>1005</v>
      </c>
      <c r="C545" s="31">
        <v>1070</v>
      </c>
      <c r="D545" s="22" t="s">
        <v>79</v>
      </c>
      <c r="E545" s="25">
        <f t="shared" ref="E545:J546" ca="1" si="220">RANDBETWEEN($L545,$M545)</f>
        <v>5488</v>
      </c>
      <c r="F545" s="7">
        <v>0</v>
      </c>
      <c r="G545" s="7">
        <v>0</v>
      </c>
      <c r="H545" s="7">
        <v>0</v>
      </c>
      <c r="I545" s="36">
        <f ca="1">E545</f>
        <v>5488</v>
      </c>
      <c r="J545" s="7">
        <v>0</v>
      </c>
      <c r="L545" s="9">
        <f>$N545*(1-O545)</f>
        <v>4125</v>
      </c>
      <c r="M545" s="9">
        <f>$N545*(1+O545)</f>
        <v>6875</v>
      </c>
      <c r="N545" s="10">
        <v>5500</v>
      </c>
      <c r="O545" s="11">
        <v>0.25</v>
      </c>
    </row>
    <row r="546" spans="2:15" x14ac:dyDescent="0.3">
      <c r="B546" s="33">
        <f t="shared" si="207"/>
        <v>1005</v>
      </c>
      <c r="C546" s="31">
        <v>1080</v>
      </c>
      <c r="D546" s="22" t="s">
        <v>82</v>
      </c>
      <c r="E546" s="25">
        <f t="shared" ca="1" si="220"/>
        <v>0</v>
      </c>
      <c r="F546" s="7">
        <f t="shared" ca="1" si="220"/>
        <v>0</v>
      </c>
      <c r="G546" s="7">
        <f t="shared" ca="1" si="220"/>
        <v>0</v>
      </c>
      <c r="H546" s="7">
        <f t="shared" ca="1" si="220"/>
        <v>0</v>
      </c>
      <c r="I546" s="37">
        <f t="shared" ca="1" si="220"/>
        <v>0</v>
      </c>
      <c r="J546" s="7">
        <f t="shared" ca="1" si="220"/>
        <v>0</v>
      </c>
      <c r="L546" s="15"/>
      <c r="M546" s="15"/>
    </row>
    <row r="547" spans="2:15" x14ac:dyDescent="0.3">
      <c r="B547" s="33">
        <f t="shared" si="207"/>
        <v>1005</v>
      </c>
      <c r="C547" s="31">
        <v>1060</v>
      </c>
      <c r="D547" s="23" t="s">
        <v>88</v>
      </c>
      <c r="E547" s="28">
        <f t="shared" ref="E547:J547" ca="1" si="221">SUM(E545:E546)</f>
        <v>5488</v>
      </c>
      <c r="F547" s="20">
        <f t="shared" ca="1" si="221"/>
        <v>0</v>
      </c>
      <c r="G547" s="20">
        <f t="shared" ca="1" si="221"/>
        <v>0</v>
      </c>
      <c r="H547" s="20">
        <f t="shared" ca="1" si="221"/>
        <v>0</v>
      </c>
      <c r="I547" s="20">
        <f t="shared" ca="1" si="221"/>
        <v>5488</v>
      </c>
      <c r="J547" s="20">
        <f t="shared" ca="1" si="221"/>
        <v>0</v>
      </c>
      <c r="N547" s="20">
        <f>SUM(N545:N546)</f>
        <v>5500</v>
      </c>
    </row>
    <row r="548" spans="2:15" x14ac:dyDescent="0.3">
      <c r="B548" s="33">
        <f t="shared" si="207"/>
        <v>1005</v>
      </c>
      <c r="C548" s="31">
        <v>1090</v>
      </c>
      <c r="D548" s="22" t="s">
        <v>84</v>
      </c>
      <c r="E548" s="25">
        <f t="shared" ref="E548:J548" ca="1" si="222">RANDBETWEEN($L548,$M548)</f>
        <v>0</v>
      </c>
      <c r="F548" s="7">
        <f t="shared" ca="1" si="222"/>
        <v>0</v>
      </c>
      <c r="G548" s="7">
        <f t="shared" ca="1" si="222"/>
        <v>0</v>
      </c>
      <c r="H548" s="7">
        <f t="shared" ca="1" si="222"/>
        <v>0</v>
      </c>
      <c r="I548" s="7">
        <f t="shared" ca="1" si="222"/>
        <v>0</v>
      </c>
      <c r="J548" s="7">
        <f t="shared" ca="1" si="222"/>
        <v>0</v>
      </c>
      <c r="L548" s="15"/>
      <c r="M548" s="15"/>
    </row>
    <row r="549" spans="2:15" x14ac:dyDescent="0.3">
      <c r="B549" s="33">
        <f t="shared" si="207"/>
        <v>1005</v>
      </c>
      <c r="C549" s="31">
        <v>1000</v>
      </c>
      <c r="D549" s="16" t="s">
        <v>86</v>
      </c>
      <c r="E549" s="27">
        <f t="shared" ref="E549:J549" ca="1" si="223">E544+E547+E548</f>
        <v>52211</v>
      </c>
      <c r="F549" s="2">
        <f t="shared" ca="1" si="223"/>
        <v>0</v>
      </c>
      <c r="G549" s="2">
        <f t="shared" ca="1" si="223"/>
        <v>0</v>
      </c>
      <c r="H549" s="2">
        <f t="shared" ca="1" si="223"/>
        <v>0</v>
      </c>
      <c r="I549" s="2">
        <f t="shared" ca="1" si="223"/>
        <v>52211</v>
      </c>
      <c r="J549" s="2">
        <f t="shared" ca="1" si="223"/>
        <v>0</v>
      </c>
      <c r="N549" s="2">
        <f>N544+N547+N548</f>
        <v>53514</v>
      </c>
    </row>
    <row r="550" spans="2:15" ht="15" x14ac:dyDescent="0.3">
      <c r="B550" s="33">
        <f t="shared" si="207"/>
        <v>1005</v>
      </c>
      <c r="C550" s="31">
        <v>10</v>
      </c>
      <c r="D550" s="3" t="s">
        <v>89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N550" s="1"/>
    </row>
    <row r="551" spans="2:15" x14ac:dyDescent="0.3">
      <c r="B551" s="33">
        <f t="shared" si="207"/>
        <v>1005</v>
      </c>
      <c r="C551" s="31">
        <v>20</v>
      </c>
      <c r="D551" s="16" t="s">
        <v>90</v>
      </c>
      <c r="E551" s="2">
        <f t="shared" ref="E551:J551" ca="1" si="224">E450+E477+E538+E497+E549</f>
        <v>388483</v>
      </c>
      <c r="F551" s="2">
        <f t="shared" ca="1" si="224"/>
        <v>64193.5</v>
      </c>
      <c r="G551" s="2">
        <f t="shared" ca="1" si="224"/>
        <v>104257.5</v>
      </c>
      <c r="H551" s="2">
        <f t="shared" ca="1" si="224"/>
        <v>48028.5</v>
      </c>
      <c r="I551" s="2">
        <f t="shared" ca="1" si="224"/>
        <v>172003.5</v>
      </c>
      <c r="J551" s="2">
        <f t="shared" ca="1" si="224"/>
        <v>0</v>
      </c>
      <c r="N551" s="2">
        <f>N450+N477+N538+N497+N549</f>
        <v>373347</v>
      </c>
    </row>
    <row r="552" spans="2:15" ht="19.2" x14ac:dyDescent="0.3">
      <c r="B552" s="40">
        <f>B551+1</f>
        <v>1006</v>
      </c>
      <c r="C552" s="31">
        <v>0</v>
      </c>
      <c r="D552" s="32" t="s">
        <v>115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</row>
    <row r="553" spans="2:15" ht="15" x14ac:dyDescent="0.3">
      <c r="B553" s="33">
        <f>B552</f>
        <v>1006</v>
      </c>
      <c r="C553" s="31">
        <v>30</v>
      </c>
      <c r="D553" s="3" t="s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N553" s="1"/>
    </row>
    <row r="554" spans="2:15" x14ac:dyDescent="0.3">
      <c r="B554" s="33">
        <f t="shared" ref="B554:B617" si="225">B553</f>
        <v>1006</v>
      </c>
      <c r="C554" s="31">
        <v>60</v>
      </c>
      <c r="D554" s="21" t="s">
        <v>3</v>
      </c>
      <c r="E554" s="25">
        <f ca="1">RANDBETWEEN($L554,$M554)</f>
        <v>87955</v>
      </c>
      <c r="F554" s="24">
        <v>0</v>
      </c>
      <c r="G554" s="35">
        <f ca="1">$E554/2</f>
        <v>43977.5</v>
      </c>
      <c r="H554" s="7">
        <v>0</v>
      </c>
      <c r="I554" s="35">
        <f ca="1">$E554/2</f>
        <v>43977.5</v>
      </c>
      <c r="J554" s="7">
        <v>0</v>
      </c>
      <c r="K554" s="8"/>
      <c r="L554" s="9">
        <f>$N554*(1-O554)</f>
        <v>67500</v>
      </c>
      <c r="M554" s="9">
        <f>$N554*(1+O554)</f>
        <v>112500</v>
      </c>
      <c r="N554" s="10">
        <v>90000</v>
      </c>
      <c r="O554" s="11">
        <v>0.25</v>
      </c>
    </row>
    <row r="555" spans="2:15" x14ac:dyDescent="0.3">
      <c r="B555" s="33">
        <f t="shared" si="225"/>
        <v>1006</v>
      </c>
      <c r="C555" s="31">
        <v>70</v>
      </c>
      <c r="D555" s="21" t="s">
        <v>4</v>
      </c>
      <c r="E555" s="25">
        <f ca="1">RANDBETWEEN($L555,$M555)</f>
        <v>33732</v>
      </c>
      <c r="F555" s="35">
        <f ca="1">$E555/4</f>
        <v>8433</v>
      </c>
      <c r="G555" s="35">
        <f t="shared" ref="G555:I555" ca="1" si="226">$E555/4</f>
        <v>8433</v>
      </c>
      <c r="H555" s="35">
        <f t="shared" ca="1" si="226"/>
        <v>8433</v>
      </c>
      <c r="I555" s="35">
        <f t="shared" ca="1" si="226"/>
        <v>8433</v>
      </c>
      <c r="J555" s="24">
        <v>0</v>
      </c>
      <c r="L555" s="9">
        <f>$N555*(1-O555)</f>
        <v>22500</v>
      </c>
      <c r="M555" s="9">
        <f>$N555*(1+O555)</f>
        <v>37500</v>
      </c>
      <c r="N555" s="10">
        <v>30000</v>
      </c>
      <c r="O555" s="11">
        <v>0.25</v>
      </c>
    </row>
    <row r="556" spans="2:15" x14ac:dyDescent="0.3">
      <c r="B556" s="33">
        <f t="shared" si="225"/>
        <v>1006</v>
      </c>
      <c r="C556" s="31">
        <v>50</v>
      </c>
      <c r="D556" s="23" t="s">
        <v>1</v>
      </c>
      <c r="E556" s="26">
        <f t="shared" ref="E556:J556" ca="1" si="227">E554+E555</f>
        <v>121687</v>
      </c>
      <c r="F556" s="12">
        <f t="shared" ca="1" si="227"/>
        <v>8433</v>
      </c>
      <c r="G556" s="12">
        <f t="shared" ca="1" si="227"/>
        <v>52410.5</v>
      </c>
      <c r="H556" s="12">
        <f t="shared" ca="1" si="227"/>
        <v>8433</v>
      </c>
      <c r="I556" s="12">
        <f t="shared" ca="1" si="227"/>
        <v>52410.5</v>
      </c>
      <c r="J556" s="12">
        <f t="shared" si="227"/>
        <v>0</v>
      </c>
      <c r="L556" s="13"/>
      <c r="M556" s="10"/>
      <c r="N556" s="12">
        <f>N554+N555</f>
        <v>120000</v>
      </c>
    </row>
    <row r="557" spans="2:15" x14ac:dyDescent="0.3">
      <c r="B557" s="33">
        <f t="shared" si="225"/>
        <v>1006</v>
      </c>
      <c r="C557" s="31">
        <v>90</v>
      </c>
      <c r="D557" s="21" t="s">
        <v>5</v>
      </c>
      <c r="E557" s="25">
        <f ca="1">RANDBETWEEN($L557,$M557)</f>
        <v>30847</v>
      </c>
      <c r="F557" s="24">
        <v>0</v>
      </c>
      <c r="G557" s="35">
        <f ca="1">$E557/2</f>
        <v>15423.5</v>
      </c>
      <c r="H557" s="7">
        <v>0</v>
      </c>
      <c r="I557" s="35">
        <f ca="1">$E557/2</f>
        <v>15423.5</v>
      </c>
      <c r="J557" s="7">
        <v>0</v>
      </c>
      <c r="L557" s="9">
        <f>$N557*(1-O557)</f>
        <v>27750</v>
      </c>
      <c r="M557" s="9">
        <f>$N557*(1+O557)</f>
        <v>46250</v>
      </c>
      <c r="N557" s="10">
        <v>37000</v>
      </c>
      <c r="O557" s="11">
        <v>0.25</v>
      </c>
    </row>
    <row r="558" spans="2:15" x14ac:dyDescent="0.3">
      <c r="B558" s="33">
        <f t="shared" si="225"/>
        <v>1006</v>
      </c>
      <c r="C558" s="31">
        <v>100</v>
      </c>
      <c r="D558" s="21" t="s">
        <v>6</v>
      </c>
      <c r="E558" s="25">
        <f ca="1">RANDBETWEEN($L558,$M558)</f>
        <v>59135</v>
      </c>
      <c r="F558" s="35">
        <f ca="1">$E558/4</f>
        <v>14783.75</v>
      </c>
      <c r="G558" s="35">
        <f t="shared" ref="G558:I558" ca="1" si="228">$E558/4</f>
        <v>14783.75</v>
      </c>
      <c r="H558" s="35">
        <f t="shared" ca="1" si="228"/>
        <v>14783.75</v>
      </c>
      <c r="I558" s="35">
        <f t="shared" ca="1" si="228"/>
        <v>14783.75</v>
      </c>
      <c r="J558" s="24">
        <v>0</v>
      </c>
      <c r="L558" s="9">
        <f>$N558*(1-O558)</f>
        <v>37500</v>
      </c>
      <c r="M558" s="9">
        <f>$N558*(1+O558)</f>
        <v>62500</v>
      </c>
      <c r="N558" s="10">
        <v>50000</v>
      </c>
      <c r="O558" s="11">
        <v>0.25</v>
      </c>
    </row>
    <row r="559" spans="2:15" x14ac:dyDescent="0.3">
      <c r="B559" s="33">
        <f t="shared" si="225"/>
        <v>1006</v>
      </c>
      <c r="C559" s="31">
        <v>80</v>
      </c>
      <c r="D559" s="23" t="s">
        <v>2</v>
      </c>
      <c r="E559" s="26">
        <f t="shared" ref="E559:J559" ca="1" si="229">E557+E558</f>
        <v>89982</v>
      </c>
      <c r="F559" s="12">
        <f t="shared" ca="1" si="229"/>
        <v>14783.75</v>
      </c>
      <c r="G559" s="12">
        <f t="shared" ca="1" si="229"/>
        <v>30207.25</v>
      </c>
      <c r="H559" s="12">
        <f t="shared" ca="1" si="229"/>
        <v>14783.75</v>
      </c>
      <c r="I559" s="12">
        <f t="shared" ca="1" si="229"/>
        <v>30207.25</v>
      </c>
      <c r="J559" s="12">
        <f t="shared" si="229"/>
        <v>0</v>
      </c>
      <c r="L559" s="14"/>
      <c r="M559" s="15"/>
      <c r="N559" s="12">
        <f>N557+N558</f>
        <v>87000</v>
      </c>
    </row>
    <row r="560" spans="2:15" x14ac:dyDescent="0.3">
      <c r="B560" s="33">
        <f t="shared" si="225"/>
        <v>1006</v>
      </c>
      <c r="C560" s="31">
        <v>40</v>
      </c>
      <c r="D560" s="16" t="s">
        <v>7</v>
      </c>
      <c r="E560" s="27">
        <f t="shared" ref="E560:J560" ca="1" si="230">E556+E559</f>
        <v>211669</v>
      </c>
      <c r="F560" s="2">
        <f t="shared" ca="1" si="230"/>
        <v>23216.75</v>
      </c>
      <c r="G560" s="2">
        <f t="shared" ca="1" si="230"/>
        <v>82617.75</v>
      </c>
      <c r="H560" s="2">
        <f t="shared" ca="1" si="230"/>
        <v>23216.75</v>
      </c>
      <c r="I560" s="2">
        <f t="shared" ca="1" si="230"/>
        <v>82617.75</v>
      </c>
      <c r="J560" s="2">
        <f t="shared" si="230"/>
        <v>0</v>
      </c>
      <c r="L560" s="17"/>
      <c r="N560" s="2">
        <f>N556+N559</f>
        <v>207000</v>
      </c>
    </row>
    <row r="561" spans="2:15" ht="15" x14ac:dyDescent="0.3">
      <c r="B561" s="33">
        <f t="shared" si="225"/>
        <v>1006</v>
      </c>
      <c r="C561" s="31">
        <v>110</v>
      </c>
      <c r="D561" s="3" t="s">
        <v>107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N561" s="1"/>
    </row>
    <row r="562" spans="2:15" x14ac:dyDescent="0.3">
      <c r="B562" s="33">
        <f t="shared" si="225"/>
        <v>1006</v>
      </c>
      <c r="C562" s="31">
        <v>130</v>
      </c>
      <c r="D562" s="22" t="s">
        <v>93</v>
      </c>
      <c r="E562" s="25">
        <f t="shared" ref="E562:J564" ca="1" si="231">RANDBETWEEN($L562,$M562)</f>
        <v>14298</v>
      </c>
      <c r="F562" s="39">
        <f ca="1">$E562/1</f>
        <v>14298</v>
      </c>
      <c r="G562" s="7">
        <v>0</v>
      </c>
      <c r="H562" s="7">
        <v>0</v>
      </c>
      <c r="I562" s="7">
        <v>0</v>
      </c>
      <c r="J562" s="7">
        <v>0</v>
      </c>
      <c r="L562" s="9">
        <f>$N562*(1-O562)</f>
        <v>9375</v>
      </c>
      <c r="M562" s="9">
        <f>$N562*(1+O562)</f>
        <v>15625</v>
      </c>
      <c r="N562" s="10">
        <v>12500</v>
      </c>
      <c r="O562" s="11">
        <v>0.25</v>
      </c>
    </row>
    <row r="563" spans="2:15" x14ac:dyDescent="0.3">
      <c r="B563" s="33">
        <f t="shared" si="225"/>
        <v>1006</v>
      </c>
      <c r="C563" s="31">
        <v>140</v>
      </c>
      <c r="D563" s="22" t="s">
        <v>94</v>
      </c>
      <c r="E563" s="25">
        <f t="shared" ca="1" si="231"/>
        <v>0</v>
      </c>
      <c r="F563" s="7">
        <f t="shared" ca="1" si="231"/>
        <v>0</v>
      </c>
      <c r="G563" s="7">
        <f t="shared" ca="1" si="231"/>
        <v>0</v>
      </c>
      <c r="H563" s="7">
        <f t="shared" ca="1" si="231"/>
        <v>0</v>
      </c>
      <c r="I563" s="7">
        <f t="shared" ca="1" si="231"/>
        <v>0</v>
      </c>
      <c r="J563" s="7">
        <f t="shared" ca="1" si="231"/>
        <v>0</v>
      </c>
      <c r="L563" s="9">
        <f>$N563*(1-O563)</f>
        <v>0</v>
      </c>
      <c r="M563" s="9">
        <f>$N563*(1+O563)</f>
        <v>0</v>
      </c>
      <c r="N563" s="10">
        <v>0</v>
      </c>
      <c r="O563" s="11">
        <v>0.25</v>
      </c>
    </row>
    <row r="564" spans="2:15" x14ac:dyDescent="0.3">
      <c r="B564" s="33">
        <f t="shared" si="225"/>
        <v>1006</v>
      </c>
      <c r="C564" s="31">
        <v>150</v>
      </c>
      <c r="D564" s="22" t="s">
        <v>95</v>
      </c>
      <c r="E564" s="25">
        <f t="shared" ca="1" si="231"/>
        <v>0</v>
      </c>
      <c r="F564" s="7">
        <f t="shared" ca="1" si="231"/>
        <v>0</v>
      </c>
      <c r="G564" s="7">
        <f t="shared" ca="1" si="231"/>
        <v>0</v>
      </c>
      <c r="H564" s="7">
        <f t="shared" ca="1" si="231"/>
        <v>0</v>
      </c>
      <c r="I564" s="7">
        <f t="shared" ca="1" si="231"/>
        <v>0</v>
      </c>
      <c r="J564" s="7">
        <f t="shared" ca="1" si="231"/>
        <v>0</v>
      </c>
      <c r="L564" s="9">
        <f>$N564*(1-O564)</f>
        <v>0</v>
      </c>
      <c r="M564" s="9">
        <f>$N564*(1+O564)</f>
        <v>0</v>
      </c>
      <c r="N564" s="10">
        <v>0</v>
      </c>
      <c r="O564" s="11">
        <v>0.25</v>
      </c>
    </row>
    <row r="565" spans="2:15" x14ac:dyDescent="0.3">
      <c r="B565" s="33">
        <f t="shared" si="225"/>
        <v>1006</v>
      </c>
      <c r="C565" s="31">
        <v>120</v>
      </c>
      <c r="D565" s="16" t="s">
        <v>20</v>
      </c>
      <c r="E565" s="27">
        <f t="shared" ref="E565:J565" ca="1" si="232">SUM(E562:E564)</f>
        <v>14298</v>
      </c>
      <c r="F565" s="2">
        <f t="shared" ca="1" si="232"/>
        <v>14298</v>
      </c>
      <c r="G565" s="2">
        <f t="shared" ca="1" si="232"/>
        <v>0</v>
      </c>
      <c r="H565" s="2">
        <f t="shared" ca="1" si="232"/>
        <v>0</v>
      </c>
      <c r="I565" s="2">
        <f t="shared" ca="1" si="232"/>
        <v>0</v>
      </c>
      <c r="J565" s="2">
        <f t="shared" ca="1" si="232"/>
        <v>0</v>
      </c>
      <c r="L565" s="18"/>
      <c r="N565" s="12">
        <f>SUM(N562:N564)</f>
        <v>12500</v>
      </c>
    </row>
    <row r="566" spans="2:15" ht="15" x14ac:dyDescent="0.3">
      <c r="B566" s="33">
        <f t="shared" si="225"/>
        <v>1006</v>
      </c>
      <c r="C566" s="31">
        <v>160</v>
      </c>
      <c r="D566" s="3" t="s">
        <v>108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N566" s="1"/>
    </row>
    <row r="567" spans="2:15" x14ac:dyDescent="0.3">
      <c r="B567" s="33">
        <f t="shared" si="225"/>
        <v>1006</v>
      </c>
      <c r="C567" s="31">
        <v>190</v>
      </c>
      <c r="D567" s="22" t="s">
        <v>13</v>
      </c>
      <c r="E567" s="25">
        <f t="shared" ref="E567:J571" ca="1" si="233">RANDBETWEEN($L567,$M567)</f>
        <v>15828</v>
      </c>
      <c r="F567" s="7">
        <v>0</v>
      </c>
      <c r="G567" s="7">
        <v>0</v>
      </c>
      <c r="H567" s="7">
        <v>0</v>
      </c>
      <c r="I567" s="39">
        <f ca="1">$E567/1</f>
        <v>15828</v>
      </c>
      <c r="J567" s="7">
        <v>0</v>
      </c>
      <c r="L567" s="9">
        <f>$N567*(1-O567)</f>
        <v>11250</v>
      </c>
      <c r="M567" s="9">
        <f>$N567*(1+O567)</f>
        <v>18750</v>
      </c>
      <c r="N567" s="10">
        <v>15000</v>
      </c>
      <c r="O567" s="11">
        <v>0.25</v>
      </c>
    </row>
    <row r="568" spans="2:15" x14ac:dyDescent="0.3">
      <c r="B568" s="33">
        <f t="shared" si="225"/>
        <v>1006</v>
      </c>
      <c r="C568" s="31">
        <v>200</v>
      </c>
      <c r="D568" s="22" t="s">
        <v>14</v>
      </c>
      <c r="E568" s="25">
        <f t="shared" ca="1" si="233"/>
        <v>1038</v>
      </c>
      <c r="F568" s="7">
        <v>0</v>
      </c>
      <c r="G568" s="7">
        <v>0</v>
      </c>
      <c r="H568" s="7">
        <v>0</v>
      </c>
      <c r="I568" s="39">
        <f ca="1">$E568/1</f>
        <v>1038</v>
      </c>
      <c r="J568" s="7">
        <v>0</v>
      </c>
      <c r="L568" s="9">
        <f>$N568*(1-O568)</f>
        <v>637.5</v>
      </c>
      <c r="M568" s="9">
        <f>$N568*(1+O568)</f>
        <v>1062.5</v>
      </c>
      <c r="N568" s="10">
        <v>850</v>
      </c>
      <c r="O568" s="11">
        <v>0.25</v>
      </c>
    </row>
    <row r="569" spans="2:15" x14ac:dyDescent="0.3">
      <c r="B569" s="33">
        <f t="shared" si="225"/>
        <v>1006</v>
      </c>
      <c r="C569" s="31">
        <v>210</v>
      </c>
      <c r="D569" s="22" t="s">
        <v>57</v>
      </c>
      <c r="E569" s="25">
        <f t="shared" ca="1" si="233"/>
        <v>0</v>
      </c>
      <c r="F569" s="7">
        <f t="shared" ca="1" si="233"/>
        <v>0</v>
      </c>
      <c r="G569" s="7">
        <f t="shared" ca="1" si="233"/>
        <v>0</v>
      </c>
      <c r="H569" s="7">
        <f t="shared" ca="1" si="233"/>
        <v>0</v>
      </c>
      <c r="I569" s="7">
        <f t="shared" ca="1" si="233"/>
        <v>0</v>
      </c>
      <c r="J569" s="7">
        <f t="shared" ca="1" si="233"/>
        <v>0</v>
      </c>
      <c r="L569" s="15"/>
      <c r="M569" s="15"/>
    </row>
    <row r="570" spans="2:15" x14ac:dyDescent="0.3">
      <c r="B570" s="33">
        <f t="shared" si="225"/>
        <v>1006</v>
      </c>
      <c r="C570" s="31">
        <v>220</v>
      </c>
      <c r="D570" s="22" t="s">
        <v>15</v>
      </c>
      <c r="E570" s="25">
        <f t="shared" ca="1" si="233"/>
        <v>0</v>
      </c>
      <c r="F570" s="7">
        <f t="shared" ca="1" si="233"/>
        <v>0</v>
      </c>
      <c r="G570" s="7">
        <f t="shared" ca="1" si="233"/>
        <v>0</v>
      </c>
      <c r="H570" s="7">
        <f t="shared" ca="1" si="233"/>
        <v>0</v>
      </c>
      <c r="I570" s="7">
        <f t="shared" ca="1" si="233"/>
        <v>0</v>
      </c>
      <c r="J570" s="7">
        <f t="shared" ca="1" si="233"/>
        <v>0</v>
      </c>
      <c r="L570" s="15"/>
      <c r="M570" s="15"/>
    </row>
    <row r="571" spans="2:15" x14ac:dyDescent="0.3">
      <c r="B571" s="33">
        <f t="shared" si="225"/>
        <v>1006</v>
      </c>
      <c r="C571" s="31">
        <v>230</v>
      </c>
      <c r="D571" s="22" t="s">
        <v>16</v>
      </c>
      <c r="E571" s="25">
        <f t="shared" ca="1" si="233"/>
        <v>0</v>
      </c>
      <c r="F571" s="7">
        <f t="shared" ca="1" si="233"/>
        <v>0</v>
      </c>
      <c r="G571" s="7">
        <f t="shared" ca="1" si="233"/>
        <v>0</v>
      </c>
      <c r="H571" s="7">
        <f t="shared" ca="1" si="233"/>
        <v>0</v>
      </c>
      <c r="I571" s="7">
        <f t="shared" ca="1" si="233"/>
        <v>0</v>
      </c>
      <c r="J571" s="7">
        <f t="shared" ca="1" si="233"/>
        <v>0</v>
      </c>
      <c r="L571" s="15"/>
      <c r="M571" s="15"/>
    </row>
    <row r="572" spans="2:15" x14ac:dyDescent="0.3">
      <c r="B572" s="33">
        <f t="shared" si="225"/>
        <v>1006</v>
      </c>
      <c r="C572" s="31">
        <v>180</v>
      </c>
      <c r="D572" s="23" t="s">
        <v>24</v>
      </c>
      <c r="E572" s="26">
        <f t="shared" ref="E572:J572" ca="1" si="234">SUM(E567:E571)</f>
        <v>16866</v>
      </c>
      <c r="F572" s="12">
        <f t="shared" ca="1" si="234"/>
        <v>0</v>
      </c>
      <c r="G572" s="12">
        <f t="shared" ca="1" si="234"/>
        <v>0</v>
      </c>
      <c r="H572" s="12">
        <f t="shared" ca="1" si="234"/>
        <v>0</v>
      </c>
      <c r="I572" s="12">
        <f t="shared" ca="1" si="234"/>
        <v>16866</v>
      </c>
      <c r="J572" s="12">
        <f t="shared" ca="1" si="234"/>
        <v>0</v>
      </c>
      <c r="N572" s="12">
        <f>SUM(N567:N571)</f>
        <v>15850</v>
      </c>
    </row>
    <row r="573" spans="2:15" x14ac:dyDescent="0.3">
      <c r="B573" s="33">
        <f t="shared" si="225"/>
        <v>1006</v>
      </c>
      <c r="C573" s="31">
        <v>250</v>
      </c>
      <c r="D573" s="22" t="s">
        <v>9</v>
      </c>
      <c r="E573" s="25">
        <f t="shared" ref="E573:J578" ca="1" si="235">RANDBETWEEN($L573,$M573)</f>
        <v>7721</v>
      </c>
      <c r="F573" s="7">
        <v>0</v>
      </c>
      <c r="G573" s="7">
        <v>0</v>
      </c>
      <c r="H573" s="39">
        <f ca="1">$E573/1</f>
        <v>7721</v>
      </c>
      <c r="I573" s="7">
        <v>0</v>
      </c>
      <c r="J573" s="7">
        <v>0</v>
      </c>
      <c r="L573" s="9">
        <f>$N573*(1-O573)</f>
        <v>5550</v>
      </c>
      <c r="M573" s="9">
        <f>$N573*(1+O573)</f>
        <v>9250</v>
      </c>
      <c r="N573" s="10">
        <v>7400</v>
      </c>
      <c r="O573" s="11">
        <v>0.25</v>
      </c>
    </row>
    <row r="574" spans="2:15" x14ac:dyDescent="0.3">
      <c r="B574" s="33">
        <f t="shared" si="225"/>
        <v>1006</v>
      </c>
      <c r="C574" s="31">
        <v>260</v>
      </c>
      <c r="D574" s="22" t="s">
        <v>101</v>
      </c>
      <c r="E574" s="25">
        <f t="shared" ca="1" si="235"/>
        <v>6971</v>
      </c>
      <c r="F574" s="39">
        <f ca="1">$E574/1</f>
        <v>6971</v>
      </c>
      <c r="G574" s="7">
        <v>0</v>
      </c>
      <c r="H574" s="7">
        <v>0</v>
      </c>
      <c r="I574" s="7">
        <v>0</v>
      </c>
      <c r="J574" s="7">
        <v>0</v>
      </c>
      <c r="L574" s="9">
        <f>$N574*(1-O574)</f>
        <v>4275</v>
      </c>
      <c r="M574" s="9">
        <f>$N574*(1+O574)</f>
        <v>7125</v>
      </c>
      <c r="N574" s="10">
        <v>5700</v>
      </c>
      <c r="O574" s="11">
        <v>0.25</v>
      </c>
    </row>
    <row r="575" spans="2:15" x14ac:dyDescent="0.3">
      <c r="B575" s="33">
        <f t="shared" si="225"/>
        <v>1006</v>
      </c>
      <c r="C575" s="31">
        <v>270</v>
      </c>
      <c r="D575" s="22" t="s">
        <v>10</v>
      </c>
      <c r="E575" s="25">
        <f t="shared" ca="1" si="235"/>
        <v>1220</v>
      </c>
      <c r="F575" s="39">
        <f ca="1">$E575/1</f>
        <v>1220</v>
      </c>
      <c r="G575" s="7">
        <v>0</v>
      </c>
      <c r="H575" s="7">
        <v>0</v>
      </c>
      <c r="I575" s="7">
        <v>0</v>
      </c>
      <c r="J575" s="7">
        <v>0</v>
      </c>
      <c r="L575" s="9">
        <f>$N575*(1-O575)</f>
        <v>1050</v>
      </c>
      <c r="M575" s="9">
        <f>$N575*(1+O575)</f>
        <v>1750</v>
      </c>
      <c r="N575" s="10">
        <v>1400</v>
      </c>
      <c r="O575" s="11">
        <v>0.25</v>
      </c>
    </row>
    <row r="576" spans="2:15" x14ac:dyDescent="0.3">
      <c r="B576" s="33">
        <f t="shared" si="225"/>
        <v>1006</v>
      </c>
      <c r="C576" s="31">
        <v>280</v>
      </c>
      <c r="D576" s="22" t="s">
        <v>11</v>
      </c>
      <c r="E576" s="25">
        <f t="shared" ca="1" si="235"/>
        <v>0</v>
      </c>
      <c r="F576" s="7">
        <f t="shared" ca="1" si="235"/>
        <v>0</v>
      </c>
      <c r="G576" s="7">
        <f t="shared" ca="1" si="235"/>
        <v>0</v>
      </c>
      <c r="H576" s="7">
        <f t="shared" ca="1" si="235"/>
        <v>0</v>
      </c>
      <c r="I576" s="7">
        <f t="shared" ca="1" si="235"/>
        <v>0</v>
      </c>
      <c r="J576" s="7">
        <f t="shared" ca="1" si="235"/>
        <v>0</v>
      </c>
      <c r="L576" s="15"/>
      <c r="M576" s="15"/>
    </row>
    <row r="577" spans="2:15" x14ac:dyDescent="0.3">
      <c r="B577" s="33">
        <f t="shared" si="225"/>
        <v>1006</v>
      </c>
      <c r="C577" s="31">
        <v>290</v>
      </c>
      <c r="D577" s="22" t="s">
        <v>12</v>
      </c>
      <c r="E577" s="25">
        <f t="shared" ca="1" si="235"/>
        <v>0</v>
      </c>
      <c r="F577" s="7">
        <f t="shared" ca="1" si="235"/>
        <v>0</v>
      </c>
      <c r="G577" s="7">
        <f t="shared" ca="1" si="235"/>
        <v>0</v>
      </c>
      <c r="H577" s="7">
        <f t="shared" ca="1" si="235"/>
        <v>0</v>
      </c>
      <c r="I577" s="7">
        <f t="shared" ca="1" si="235"/>
        <v>0</v>
      </c>
      <c r="J577" s="7">
        <f t="shared" ca="1" si="235"/>
        <v>0</v>
      </c>
      <c r="L577" s="15"/>
      <c r="M577" s="15"/>
    </row>
    <row r="578" spans="2:15" x14ac:dyDescent="0.3">
      <c r="B578" s="33">
        <f t="shared" si="225"/>
        <v>1006</v>
      </c>
      <c r="C578" s="31">
        <v>300</v>
      </c>
      <c r="D578" s="22" t="s">
        <v>19</v>
      </c>
      <c r="E578" s="25">
        <f t="shared" ca="1" si="235"/>
        <v>0</v>
      </c>
      <c r="F578" s="7">
        <f t="shared" ca="1" si="235"/>
        <v>0</v>
      </c>
      <c r="G578" s="7">
        <f t="shared" ca="1" si="235"/>
        <v>0</v>
      </c>
      <c r="H578" s="7">
        <f t="shared" ca="1" si="235"/>
        <v>0</v>
      </c>
      <c r="I578" s="7">
        <f t="shared" ca="1" si="235"/>
        <v>0</v>
      </c>
      <c r="J578" s="7">
        <f t="shared" ca="1" si="235"/>
        <v>0</v>
      </c>
      <c r="L578" s="15"/>
      <c r="M578" s="15"/>
    </row>
    <row r="579" spans="2:15" x14ac:dyDescent="0.3">
      <c r="B579" s="33">
        <f t="shared" si="225"/>
        <v>1006</v>
      </c>
      <c r="C579" s="31">
        <v>240</v>
      </c>
      <c r="D579" s="23" t="s">
        <v>25</v>
      </c>
      <c r="E579" s="26">
        <f t="shared" ref="E579:J579" ca="1" si="236">SUM(E573:E578)</f>
        <v>15912</v>
      </c>
      <c r="F579" s="12">
        <f t="shared" ca="1" si="236"/>
        <v>8191</v>
      </c>
      <c r="G579" s="12">
        <f t="shared" ca="1" si="236"/>
        <v>0</v>
      </c>
      <c r="H579" s="12">
        <f t="shared" ca="1" si="236"/>
        <v>7721</v>
      </c>
      <c r="I579" s="12">
        <f t="shared" ca="1" si="236"/>
        <v>0</v>
      </c>
      <c r="J579" s="12">
        <f t="shared" ca="1" si="236"/>
        <v>0</v>
      </c>
      <c r="L579" s="18"/>
      <c r="N579" s="12">
        <f>SUM(N573:N577)</f>
        <v>14500</v>
      </c>
    </row>
    <row r="580" spans="2:15" x14ac:dyDescent="0.3">
      <c r="B580" s="33">
        <f t="shared" si="225"/>
        <v>1006</v>
      </c>
      <c r="C580" s="31">
        <v>320</v>
      </c>
      <c r="D580" s="22" t="s">
        <v>17</v>
      </c>
      <c r="E580" s="25">
        <f t="shared" ref="E580:J585" ca="1" si="237">RANDBETWEEN($L580,$M580)</f>
        <v>0</v>
      </c>
      <c r="F580" s="7">
        <f t="shared" ca="1" si="237"/>
        <v>0</v>
      </c>
      <c r="G580" s="7">
        <f t="shared" ca="1" si="237"/>
        <v>0</v>
      </c>
      <c r="H580" s="7">
        <f t="shared" ca="1" si="237"/>
        <v>0</v>
      </c>
      <c r="I580" s="7">
        <f t="shared" ca="1" si="237"/>
        <v>0</v>
      </c>
      <c r="J580" s="7">
        <f t="shared" ca="1" si="237"/>
        <v>0</v>
      </c>
      <c r="L580" s="15"/>
      <c r="M580" s="15"/>
    </row>
    <row r="581" spans="2:15" x14ac:dyDescent="0.3">
      <c r="B581" s="33">
        <f t="shared" si="225"/>
        <v>1006</v>
      </c>
      <c r="C581" s="31">
        <v>330</v>
      </c>
      <c r="D581" s="22" t="s">
        <v>103</v>
      </c>
      <c r="E581" s="25">
        <f t="shared" ca="1" si="237"/>
        <v>7582</v>
      </c>
      <c r="F581" s="39">
        <f ca="1">$E581/4</f>
        <v>1895.5</v>
      </c>
      <c r="G581" s="39">
        <f ca="1">$E581/4</f>
        <v>1895.5</v>
      </c>
      <c r="H581" s="39">
        <f ca="1">$E581/4</f>
        <v>1895.5</v>
      </c>
      <c r="I581" s="39">
        <f ca="1">$E581/4</f>
        <v>1895.5</v>
      </c>
      <c r="J581" s="7">
        <v>0</v>
      </c>
      <c r="L581" s="9">
        <f>$N581*(1-O581)</f>
        <v>5625</v>
      </c>
      <c r="M581" s="9">
        <f>$N581*(1+O581)</f>
        <v>9375</v>
      </c>
      <c r="N581" s="10">
        <v>7500</v>
      </c>
      <c r="O581" s="11">
        <v>0.25</v>
      </c>
    </row>
    <row r="582" spans="2:15" x14ac:dyDescent="0.3">
      <c r="B582" s="33">
        <f t="shared" si="225"/>
        <v>1006</v>
      </c>
      <c r="C582" s="31">
        <v>340</v>
      </c>
      <c r="D582" s="22" t="s">
        <v>27</v>
      </c>
      <c r="E582" s="25">
        <f t="shared" ca="1" si="237"/>
        <v>0</v>
      </c>
      <c r="F582" s="7">
        <f t="shared" ca="1" si="237"/>
        <v>0</v>
      </c>
      <c r="G582" s="7">
        <f t="shared" ca="1" si="237"/>
        <v>0</v>
      </c>
      <c r="H582" s="7">
        <f t="shared" ca="1" si="237"/>
        <v>0</v>
      </c>
      <c r="I582" s="7">
        <f t="shared" ca="1" si="237"/>
        <v>0</v>
      </c>
      <c r="J582" s="7">
        <f t="shared" ca="1" si="237"/>
        <v>0</v>
      </c>
      <c r="L582" s="15"/>
      <c r="M582" s="15"/>
    </row>
    <row r="583" spans="2:15" x14ac:dyDescent="0.3">
      <c r="B583" s="33">
        <f t="shared" si="225"/>
        <v>1006</v>
      </c>
      <c r="C583" s="31">
        <v>350</v>
      </c>
      <c r="D583" s="22" t="s">
        <v>21</v>
      </c>
      <c r="E583" s="25">
        <f t="shared" ca="1" si="237"/>
        <v>20742</v>
      </c>
      <c r="F583" s="39">
        <f ca="1">$E583/4</f>
        <v>5185.5</v>
      </c>
      <c r="G583" s="39">
        <f ca="1">$E583/4</f>
        <v>5185.5</v>
      </c>
      <c r="H583" s="39">
        <f ca="1">$E583/4</f>
        <v>5185.5</v>
      </c>
      <c r="I583" s="39">
        <f ca="1">$E583/4</f>
        <v>5185.5</v>
      </c>
      <c r="J583" s="7">
        <v>0</v>
      </c>
      <c r="L583" s="9">
        <f>$N583*(1-O583)</f>
        <v>17700</v>
      </c>
      <c r="M583" s="9">
        <f>$N583*(1+O583)</f>
        <v>29500</v>
      </c>
      <c r="N583" s="10">
        <v>23600</v>
      </c>
      <c r="O583" s="11">
        <v>0.25</v>
      </c>
    </row>
    <row r="584" spans="2:15" x14ac:dyDescent="0.3">
      <c r="B584" s="33">
        <f t="shared" si="225"/>
        <v>1006</v>
      </c>
      <c r="C584" s="31">
        <v>360</v>
      </c>
      <c r="D584" s="22" t="s">
        <v>18</v>
      </c>
      <c r="E584" s="25">
        <f t="shared" ca="1" si="237"/>
        <v>2203</v>
      </c>
      <c r="F584" s="7">
        <v>0</v>
      </c>
      <c r="G584" s="7">
        <v>0</v>
      </c>
      <c r="H584" s="7">
        <v>0</v>
      </c>
      <c r="I584" s="39">
        <f ca="1">$E584/1</f>
        <v>2203</v>
      </c>
      <c r="J584" s="7">
        <v>0</v>
      </c>
      <c r="L584" s="9">
        <f>$N584*(1-O584)</f>
        <v>1881.75</v>
      </c>
      <c r="M584" s="9">
        <f>$N584*(1+O584)</f>
        <v>3136.25</v>
      </c>
      <c r="N584" s="10">
        <v>2509</v>
      </c>
      <c r="O584" s="11">
        <v>0.25</v>
      </c>
    </row>
    <row r="585" spans="2:15" x14ac:dyDescent="0.3">
      <c r="B585" s="33">
        <f t="shared" si="225"/>
        <v>1006</v>
      </c>
      <c r="C585" s="31">
        <v>370</v>
      </c>
      <c r="D585" s="22" t="s">
        <v>22</v>
      </c>
      <c r="E585" s="25">
        <f t="shared" ca="1" si="237"/>
        <v>0</v>
      </c>
      <c r="F585" s="7">
        <f t="shared" ca="1" si="237"/>
        <v>0</v>
      </c>
      <c r="G585" s="7">
        <f t="shared" ca="1" si="237"/>
        <v>0</v>
      </c>
      <c r="H585" s="7">
        <f t="shared" ca="1" si="237"/>
        <v>0</v>
      </c>
      <c r="I585" s="7">
        <f t="shared" ca="1" si="237"/>
        <v>0</v>
      </c>
      <c r="J585" s="7">
        <f t="shared" ca="1" si="237"/>
        <v>0</v>
      </c>
      <c r="L585" s="15"/>
      <c r="M585" s="15"/>
    </row>
    <row r="586" spans="2:15" x14ac:dyDescent="0.3">
      <c r="B586" s="33">
        <f t="shared" si="225"/>
        <v>1006</v>
      </c>
      <c r="C586" s="31">
        <v>310</v>
      </c>
      <c r="D586" s="23" t="s">
        <v>26</v>
      </c>
      <c r="E586" s="26">
        <f t="shared" ref="E586:J586" ca="1" si="238">SUM(E580:E585)</f>
        <v>30527</v>
      </c>
      <c r="F586" s="12">
        <f t="shared" ca="1" si="238"/>
        <v>7081</v>
      </c>
      <c r="G586" s="12">
        <f t="shared" ca="1" si="238"/>
        <v>7081</v>
      </c>
      <c r="H586" s="12">
        <f t="shared" ca="1" si="238"/>
        <v>7081</v>
      </c>
      <c r="I586" s="12">
        <f t="shared" ca="1" si="238"/>
        <v>9284</v>
      </c>
      <c r="J586" s="12">
        <f t="shared" ca="1" si="238"/>
        <v>0</v>
      </c>
      <c r="N586" s="12">
        <f>SUM(N580:N585)</f>
        <v>33609</v>
      </c>
    </row>
    <row r="587" spans="2:15" x14ac:dyDescent="0.3">
      <c r="B587" s="33">
        <f t="shared" si="225"/>
        <v>1006</v>
      </c>
      <c r="C587" s="31">
        <v>170</v>
      </c>
      <c r="D587" s="16" t="s">
        <v>23</v>
      </c>
      <c r="E587" s="27">
        <f t="shared" ref="E587:J587" ca="1" si="239">E572+E579+E565+E586</f>
        <v>77603</v>
      </c>
      <c r="F587" s="2">
        <f t="shared" ca="1" si="239"/>
        <v>29570</v>
      </c>
      <c r="G587" s="2">
        <f t="shared" ca="1" si="239"/>
        <v>7081</v>
      </c>
      <c r="H587" s="2">
        <f t="shared" ca="1" si="239"/>
        <v>14802</v>
      </c>
      <c r="I587" s="2">
        <f t="shared" ca="1" si="239"/>
        <v>26150</v>
      </c>
      <c r="J587" s="2">
        <f t="shared" ca="1" si="239"/>
        <v>0</v>
      </c>
      <c r="N587" s="2">
        <f>N572+N579+N565+N586</f>
        <v>76459</v>
      </c>
    </row>
    <row r="588" spans="2:15" ht="15" x14ac:dyDescent="0.3">
      <c r="B588" s="33">
        <f t="shared" si="225"/>
        <v>1006</v>
      </c>
      <c r="C588" s="31">
        <v>380</v>
      </c>
      <c r="D588" s="3" t="s">
        <v>73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N588" s="1"/>
    </row>
    <row r="589" spans="2:15" x14ac:dyDescent="0.3">
      <c r="B589" s="33">
        <f t="shared" si="225"/>
        <v>1006</v>
      </c>
      <c r="C589" s="31">
        <v>410</v>
      </c>
      <c r="D589" s="22" t="s">
        <v>62</v>
      </c>
      <c r="E589" s="25">
        <f t="shared" ref="E589:I591" ca="1" si="240">RANDBETWEEN($L589,$M589)</f>
        <v>16148</v>
      </c>
      <c r="F589" s="39">
        <f t="shared" ref="F589:I590" ca="1" si="241">$E589/4</f>
        <v>4037</v>
      </c>
      <c r="G589" s="39">
        <f t="shared" ca="1" si="241"/>
        <v>4037</v>
      </c>
      <c r="H589" s="39">
        <f t="shared" ca="1" si="241"/>
        <v>4037</v>
      </c>
      <c r="I589" s="39">
        <f t="shared" ca="1" si="241"/>
        <v>4037</v>
      </c>
      <c r="J589" s="7">
        <v>0</v>
      </c>
      <c r="L589" s="9">
        <f>$N589*(1-O589)</f>
        <v>10500</v>
      </c>
      <c r="M589" s="9">
        <f>$N589*(1+O589)</f>
        <v>17500</v>
      </c>
      <c r="N589" s="10">
        <v>14000</v>
      </c>
      <c r="O589" s="11">
        <v>0.25</v>
      </c>
    </row>
    <row r="590" spans="2:15" x14ac:dyDescent="0.3">
      <c r="B590" s="33">
        <f t="shared" si="225"/>
        <v>1006</v>
      </c>
      <c r="C590" s="31">
        <v>420</v>
      </c>
      <c r="D590" s="22" t="s">
        <v>63</v>
      </c>
      <c r="E590" s="25">
        <f t="shared" ca="1" si="240"/>
        <v>6821</v>
      </c>
      <c r="F590" s="39">
        <f t="shared" ca="1" si="241"/>
        <v>1705.25</v>
      </c>
      <c r="G590" s="39">
        <f t="shared" ca="1" si="241"/>
        <v>1705.25</v>
      </c>
      <c r="H590" s="39">
        <f t="shared" ca="1" si="241"/>
        <v>1705.25</v>
      </c>
      <c r="I590" s="39">
        <f t="shared" ca="1" si="241"/>
        <v>1705.25</v>
      </c>
      <c r="J590" s="7">
        <v>0</v>
      </c>
      <c r="L590" s="9">
        <f>$N590*(1-O590)</f>
        <v>4125</v>
      </c>
      <c r="M590" s="9">
        <f>$N590*(1+O590)</f>
        <v>6875</v>
      </c>
      <c r="N590" s="10">
        <v>5500</v>
      </c>
      <c r="O590" s="11">
        <v>0.25</v>
      </c>
    </row>
    <row r="591" spans="2:15" x14ac:dyDescent="0.3">
      <c r="B591" s="33">
        <f t="shared" si="225"/>
        <v>1006</v>
      </c>
      <c r="C591" s="31">
        <v>430</v>
      </c>
      <c r="D591" s="22" t="s">
        <v>64</v>
      </c>
      <c r="E591" s="25">
        <f t="shared" ca="1" si="240"/>
        <v>0</v>
      </c>
      <c r="F591" s="7">
        <f t="shared" ca="1" si="240"/>
        <v>0</v>
      </c>
      <c r="G591" s="7">
        <f t="shared" ca="1" si="240"/>
        <v>0</v>
      </c>
      <c r="H591" s="7">
        <f t="shared" ca="1" si="240"/>
        <v>0</v>
      </c>
      <c r="I591" s="7">
        <f t="shared" ca="1" si="240"/>
        <v>0</v>
      </c>
      <c r="J591" s="7">
        <v>0</v>
      </c>
      <c r="L591" s="15"/>
      <c r="M591" s="15"/>
    </row>
    <row r="592" spans="2:15" x14ac:dyDescent="0.3">
      <c r="B592" s="33">
        <f t="shared" si="225"/>
        <v>1006</v>
      </c>
      <c r="C592" s="31">
        <v>400</v>
      </c>
      <c r="D592" s="23" t="s">
        <v>74</v>
      </c>
      <c r="E592" s="28">
        <f t="shared" ref="E592:J592" ca="1" si="242">SUM(E589:E591)</f>
        <v>22969</v>
      </c>
      <c r="F592" s="20">
        <f t="shared" ca="1" si="242"/>
        <v>5742.25</v>
      </c>
      <c r="G592" s="20">
        <f t="shared" ca="1" si="242"/>
        <v>5742.25</v>
      </c>
      <c r="H592" s="20">
        <f t="shared" ca="1" si="242"/>
        <v>5742.25</v>
      </c>
      <c r="I592" s="20">
        <f t="shared" ca="1" si="242"/>
        <v>5742.25</v>
      </c>
      <c r="J592" s="20">
        <f t="shared" si="242"/>
        <v>0</v>
      </c>
      <c r="N592" s="20">
        <f>SUM(N589:N591)</f>
        <v>19500</v>
      </c>
    </row>
    <row r="593" spans="2:15" x14ac:dyDescent="0.3">
      <c r="B593" s="33">
        <f t="shared" si="225"/>
        <v>1006</v>
      </c>
      <c r="C593" s="31">
        <v>450</v>
      </c>
      <c r="D593" s="22" t="s">
        <v>105</v>
      </c>
      <c r="E593" s="25">
        <f t="shared" ref="E593:J599" ca="1" si="243">RANDBETWEEN($L593,$M593)</f>
        <v>0</v>
      </c>
      <c r="F593" s="7">
        <f t="shared" ca="1" si="243"/>
        <v>0</v>
      </c>
      <c r="G593" s="7">
        <f t="shared" ca="1" si="243"/>
        <v>0</v>
      </c>
      <c r="H593" s="7">
        <f t="shared" ca="1" si="243"/>
        <v>0</v>
      </c>
      <c r="I593" s="7">
        <f t="shared" ca="1" si="243"/>
        <v>0</v>
      </c>
      <c r="J593" s="7">
        <f t="shared" ca="1" si="243"/>
        <v>0</v>
      </c>
      <c r="L593" s="15"/>
      <c r="M593" s="15"/>
    </row>
    <row r="594" spans="2:15" x14ac:dyDescent="0.3">
      <c r="B594" s="33">
        <f t="shared" si="225"/>
        <v>1006</v>
      </c>
      <c r="C594" s="31">
        <v>460</v>
      </c>
      <c r="D594" s="22" t="s">
        <v>104</v>
      </c>
      <c r="E594" s="25">
        <f t="shared" ca="1" si="243"/>
        <v>2000</v>
      </c>
      <c r="F594" s="39">
        <f ca="1">$E594/4</f>
        <v>500</v>
      </c>
      <c r="G594" s="39">
        <f ca="1">$E594/4</f>
        <v>500</v>
      </c>
      <c r="H594" s="39">
        <f ca="1">$E594/4</f>
        <v>500</v>
      </c>
      <c r="I594" s="39">
        <f ca="1">$E594/4</f>
        <v>500</v>
      </c>
      <c r="J594" s="7">
        <v>0</v>
      </c>
      <c r="L594" s="9">
        <f>$N594*(1-O594)</f>
        <v>2000</v>
      </c>
      <c r="M594" s="9">
        <f>$N594*(1+O594)</f>
        <v>2000</v>
      </c>
      <c r="N594" s="10">
        <v>2000</v>
      </c>
      <c r="O594" s="11">
        <v>0</v>
      </c>
    </row>
    <row r="595" spans="2:15" x14ac:dyDescent="0.3">
      <c r="B595" s="33">
        <f t="shared" si="225"/>
        <v>1006</v>
      </c>
      <c r="C595" s="31">
        <v>470</v>
      </c>
      <c r="D595" s="22" t="s">
        <v>65</v>
      </c>
      <c r="E595" s="25">
        <f t="shared" ca="1" si="243"/>
        <v>0</v>
      </c>
      <c r="F595" s="7">
        <f t="shared" ca="1" si="243"/>
        <v>0</v>
      </c>
      <c r="G595" s="7">
        <f t="shared" ca="1" si="243"/>
        <v>0</v>
      </c>
      <c r="H595" s="7">
        <f t="shared" ca="1" si="243"/>
        <v>0</v>
      </c>
      <c r="I595" s="7">
        <f t="shared" ca="1" si="243"/>
        <v>0</v>
      </c>
      <c r="J595" s="7">
        <f t="shared" ca="1" si="243"/>
        <v>0</v>
      </c>
      <c r="L595" s="15"/>
      <c r="M595" s="15"/>
    </row>
    <row r="596" spans="2:15" x14ac:dyDescent="0.3">
      <c r="B596" s="33">
        <f t="shared" si="225"/>
        <v>1006</v>
      </c>
      <c r="C596" s="31">
        <v>480</v>
      </c>
      <c r="D596" s="22" t="s">
        <v>66</v>
      </c>
      <c r="E596" s="25">
        <f t="shared" ca="1" si="243"/>
        <v>0</v>
      </c>
      <c r="F596" s="7">
        <f t="shared" ca="1" si="243"/>
        <v>0</v>
      </c>
      <c r="G596" s="7">
        <f t="shared" ca="1" si="243"/>
        <v>0</v>
      </c>
      <c r="H596" s="7">
        <f t="shared" ca="1" si="243"/>
        <v>0</v>
      </c>
      <c r="I596" s="7">
        <f t="shared" ca="1" si="243"/>
        <v>0</v>
      </c>
      <c r="J596" s="7">
        <f t="shared" ca="1" si="243"/>
        <v>0</v>
      </c>
      <c r="L596" s="15"/>
      <c r="M596" s="15"/>
    </row>
    <row r="597" spans="2:15" x14ac:dyDescent="0.3">
      <c r="B597" s="33">
        <f t="shared" si="225"/>
        <v>1006</v>
      </c>
      <c r="C597" s="31">
        <v>490</v>
      </c>
      <c r="D597" s="22" t="s">
        <v>106</v>
      </c>
      <c r="E597" s="25">
        <f t="shared" ca="1" si="243"/>
        <v>0</v>
      </c>
      <c r="F597" s="7">
        <f t="shared" ca="1" si="243"/>
        <v>0</v>
      </c>
      <c r="G597" s="7">
        <f t="shared" ca="1" si="243"/>
        <v>0</v>
      </c>
      <c r="H597" s="7">
        <f t="shared" ca="1" si="243"/>
        <v>0</v>
      </c>
      <c r="I597" s="7">
        <f t="shared" ca="1" si="243"/>
        <v>0</v>
      </c>
      <c r="J597" s="7">
        <f t="shared" ca="1" si="243"/>
        <v>0</v>
      </c>
      <c r="L597" s="15"/>
      <c r="M597" s="15"/>
    </row>
    <row r="598" spans="2:15" x14ac:dyDescent="0.3">
      <c r="B598" s="33">
        <f t="shared" si="225"/>
        <v>1006</v>
      </c>
      <c r="C598" s="31">
        <v>500</v>
      </c>
      <c r="D598" s="22" t="s">
        <v>71</v>
      </c>
      <c r="E598" s="25">
        <f t="shared" ca="1" si="243"/>
        <v>0</v>
      </c>
      <c r="F598" s="7">
        <f t="shared" ca="1" si="243"/>
        <v>0</v>
      </c>
      <c r="G598" s="7">
        <f t="shared" ca="1" si="243"/>
        <v>0</v>
      </c>
      <c r="H598" s="7">
        <f t="shared" ca="1" si="243"/>
        <v>0</v>
      </c>
      <c r="I598" s="7">
        <f t="shared" ca="1" si="243"/>
        <v>0</v>
      </c>
      <c r="J598" s="7">
        <f t="shared" ca="1" si="243"/>
        <v>0</v>
      </c>
      <c r="L598" s="15"/>
      <c r="M598" s="15"/>
    </row>
    <row r="599" spans="2:15" x14ac:dyDescent="0.3">
      <c r="B599" s="33">
        <f t="shared" si="225"/>
        <v>1006</v>
      </c>
      <c r="C599" s="31">
        <v>510</v>
      </c>
      <c r="D599" s="22" t="s">
        <v>70</v>
      </c>
      <c r="E599" s="25">
        <f t="shared" ca="1" si="243"/>
        <v>0</v>
      </c>
      <c r="F599" s="7">
        <f t="shared" ca="1" si="243"/>
        <v>0</v>
      </c>
      <c r="G599" s="7">
        <f t="shared" ca="1" si="243"/>
        <v>0</v>
      </c>
      <c r="H599" s="7">
        <f t="shared" ca="1" si="243"/>
        <v>0</v>
      </c>
      <c r="I599" s="7">
        <f t="shared" ca="1" si="243"/>
        <v>0</v>
      </c>
      <c r="J599" s="7">
        <f t="shared" ca="1" si="243"/>
        <v>0</v>
      </c>
      <c r="L599" s="15"/>
      <c r="M599" s="15"/>
    </row>
    <row r="600" spans="2:15" x14ac:dyDescent="0.3">
      <c r="B600" s="33">
        <f t="shared" si="225"/>
        <v>1006</v>
      </c>
      <c r="C600" s="31">
        <v>440</v>
      </c>
      <c r="D600" s="23" t="s">
        <v>75</v>
      </c>
      <c r="E600" s="28">
        <f t="shared" ref="E600:J600" ca="1" si="244">SUM(E593:E599)</f>
        <v>2000</v>
      </c>
      <c r="F600" s="20">
        <f t="shared" ca="1" si="244"/>
        <v>500</v>
      </c>
      <c r="G600" s="20">
        <f t="shared" ca="1" si="244"/>
        <v>500</v>
      </c>
      <c r="H600" s="20">
        <f t="shared" ca="1" si="244"/>
        <v>500</v>
      </c>
      <c r="I600" s="20">
        <f t="shared" ca="1" si="244"/>
        <v>500</v>
      </c>
      <c r="J600" s="20">
        <f t="shared" ca="1" si="244"/>
        <v>0</v>
      </c>
      <c r="N600" s="20">
        <f>SUM(N593:N599)</f>
        <v>2000</v>
      </c>
    </row>
    <row r="601" spans="2:15" x14ac:dyDescent="0.3">
      <c r="B601" s="33">
        <f t="shared" si="225"/>
        <v>1006</v>
      </c>
      <c r="C601" s="31">
        <v>530</v>
      </c>
      <c r="D601" s="22" t="s">
        <v>67</v>
      </c>
      <c r="E601" s="25">
        <f t="shared" ref="E601:J604" ca="1" si="245">RANDBETWEEN($L601,$M601)</f>
        <v>0</v>
      </c>
      <c r="F601" s="7">
        <f t="shared" ca="1" si="245"/>
        <v>0</v>
      </c>
      <c r="G601" s="7">
        <f t="shared" ca="1" si="245"/>
        <v>0</v>
      </c>
      <c r="H601" s="7">
        <f t="shared" ca="1" si="245"/>
        <v>0</v>
      </c>
      <c r="I601" s="7">
        <f t="shared" ca="1" si="245"/>
        <v>0</v>
      </c>
      <c r="J601" s="7">
        <f t="shared" ca="1" si="245"/>
        <v>0</v>
      </c>
      <c r="L601" s="15"/>
      <c r="M601" s="15"/>
    </row>
    <row r="602" spans="2:15" x14ac:dyDescent="0.3">
      <c r="B602" s="33">
        <f t="shared" si="225"/>
        <v>1006</v>
      </c>
      <c r="C602" s="31">
        <v>540</v>
      </c>
      <c r="D602" s="22" t="s">
        <v>68</v>
      </c>
      <c r="E602" s="25">
        <f t="shared" ca="1" si="245"/>
        <v>0</v>
      </c>
      <c r="F602" s="7">
        <f t="shared" ca="1" si="245"/>
        <v>0</v>
      </c>
      <c r="G602" s="7">
        <f t="shared" ca="1" si="245"/>
        <v>0</v>
      </c>
      <c r="H602" s="7">
        <f t="shared" ca="1" si="245"/>
        <v>0</v>
      </c>
      <c r="I602" s="7">
        <f t="shared" ca="1" si="245"/>
        <v>0</v>
      </c>
      <c r="J602" s="7">
        <f t="shared" ca="1" si="245"/>
        <v>0</v>
      </c>
      <c r="L602" s="15"/>
      <c r="M602" s="15"/>
    </row>
    <row r="603" spans="2:15" x14ac:dyDescent="0.3">
      <c r="B603" s="33">
        <f t="shared" si="225"/>
        <v>1006</v>
      </c>
      <c r="C603" s="31">
        <v>550</v>
      </c>
      <c r="D603" s="22" t="s">
        <v>69</v>
      </c>
      <c r="E603" s="25">
        <f t="shared" ca="1" si="245"/>
        <v>0</v>
      </c>
      <c r="F603" s="7">
        <f t="shared" ca="1" si="245"/>
        <v>0</v>
      </c>
      <c r="G603" s="7">
        <f t="shared" ca="1" si="245"/>
        <v>0</v>
      </c>
      <c r="H603" s="7">
        <f t="shared" ca="1" si="245"/>
        <v>0</v>
      </c>
      <c r="I603" s="7">
        <f t="shared" ca="1" si="245"/>
        <v>0</v>
      </c>
      <c r="J603" s="7">
        <f t="shared" ca="1" si="245"/>
        <v>0</v>
      </c>
      <c r="L603" s="15"/>
      <c r="M603" s="15"/>
    </row>
    <row r="604" spans="2:15" x14ac:dyDescent="0.3">
      <c r="B604" s="33">
        <f t="shared" si="225"/>
        <v>1006</v>
      </c>
      <c r="C604" s="31">
        <v>560</v>
      </c>
      <c r="D604" s="22" t="s">
        <v>70</v>
      </c>
      <c r="E604" s="25">
        <f t="shared" ca="1" si="245"/>
        <v>0</v>
      </c>
      <c r="F604" s="7">
        <f t="shared" ca="1" si="245"/>
        <v>0</v>
      </c>
      <c r="G604" s="7">
        <f t="shared" ca="1" si="245"/>
        <v>0</v>
      </c>
      <c r="H604" s="7">
        <f t="shared" ca="1" si="245"/>
        <v>0</v>
      </c>
      <c r="I604" s="7">
        <f t="shared" ca="1" si="245"/>
        <v>0</v>
      </c>
      <c r="J604" s="7">
        <f t="shared" ca="1" si="245"/>
        <v>0</v>
      </c>
      <c r="L604" s="15"/>
      <c r="M604" s="15"/>
    </row>
    <row r="605" spans="2:15" x14ac:dyDescent="0.3">
      <c r="B605" s="33">
        <f t="shared" si="225"/>
        <v>1006</v>
      </c>
      <c r="C605" s="31">
        <v>520</v>
      </c>
      <c r="D605" s="23" t="s">
        <v>76</v>
      </c>
      <c r="E605" s="28">
        <f t="shared" ref="E605:J605" ca="1" si="246">SUM(E601:E604)</f>
        <v>0</v>
      </c>
      <c r="F605" s="20">
        <f t="shared" ca="1" si="246"/>
        <v>0</v>
      </c>
      <c r="G605" s="20">
        <f t="shared" ca="1" si="246"/>
        <v>0</v>
      </c>
      <c r="H605" s="20">
        <f t="shared" ca="1" si="246"/>
        <v>0</v>
      </c>
      <c r="I605" s="20">
        <f t="shared" ca="1" si="246"/>
        <v>0</v>
      </c>
      <c r="J605" s="20">
        <f t="shared" ca="1" si="246"/>
        <v>0</v>
      </c>
      <c r="N605" s="20">
        <f>SUM(N601:N604)</f>
        <v>0</v>
      </c>
    </row>
    <row r="606" spans="2:15" x14ac:dyDescent="0.3">
      <c r="B606" s="33">
        <f t="shared" si="225"/>
        <v>1006</v>
      </c>
      <c r="C606" s="31">
        <v>570</v>
      </c>
      <c r="D606" s="22" t="s">
        <v>72</v>
      </c>
      <c r="E606" s="25">
        <f t="shared" ref="E606:J606" ca="1" si="247">RANDBETWEEN($L606,$M606)</f>
        <v>0</v>
      </c>
      <c r="F606" s="7">
        <f t="shared" ca="1" si="247"/>
        <v>0</v>
      </c>
      <c r="G606" s="7">
        <f t="shared" ca="1" si="247"/>
        <v>0</v>
      </c>
      <c r="H606" s="7">
        <f t="shared" ca="1" si="247"/>
        <v>0</v>
      </c>
      <c r="I606" s="7">
        <f t="shared" ca="1" si="247"/>
        <v>0</v>
      </c>
      <c r="J606" s="7">
        <f t="shared" ca="1" si="247"/>
        <v>0</v>
      </c>
      <c r="L606" s="15"/>
      <c r="M606" s="15"/>
    </row>
    <row r="607" spans="2:15" x14ac:dyDescent="0.3">
      <c r="B607" s="33">
        <f t="shared" si="225"/>
        <v>1006</v>
      </c>
      <c r="C607" s="31">
        <v>390</v>
      </c>
      <c r="D607" s="16" t="s">
        <v>77</v>
      </c>
      <c r="E607" s="27">
        <f t="shared" ref="E607:J607" ca="1" si="248">E592+E600+E605+E606</f>
        <v>24969</v>
      </c>
      <c r="F607" s="2">
        <f t="shared" ca="1" si="248"/>
        <v>6242.25</v>
      </c>
      <c r="G607" s="2">
        <f t="shared" ca="1" si="248"/>
        <v>6242.25</v>
      </c>
      <c r="H607" s="2">
        <f t="shared" ca="1" si="248"/>
        <v>6242.25</v>
      </c>
      <c r="I607" s="2">
        <f t="shared" ca="1" si="248"/>
        <v>6242.25</v>
      </c>
      <c r="J607" s="2">
        <f t="shared" ca="1" si="248"/>
        <v>0</v>
      </c>
      <c r="N607" s="2">
        <f>N592+N600+N605+N606</f>
        <v>21500</v>
      </c>
    </row>
    <row r="608" spans="2:15" ht="15" x14ac:dyDescent="0.3">
      <c r="B608" s="33">
        <f t="shared" si="225"/>
        <v>1006</v>
      </c>
      <c r="C608" s="31">
        <v>580</v>
      </c>
      <c r="D608" s="3" t="s">
        <v>92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N608" s="1"/>
    </row>
    <row r="609" spans="2:15" x14ac:dyDescent="0.3">
      <c r="B609" s="33">
        <f t="shared" si="225"/>
        <v>1006</v>
      </c>
      <c r="C609" s="31">
        <v>610</v>
      </c>
      <c r="D609" s="22" t="s">
        <v>28</v>
      </c>
      <c r="E609" s="25">
        <f t="shared" ref="E609:J614" ca="1" si="249">RANDBETWEEN($L609,$M609)</f>
        <v>3799</v>
      </c>
      <c r="F609" s="35">
        <f ca="1">$E609/2</f>
        <v>1899.5</v>
      </c>
      <c r="G609" s="39">
        <v>0</v>
      </c>
      <c r="H609" s="35">
        <f ca="1">$E609/2</f>
        <v>1899.5</v>
      </c>
      <c r="I609" s="39">
        <v>0</v>
      </c>
      <c r="J609" s="7">
        <v>0</v>
      </c>
      <c r="L609" s="9">
        <f>$N609*(1-O609)</f>
        <v>2625</v>
      </c>
      <c r="M609" s="9">
        <f>$N609*(1+O609)</f>
        <v>4375</v>
      </c>
      <c r="N609" s="10">
        <v>3500</v>
      </c>
      <c r="O609" s="11">
        <v>0.25</v>
      </c>
    </row>
    <row r="610" spans="2:15" x14ac:dyDescent="0.3">
      <c r="B610" s="33">
        <f t="shared" si="225"/>
        <v>1006</v>
      </c>
      <c r="C610" s="31">
        <v>620</v>
      </c>
      <c r="D610" s="22" t="s">
        <v>29</v>
      </c>
      <c r="E610" s="25">
        <f t="shared" ca="1" si="249"/>
        <v>0</v>
      </c>
      <c r="F610" s="7">
        <f t="shared" ca="1" si="249"/>
        <v>0</v>
      </c>
      <c r="G610" s="7">
        <f t="shared" ca="1" si="249"/>
        <v>0</v>
      </c>
      <c r="H610" s="7">
        <f t="shared" ca="1" si="249"/>
        <v>0</v>
      </c>
      <c r="I610" s="7">
        <f t="shared" ca="1" si="249"/>
        <v>0</v>
      </c>
      <c r="J610" s="7">
        <f t="shared" ca="1" si="249"/>
        <v>0</v>
      </c>
      <c r="L610" s="15"/>
      <c r="M610" s="15"/>
      <c r="O610" s="11">
        <v>0.25</v>
      </c>
    </row>
    <row r="611" spans="2:15" x14ac:dyDescent="0.3">
      <c r="B611" s="33">
        <f t="shared" si="225"/>
        <v>1006</v>
      </c>
      <c r="C611" s="31">
        <v>630</v>
      </c>
      <c r="D611" s="22" t="s">
        <v>30</v>
      </c>
      <c r="E611" s="25">
        <f t="shared" ca="1" si="249"/>
        <v>708</v>
      </c>
      <c r="F611" s="7">
        <v>0</v>
      </c>
      <c r="G611" s="35">
        <f ca="1">$E611/2</f>
        <v>354</v>
      </c>
      <c r="H611" s="7">
        <v>0</v>
      </c>
      <c r="I611" s="35">
        <f ca="1">$E611/2</f>
        <v>354</v>
      </c>
      <c r="J611" s="7">
        <v>0</v>
      </c>
      <c r="L611" s="9">
        <f>$N611*(1-O611)</f>
        <v>675</v>
      </c>
      <c r="M611" s="9">
        <f>$N611*(1+O611)</f>
        <v>825.00000000000011</v>
      </c>
      <c r="N611" s="10">
        <v>750</v>
      </c>
      <c r="O611" s="11">
        <v>0.1</v>
      </c>
    </row>
    <row r="612" spans="2:15" x14ac:dyDescent="0.3">
      <c r="B612" s="33">
        <f t="shared" si="225"/>
        <v>1006</v>
      </c>
      <c r="C612" s="31">
        <v>640</v>
      </c>
      <c r="D612" s="22" t="s">
        <v>32</v>
      </c>
      <c r="E612" s="25">
        <f t="shared" ca="1" si="249"/>
        <v>0</v>
      </c>
      <c r="F612" s="7">
        <f t="shared" ca="1" si="249"/>
        <v>0</v>
      </c>
      <c r="G612" s="7">
        <f t="shared" ca="1" si="249"/>
        <v>0</v>
      </c>
      <c r="H612" s="7">
        <f t="shared" ca="1" si="249"/>
        <v>0</v>
      </c>
      <c r="I612" s="7">
        <f t="shared" ca="1" si="249"/>
        <v>0</v>
      </c>
      <c r="J612" s="7">
        <f t="shared" ca="1" si="249"/>
        <v>0</v>
      </c>
      <c r="L612" s="15"/>
      <c r="M612" s="15"/>
    </row>
    <row r="613" spans="2:15" x14ac:dyDescent="0.3">
      <c r="B613" s="33">
        <f t="shared" si="225"/>
        <v>1006</v>
      </c>
      <c r="C613" s="31">
        <v>650</v>
      </c>
      <c r="D613" s="22" t="s">
        <v>33</v>
      </c>
      <c r="E613" s="25">
        <f t="shared" ca="1" si="249"/>
        <v>0</v>
      </c>
      <c r="F613" s="7">
        <f t="shared" ca="1" si="249"/>
        <v>0</v>
      </c>
      <c r="G613" s="7">
        <f t="shared" ca="1" si="249"/>
        <v>0</v>
      </c>
      <c r="H613" s="7">
        <f t="shared" ca="1" si="249"/>
        <v>0</v>
      </c>
      <c r="I613" s="7">
        <f t="shared" ca="1" si="249"/>
        <v>0</v>
      </c>
      <c r="J613" s="7">
        <f t="shared" ca="1" si="249"/>
        <v>0</v>
      </c>
      <c r="L613" s="15"/>
      <c r="M613" s="15"/>
    </row>
    <row r="614" spans="2:15" x14ac:dyDescent="0.3">
      <c r="B614" s="33">
        <f t="shared" si="225"/>
        <v>1006</v>
      </c>
      <c r="C614" s="31">
        <v>660</v>
      </c>
      <c r="D614" s="22" t="s">
        <v>31</v>
      </c>
      <c r="E614" s="25">
        <f t="shared" ca="1" si="249"/>
        <v>0</v>
      </c>
      <c r="F614" s="7">
        <f t="shared" ca="1" si="249"/>
        <v>0</v>
      </c>
      <c r="G614" s="7">
        <f t="shared" ca="1" si="249"/>
        <v>0</v>
      </c>
      <c r="H614" s="7">
        <f t="shared" ca="1" si="249"/>
        <v>0</v>
      </c>
      <c r="I614" s="7">
        <f t="shared" ca="1" si="249"/>
        <v>0</v>
      </c>
      <c r="J614" s="7">
        <f t="shared" ca="1" si="249"/>
        <v>0</v>
      </c>
      <c r="L614" s="15"/>
      <c r="M614" s="15"/>
    </row>
    <row r="615" spans="2:15" x14ac:dyDescent="0.3">
      <c r="B615" s="33">
        <f t="shared" si="225"/>
        <v>1006</v>
      </c>
      <c r="C615" s="31">
        <v>600</v>
      </c>
      <c r="D615" s="23" t="s">
        <v>99</v>
      </c>
      <c r="E615" s="26">
        <f t="shared" ref="E615:J615" ca="1" si="250">SUM(E609:E614)</f>
        <v>4507</v>
      </c>
      <c r="F615" s="12">
        <f t="shared" ca="1" si="250"/>
        <v>1899.5</v>
      </c>
      <c r="G615" s="12">
        <f t="shared" ca="1" si="250"/>
        <v>354</v>
      </c>
      <c r="H615" s="12">
        <f t="shared" ca="1" si="250"/>
        <v>1899.5</v>
      </c>
      <c r="I615" s="12">
        <f t="shared" ca="1" si="250"/>
        <v>354</v>
      </c>
      <c r="J615" s="12">
        <f t="shared" ca="1" si="250"/>
        <v>0</v>
      </c>
      <c r="N615" s="12">
        <f>SUM(N609:N614)</f>
        <v>4250</v>
      </c>
    </row>
    <row r="616" spans="2:15" x14ac:dyDescent="0.3">
      <c r="B616" s="33">
        <f t="shared" si="225"/>
        <v>1006</v>
      </c>
      <c r="C616" s="31">
        <v>680</v>
      </c>
      <c r="D616" s="22" t="s">
        <v>42</v>
      </c>
      <c r="E616" s="25">
        <f t="shared" ref="E616:J621" ca="1" si="251">RANDBETWEEN($L616,$M616)</f>
        <v>0</v>
      </c>
      <c r="F616" s="7">
        <f t="shared" ca="1" si="251"/>
        <v>0</v>
      </c>
      <c r="G616" s="7">
        <f t="shared" ca="1" si="251"/>
        <v>0</v>
      </c>
      <c r="H616" s="7">
        <f t="shared" ca="1" si="251"/>
        <v>0</v>
      </c>
      <c r="I616" s="7">
        <f t="shared" ca="1" si="251"/>
        <v>0</v>
      </c>
      <c r="J616" s="7">
        <f t="shared" ca="1" si="251"/>
        <v>0</v>
      </c>
      <c r="L616" s="15"/>
      <c r="M616" s="15"/>
    </row>
    <row r="617" spans="2:15" x14ac:dyDescent="0.3">
      <c r="B617" s="33">
        <f t="shared" si="225"/>
        <v>1006</v>
      </c>
      <c r="C617" s="31">
        <v>690</v>
      </c>
      <c r="D617" s="22" t="s">
        <v>102</v>
      </c>
      <c r="E617" s="25">
        <f t="shared" ca="1" si="251"/>
        <v>0</v>
      </c>
      <c r="F617" s="7">
        <f t="shared" ca="1" si="251"/>
        <v>0</v>
      </c>
      <c r="G617" s="7">
        <f t="shared" ca="1" si="251"/>
        <v>0</v>
      </c>
      <c r="H617" s="7">
        <f t="shared" ca="1" si="251"/>
        <v>0</v>
      </c>
      <c r="I617" s="7">
        <f t="shared" ca="1" si="251"/>
        <v>0</v>
      </c>
      <c r="J617" s="7">
        <f t="shared" ca="1" si="251"/>
        <v>0</v>
      </c>
      <c r="L617" s="15"/>
      <c r="M617" s="15"/>
    </row>
    <row r="618" spans="2:15" x14ac:dyDescent="0.3">
      <c r="B618" s="33">
        <f t="shared" ref="B618:B661" si="252">B617</f>
        <v>1006</v>
      </c>
      <c r="C618" s="31">
        <v>700</v>
      </c>
      <c r="D618" s="22" t="s">
        <v>43</v>
      </c>
      <c r="E618" s="25">
        <f t="shared" ca="1" si="251"/>
        <v>0</v>
      </c>
      <c r="F618" s="7">
        <f t="shared" ca="1" si="251"/>
        <v>0</v>
      </c>
      <c r="G618" s="7">
        <f t="shared" ca="1" si="251"/>
        <v>0</v>
      </c>
      <c r="H618" s="7">
        <f t="shared" ca="1" si="251"/>
        <v>0</v>
      </c>
      <c r="I618" s="7">
        <f t="shared" ca="1" si="251"/>
        <v>0</v>
      </c>
      <c r="J618" s="7">
        <f t="shared" ca="1" si="251"/>
        <v>0</v>
      </c>
      <c r="L618" s="15"/>
      <c r="M618" s="15"/>
    </row>
    <row r="619" spans="2:15" x14ac:dyDescent="0.3">
      <c r="B619" s="33">
        <f t="shared" si="252"/>
        <v>1006</v>
      </c>
      <c r="C619" s="31">
        <v>710</v>
      </c>
      <c r="D619" s="22" t="s">
        <v>44</v>
      </c>
      <c r="E619" s="25">
        <f t="shared" ca="1" si="251"/>
        <v>0</v>
      </c>
      <c r="F619" s="7">
        <f t="shared" ca="1" si="251"/>
        <v>0</v>
      </c>
      <c r="G619" s="7">
        <f t="shared" ca="1" si="251"/>
        <v>0</v>
      </c>
      <c r="H619" s="7">
        <f t="shared" ca="1" si="251"/>
        <v>0</v>
      </c>
      <c r="I619" s="7">
        <f t="shared" ca="1" si="251"/>
        <v>0</v>
      </c>
      <c r="J619" s="7">
        <f t="shared" ca="1" si="251"/>
        <v>0</v>
      </c>
      <c r="L619" s="15"/>
      <c r="M619" s="15"/>
    </row>
    <row r="620" spans="2:15" x14ac:dyDescent="0.3">
      <c r="B620" s="33">
        <f t="shared" si="252"/>
        <v>1006</v>
      </c>
      <c r="C620" s="31">
        <v>720</v>
      </c>
      <c r="D620" s="22" t="s">
        <v>59</v>
      </c>
      <c r="E620" s="25">
        <f t="shared" ca="1" si="251"/>
        <v>0</v>
      </c>
      <c r="F620" s="7">
        <f t="shared" ca="1" si="251"/>
        <v>0</v>
      </c>
      <c r="G620" s="7">
        <f t="shared" ca="1" si="251"/>
        <v>0</v>
      </c>
      <c r="H620" s="7">
        <f t="shared" ca="1" si="251"/>
        <v>0</v>
      </c>
      <c r="I620" s="7">
        <f t="shared" ca="1" si="251"/>
        <v>0</v>
      </c>
      <c r="J620" s="7">
        <f t="shared" ca="1" si="251"/>
        <v>0</v>
      </c>
      <c r="L620" s="15"/>
      <c r="M620" s="15"/>
    </row>
    <row r="621" spans="2:15" x14ac:dyDescent="0.3">
      <c r="B621" s="33">
        <f t="shared" si="252"/>
        <v>1006</v>
      </c>
      <c r="C621" s="31">
        <v>730</v>
      </c>
      <c r="D621" s="22" t="s">
        <v>41</v>
      </c>
      <c r="E621" s="25">
        <f t="shared" ca="1" si="251"/>
        <v>0</v>
      </c>
      <c r="F621" s="7">
        <f t="shared" ca="1" si="251"/>
        <v>0</v>
      </c>
      <c r="G621" s="7">
        <f t="shared" ca="1" si="251"/>
        <v>0</v>
      </c>
      <c r="H621" s="7">
        <f t="shared" ca="1" si="251"/>
        <v>0</v>
      </c>
      <c r="I621" s="7">
        <f t="shared" ca="1" si="251"/>
        <v>0</v>
      </c>
      <c r="J621" s="7">
        <f t="shared" ca="1" si="251"/>
        <v>0</v>
      </c>
      <c r="L621" s="15"/>
      <c r="M621" s="15"/>
    </row>
    <row r="622" spans="2:15" x14ac:dyDescent="0.3">
      <c r="B622" s="33">
        <f t="shared" si="252"/>
        <v>1006</v>
      </c>
      <c r="C622" s="31">
        <v>670</v>
      </c>
      <c r="D622" s="23" t="s">
        <v>97</v>
      </c>
      <c r="E622" s="26">
        <f t="shared" ref="E622:J622" ca="1" si="253">SUM(E616:E621)</f>
        <v>0</v>
      </c>
      <c r="F622" s="12">
        <f t="shared" ca="1" si="253"/>
        <v>0</v>
      </c>
      <c r="G622" s="12">
        <f t="shared" ca="1" si="253"/>
        <v>0</v>
      </c>
      <c r="H622" s="12">
        <f t="shared" ca="1" si="253"/>
        <v>0</v>
      </c>
      <c r="I622" s="12">
        <f t="shared" ca="1" si="253"/>
        <v>0</v>
      </c>
      <c r="J622" s="12">
        <f t="shared" ca="1" si="253"/>
        <v>0</v>
      </c>
      <c r="L622" s="15"/>
      <c r="M622" s="15"/>
      <c r="N622" s="12">
        <f>SUM(N616:N621)</f>
        <v>0</v>
      </c>
    </row>
    <row r="623" spans="2:15" x14ac:dyDescent="0.3">
      <c r="B623" s="33">
        <f t="shared" si="252"/>
        <v>1006</v>
      </c>
      <c r="C623" s="31">
        <v>750</v>
      </c>
      <c r="D623" s="22" t="s">
        <v>56</v>
      </c>
      <c r="E623" s="25">
        <f t="shared" ref="E623:J631" ca="1" si="254">RANDBETWEEN($L623,$M623)</f>
        <v>0</v>
      </c>
      <c r="F623" s="7">
        <f t="shared" ca="1" si="254"/>
        <v>0</v>
      </c>
      <c r="G623" s="7">
        <f t="shared" ca="1" si="254"/>
        <v>0</v>
      </c>
      <c r="H623" s="7">
        <f t="shared" ca="1" si="254"/>
        <v>0</v>
      </c>
      <c r="I623" s="7">
        <f t="shared" ca="1" si="254"/>
        <v>0</v>
      </c>
      <c r="J623" s="7">
        <f t="shared" ca="1" si="254"/>
        <v>0</v>
      </c>
      <c r="L623" s="15"/>
      <c r="M623" s="15"/>
    </row>
    <row r="624" spans="2:15" x14ac:dyDescent="0.3">
      <c r="B624" s="33">
        <f t="shared" si="252"/>
        <v>1006</v>
      </c>
      <c r="C624" s="31">
        <v>760</v>
      </c>
      <c r="D624" s="22" t="s">
        <v>48</v>
      </c>
      <c r="E624" s="25">
        <f t="shared" ca="1" si="254"/>
        <v>0</v>
      </c>
      <c r="F624" s="7">
        <f t="shared" ca="1" si="254"/>
        <v>0</v>
      </c>
      <c r="G624" s="7">
        <f t="shared" ca="1" si="254"/>
        <v>0</v>
      </c>
      <c r="H624" s="7">
        <f t="shared" ca="1" si="254"/>
        <v>0</v>
      </c>
      <c r="I624" s="7">
        <f t="shared" ca="1" si="254"/>
        <v>0</v>
      </c>
      <c r="J624" s="7">
        <f t="shared" ca="1" si="254"/>
        <v>0</v>
      </c>
      <c r="L624" s="15"/>
      <c r="M624" s="15"/>
    </row>
    <row r="625" spans="2:15" x14ac:dyDescent="0.3">
      <c r="B625" s="33">
        <f t="shared" si="252"/>
        <v>1006</v>
      </c>
      <c r="C625" s="31">
        <v>770</v>
      </c>
      <c r="D625" s="22" t="s">
        <v>53</v>
      </c>
      <c r="E625" s="25">
        <f t="shared" ca="1" si="254"/>
        <v>0</v>
      </c>
      <c r="F625" s="7">
        <f t="shared" ca="1" si="254"/>
        <v>0</v>
      </c>
      <c r="G625" s="7">
        <f t="shared" ca="1" si="254"/>
        <v>0</v>
      </c>
      <c r="H625" s="7">
        <f t="shared" ca="1" si="254"/>
        <v>0</v>
      </c>
      <c r="I625" s="7">
        <f t="shared" ca="1" si="254"/>
        <v>0</v>
      </c>
      <c r="J625" s="7">
        <f t="shared" ca="1" si="254"/>
        <v>0</v>
      </c>
      <c r="L625" s="15"/>
      <c r="M625" s="15"/>
    </row>
    <row r="626" spans="2:15" x14ac:dyDescent="0.3">
      <c r="B626" s="33">
        <f t="shared" si="252"/>
        <v>1006</v>
      </c>
      <c r="C626" s="31">
        <v>780</v>
      </c>
      <c r="D626" s="22" t="s">
        <v>54</v>
      </c>
      <c r="E626" s="25">
        <f t="shared" ca="1" si="254"/>
        <v>0</v>
      </c>
      <c r="F626" s="7">
        <f t="shared" ca="1" si="254"/>
        <v>0</v>
      </c>
      <c r="G626" s="7">
        <f t="shared" ca="1" si="254"/>
        <v>0</v>
      </c>
      <c r="H626" s="7">
        <f t="shared" ca="1" si="254"/>
        <v>0</v>
      </c>
      <c r="I626" s="7">
        <f t="shared" ca="1" si="254"/>
        <v>0</v>
      </c>
      <c r="J626" s="7">
        <f t="shared" ca="1" si="254"/>
        <v>0</v>
      </c>
      <c r="L626" s="15"/>
      <c r="M626" s="15"/>
    </row>
    <row r="627" spans="2:15" x14ac:dyDescent="0.3">
      <c r="B627" s="33">
        <f t="shared" si="252"/>
        <v>1006</v>
      </c>
      <c r="C627" s="31">
        <v>790</v>
      </c>
      <c r="D627" s="22" t="s">
        <v>55</v>
      </c>
      <c r="E627" s="25">
        <f t="shared" ca="1" si="254"/>
        <v>0</v>
      </c>
      <c r="F627" s="7">
        <f t="shared" ca="1" si="254"/>
        <v>0</v>
      </c>
      <c r="G627" s="7">
        <f t="shared" ca="1" si="254"/>
        <v>0</v>
      </c>
      <c r="H627" s="7">
        <f t="shared" ca="1" si="254"/>
        <v>0</v>
      </c>
      <c r="I627" s="7">
        <f t="shared" ca="1" si="254"/>
        <v>0</v>
      </c>
      <c r="J627" s="7">
        <f t="shared" ca="1" si="254"/>
        <v>0</v>
      </c>
      <c r="L627" s="15"/>
      <c r="M627" s="15"/>
    </row>
    <row r="628" spans="2:15" x14ac:dyDescent="0.3">
      <c r="B628" s="33">
        <f t="shared" si="252"/>
        <v>1006</v>
      </c>
      <c r="C628" s="31">
        <v>800</v>
      </c>
      <c r="D628" s="22" t="s">
        <v>46</v>
      </c>
      <c r="E628" s="25">
        <f t="shared" ca="1" si="254"/>
        <v>1902</v>
      </c>
      <c r="F628" s="7">
        <v>0</v>
      </c>
      <c r="G628" s="35">
        <f ca="1">$E628/2</f>
        <v>951</v>
      </c>
      <c r="H628" s="7">
        <v>0</v>
      </c>
      <c r="I628" s="35">
        <f ca="1">$E628/2</f>
        <v>951</v>
      </c>
      <c r="J628" s="7">
        <v>0</v>
      </c>
      <c r="L628" s="9">
        <f>$N628*(1-O628)</f>
        <v>1218</v>
      </c>
      <c r="M628" s="9">
        <f>$N628*(1+O628)</f>
        <v>2030</v>
      </c>
      <c r="N628" s="10">
        <v>1624</v>
      </c>
      <c r="O628" s="11">
        <v>0.25</v>
      </c>
    </row>
    <row r="629" spans="2:15" x14ac:dyDescent="0.3">
      <c r="B629" s="33">
        <f t="shared" si="252"/>
        <v>1006</v>
      </c>
      <c r="C629" s="31">
        <v>810</v>
      </c>
      <c r="D629" s="22" t="s">
        <v>58</v>
      </c>
      <c r="E629" s="25">
        <f t="shared" ca="1" si="254"/>
        <v>0</v>
      </c>
      <c r="F629" s="7">
        <f t="shared" ca="1" si="254"/>
        <v>0</v>
      </c>
      <c r="G629" s="7">
        <f t="shared" ca="1" si="254"/>
        <v>0</v>
      </c>
      <c r="H629" s="7">
        <f t="shared" ca="1" si="254"/>
        <v>0</v>
      </c>
      <c r="I629" s="7">
        <f t="shared" ca="1" si="254"/>
        <v>0</v>
      </c>
      <c r="J629" s="7">
        <f t="shared" ca="1" si="254"/>
        <v>0</v>
      </c>
      <c r="L629" s="15"/>
      <c r="M629" s="15"/>
    </row>
    <row r="630" spans="2:15" x14ac:dyDescent="0.3">
      <c r="B630" s="33">
        <f t="shared" si="252"/>
        <v>1006</v>
      </c>
      <c r="C630" s="31">
        <v>820</v>
      </c>
      <c r="D630" s="22" t="s">
        <v>51</v>
      </c>
      <c r="E630" s="25">
        <f t="shared" ca="1" si="254"/>
        <v>0</v>
      </c>
      <c r="F630" s="7">
        <f t="shared" ca="1" si="254"/>
        <v>0</v>
      </c>
      <c r="G630" s="7">
        <f t="shared" ca="1" si="254"/>
        <v>0</v>
      </c>
      <c r="H630" s="7">
        <f t="shared" ca="1" si="254"/>
        <v>0</v>
      </c>
      <c r="I630" s="7">
        <f t="shared" ca="1" si="254"/>
        <v>0</v>
      </c>
      <c r="J630" s="7">
        <f t="shared" ca="1" si="254"/>
        <v>0</v>
      </c>
      <c r="L630" s="15"/>
      <c r="M630" s="15"/>
    </row>
    <row r="631" spans="2:15" x14ac:dyDescent="0.3">
      <c r="B631" s="33">
        <f t="shared" si="252"/>
        <v>1006</v>
      </c>
      <c r="C631" s="31">
        <v>830</v>
      </c>
      <c r="D631" s="22" t="s">
        <v>34</v>
      </c>
      <c r="E631" s="25">
        <f t="shared" ca="1" si="254"/>
        <v>0</v>
      </c>
      <c r="F631" s="7">
        <f t="shared" ca="1" si="254"/>
        <v>0</v>
      </c>
      <c r="G631" s="7">
        <f t="shared" ca="1" si="254"/>
        <v>0</v>
      </c>
      <c r="H631" s="7">
        <f t="shared" ca="1" si="254"/>
        <v>0</v>
      </c>
      <c r="I631" s="7">
        <f t="shared" ca="1" si="254"/>
        <v>0</v>
      </c>
      <c r="J631" s="7">
        <f t="shared" ca="1" si="254"/>
        <v>0</v>
      </c>
      <c r="L631" s="15"/>
      <c r="M631" s="15"/>
    </row>
    <row r="632" spans="2:15" x14ac:dyDescent="0.3">
      <c r="B632" s="33">
        <f t="shared" si="252"/>
        <v>1006</v>
      </c>
      <c r="C632" s="31">
        <v>740</v>
      </c>
      <c r="D632" s="23" t="s">
        <v>96</v>
      </c>
      <c r="E632" s="26">
        <f t="shared" ref="E632:J632" ca="1" si="255">SUM(E623:E631)</f>
        <v>1902</v>
      </c>
      <c r="F632" s="12">
        <f t="shared" ca="1" si="255"/>
        <v>0</v>
      </c>
      <c r="G632" s="12">
        <f t="shared" ca="1" si="255"/>
        <v>951</v>
      </c>
      <c r="H632" s="12">
        <f t="shared" ca="1" si="255"/>
        <v>0</v>
      </c>
      <c r="I632" s="12">
        <f t="shared" ca="1" si="255"/>
        <v>951</v>
      </c>
      <c r="J632" s="12">
        <f t="shared" ca="1" si="255"/>
        <v>0</v>
      </c>
      <c r="L632" s="15"/>
      <c r="M632" s="15"/>
      <c r="N632" s="12">
        <f>SUM(N623:N631)</f>
        <v>1624</v>
      </c>
    </row>
    <row r="633" spans="2:15" x14ac:dyDescent="0.3">
      <c r="B633" s="33">
        <f t="shared" si="252"/>
        <v>1006</v>
      </c>
      <c r="C633" s="31">
        <v>850</v>
      </c>
      <c r="D633" s="22" t="s">
        <v>60</v>
      </c>
      <c r="E633" s="25">
        <f t="shared" ref="E633:J636" ca="1" si="256">RANDBETWEEN($L633,$M633)</f>
        <v>4543</v>
      </c>
      <c r="F633" s="35">
        <f ca="1">$E633/2</f>
        <v>2271.5</v>
      </c>
      <c r="G633" s="7">
        <v>0</v>
      </c>
      <c r="H633" s="35">
        <f ca="1">$E633/2</f>
        <v>2271.5</v>
      </c>
      <c r="I633" s="7">
        <v>0</v>
      </c>
      <c r="J633" s="7">
        <v>0</v>
      </c>
      <c r="L633" s="9">
        <f>$N633*(1-O633)</f>
        <v>3750</v>
      </c>
      <c r="M633" s="9">
        <f>$N633*(1+O633)</f>
        <v>6250</v>
      </c>
      <c r="N633" s="10">
        <v>5000</v>
      </c>
      <c r="O633" s="11">
        <v>0.25</v>
      </c>
    </row>
    <row r="634" spans="2:15" x14ac:dyDescent="0.3">
      <c r="B634" s="33">
        <f t="shared" si="252"/>
        <v>1006</v>
      </c>
      <c r="C634" s="31">
        <v>860</v>
      </c>
      <c r="D634" s="22" t="s">
        <v>50</v>
      </c>
      <c r="E634" s="25">
        <f t="shared" ca="1" si="256"/>
        <v>0</v>
      </c>
      <c r="F634" s="7">
        <f t="shared" ca="1" si="256"/>
        <v>0</v>
      </c>
      <c r="G634" s="7">
        <f t="shared" ca="1" si="256"/>
        <v>0</v>
      </c>
      <c r="H634" s="7">
        <f t="shared" ca="1" si="256"/>
        <v>0</v>
      </c>
      <c r="I634" s="7">
        <f t="shared" ca="1" si="256"/>
        <v>0</v>
      </c>
      <c r="J634" s="7">
        <f t="shared" ca="1" si="256"/>
        <v>0</v>
      </c>
      <c r="L634" s="15"/>
      <c r="M634" s="15"/>
    </row>
    <row r="635" spans="2:15" x14ac:dyDescent="0.3">
      <c r="B635" s="33">
        <f t="shared" si="252"/>
        <v>1006</v>
      </c>
      <c r="C635" s="31">
        <v>870</v>
      </c>
      <c r="D635" s="22" t="s">
        <v>35</v>
      </c>
      <c r="E635" s="25">
        <f t="shared" ca="1" si="256"/>
        <v>1644</v>
      </c>
      <c r="F635" s="35">
        <f t="shared" ref="F635:I636" ca="1" si="257">$E635/4</f>
        <v>411</v>
      </c>
      <c r="G635" s="35">
        <f t="shared" ca="1" si="257"/>
        <v>411</v>
      </c>
      <c r="H635" s="35">
        <f t="shared" ca="1" si="257"/>
        <v>411</v>
      </c>
      <c r="I635" s="35">
        <f t="shared" ca="1" si="257"/>
        <v>411</v>
      </c>
      <c r="J635" s="7">
        <v>0</v>
      </c>
      <c r="L635" s="9">
        <f>$N635*(1-O635)</f>
        <v>1500</v>
      </c>
      <c r="M635" s="9">
        <f>$N635*(1+O635)</f>
        <v>2500</v>
      </c>
      <c r="N635" s="10">
        <v>2000</v>
      </c>
      <c r="O635" s="11">
        <v>0.25</v>
      </c>
    </row>
    <row r="636" spans="2:15" x14ac:dyDescent="0.3">
      <c r="B636" s="33">
        <f t="shared" si="252"/>
        <v>1006</v>
      </c>
      <c r="C636" s="31">
        <v>880</v>
      </c>
      <c r="D636" s="22" t="s">
        <v>47</v>
      </c>
      <c r="E636" s="25">
        <f t="shared" ca="1" si="256"/>
        <v>2371</v>
      </c>
      <c r="F636" s="35">
        <f t="shared" ca="1" si="257"/>
        <v>592.75</v>
      </c>
      <c r="G636" s="35">
        <f t="shared" ca="1" si="257"/>
        <v>592.75</v>
      </c>
      <c r="H636" s="35">
        <f t="shared" ca="1" si="257"/>
        <v>592.75</v>
      </c>
      <c r="I636" s="35">
        <f t="shared" ca="1" si="257"/>
        <v>592.75</v>
      </c>
      <c r="J636" s="7">
        <v>0</v>
      </c>
      <c r="L636" s="9">
        <f>$N636*(1-O636)</f>
        <v>1500</v>
      </c>
      <c r="M636" s="9">
        <f>$N636*(1+O636)</f>
        <v>2500</v>
      </c>
      <c r="N636" s="10">
        <v>2000</v>
      </c>
      <c r="O636" s="11">
        <v>0.25</v>
      </c>
    </row>
    <row r="637" spans="2:15" x14ac:dyDescent="0.3">
      <c r="B637" s="33">
        <f t="shared" si="252"/>
        <v>1006</v>
      </c>
      <c r="C637" s="31">
        <v>840</v>
      </c>
      <c r="D637" s="23" t="s">
        <v>98</v>
      </c>
      <c r="E637" s="26">
        <f t="shared" ref="E637:J637" ca="1" si="258">SUM(E633:E636)</f>
        <v>8558</v>
      </c>
      <c r="F637" s="12">
        <f t="shared" ca="1" si="258"/>
        <v>3275.25</v>
      </c>
      <c r="G637" s="12">
        <f t="shared" ca="1" si="258"/>
        <v>1003.75</v>
      </c>
      <c r="H637" s="12">
        <f t="shared" ca="1" si="258"/>
        <v>3275.25</v>
      </c>
      <c r="I637" s="12">
        <f t="shared" ca="1" si="258"/>
        <v>1003.75</v>
      </c>
      <c r="J637" s="12">
        <f t="shared" ca="1" si="258"/>
        <v>0</v>
      </c>
      <c r="L637" s="15"/>
      <c r="M637" s="15"/>
      <c r="N637" s="12">
        <f>SUM(N633:N636)</f>
        <v>9000</v>
      </c>
    </row>
    <row r="638" spans="2:15" x14ac:dyDescent="0.3">
      <c r="B638" s="33">
        <f t="shared" si="252"/>
        <v>1006</v>
      </c>
      <c r="C638" s="31">
        <v>900</v>
      </c>
      <c r="D638" s="22" t="s">
        <v>39</v>
      </c>
      <c r="E638" s="25">
        <f t="shared" ref="E638:J643" ca="1" si="259">RANDBETWEEN($L638,$M638)</f>
        <v>0</v>
      </c>
      <c r="F638" s="7">
        <f t="shared" ca="1" si="259"/>
        <v>0</v>
      </c>
      <c r="G638" s="7">
        <f t="shared" ca="1" si="259"/>
        <v>0</v>
      </c>
      <c r="H638" s="7">
        <f t="shared" ca="1" si="259"/>
        <v>0</v>
      </c>
      <c r="I638" s="7">
        <f t="shared" ca="1" si="259"/>
        <v>0</v>
      </c>
      <c r="J638" s="7">
        <f t="shared" ca="1" si="259"/>
        <v>0</v>
      </c>
      <c r="L638" s="15"/>
      <c r="M638" s="15"/>
    </row>
    <row r="639" spans="2:15" x14ac:dyDescent="0.3">
      <c r="B639" s="33">
        <f t="shared" si="252"/>
        <v>1006</v>
      </c>
      <c r="C639" s="31">
        <v>910</v>
      </c>
      <c r="D639" s="22" t="s">
        <v>38</v>
      </c>
      <c r="E639" s="25">
        <f t="shared" ca="1" si="259"/>
        <v>0</v>
      </c>
      <c r="F639" s="7">
        <f t="shared" ca="1" si="259"/>
        <v>0</v>
      </c>
      <c r="G639" s="7">
        <f t="shared" ca="1" si="259"/>
        <v>0</v>
      </c>
      <c r="H639" s="7">
        <f t="shared" ca="1" si="259"/>
        <v>0</v>
      </c>
      <c r="I639" s="7">
        <f t="shared" ca="1" si="259"/>
        <v>0</v>
      </c>
      <c r="J639" s="7">
        <f t="shared" ca="1" si="259"/>
        <v>0</v>
      </c>
      <c r="L639" s="15"/>
      <c r="M639" s="15"/>
    </row>
    <row r="640" spans="2:15" x14ac:dyDescent="0.3">
      <c r="B640" s="33">
        <f t="shared" si="252"/>
        <v>1006</v>
      </c>
      <c r="C640" s="31">
        <v>920</v>
      </c>
      <c r="D640" s="22" t="s">
        <v>45</v>
      </c>
      <c r="E640" s="25">
        <f t="shared" ca="1" si="259"/>
        <v>0</v>
      </c>
      <c r="F640" s="7">
        <f t="shared" ca="1" si="259"/>
        <v>0</v>
      </c>
      <c r="G640" s="7">
        <f t="shared" ca="1" si="259"/>
        <v>0</v>
      </c>
      <c r="H640" s="7">
        <f t="shared" ca="1" si="259"/>
        <v>0</v>
      </c>
      <c r="I640" s="7">
        <f t="shared" ca="1" si="259"/>
        <v>0</v>
      </c>
      <c r="J640" s="7">
        <f t="shared" ca="1" si="259"/>
        <v>0</v>
      </c>
      <c r="L640" s="15"/>
      <c r="M640" s="15"/>
    </row>
    <row r="641" spans="2:15" x14ac:dyDescent="0.3">
      <c r="B641" s="33">
        <f t="shared" si="252"/>
        <v>1006</v>
      </c>
      <c r="C641" s="31">
        <v>930</v>
      </c>
      <c r="D641" s="22" t="s">
        <v>37</v>
      </c>
      <c r="E641" s="25">
        <f t="shared" ca="1" si="259"/>
        <v>0</v>
      </c>
      <c r="F641" s="7">
        <f t="shared" ca="1" si="259"/>
        <v>0</v>
      </c>
      <c r="G641" s="7">
        <f t="shared" ca="1" si="259"/>
        <v>0</v>
      </c>
      <c r="H641" s="7">
        <f t="shared" ca="1" si="259"/>
        <v>0</v>
      </c>
      <c r="I641" s="7">
        <f t="shared" ca="1" si="259"/>
        <v>0</v>
      </c>
      <c r="J641" s="7">
        <f t="shared" ca="1" si="259"/>
        <v>0</v>
      </c>
      <c r="L641" s="15"/>
      <c r="M641" s="15"/>
    </row>
    <row r="642" spans="2:15" x14ac:dyDescent="0.3">
      <c r="B642" s="33">
        <f t="shared" si="252"/>
        <v>1006</v>
      </c>
      <c r="C642" s="31">
        <v>940</v>
      </c>
      <c r="D642" s="22" t="s">
        <v>49</v>
      </c>
      <c r="E642" s="25">
        <f t="shared" ca="1" si="259"/>
        <v>0</v>
      </c>
      <c r="F642" s="7">
        <f t="shared" ca="1" si="259"/>
        <v>0</v>
      </c>
      <c r="G642" s="7">
        <f t="shared" ca="1" si="259"/>
        <v>0</v>
      </c>
      <c r="H642" s="7">
        <f t="shared" ca="1" si="259"/>
        <v>0</v>
      </c>
      <c r="I642" s="7">
        <f t="shared" ca="1" si="259"/>
        <v>0</v>
      </c>
      <c r="J642" s="7">
        <f t="shared" ca="1" si="259"/>
        <v>0</v>
      </c>
      <c r="L642" s="15"/>
      <c r="M642" s="15"/>
    </row>
    <row r="643" spans="2:15" x14ac:dyDescent="0.3">
      <c r="B643" s="33">
        <f t="shared" si="252"/>
        <v>1006</v>
      </c>
      <c r="C643" s="31">
        <v>950</v>
      </c>
      <c r="D643" s="22" t="s">
        <v>52</v>
      </c>
      <c r="E643" s="25">
        <f t="shared" ca="1" si="259"/>
        <v>0</v>
      </c>
      <c r="F643" s="7">
        <f t="shared" ca="1" si="259"/>
        <v>0</v>
      </c>
      <c r="G643" s="7">
        <f t="shared" ca="1" si="259"/>
        <v>0</v>
      </c>
      <c r="H643" s="7">
        <f t="shared" ca="1" si="259"/>
        <v>0</v>
      </c>
      <c r="I643" s="7">
        <f t="shared" ca="1" si="259"/>
        <v>0</v>
      </c>
      <c r="J643" s="7">
        <f t="shared" ca="1" si="259"/>
        <v>0</v>
      </c>
      <c r="L643" s="15"/>
      <c r="M643" s="15"/>
    </row>
    <row r="644" spans="2:15" x14ac:dyDescent="0.3">
      <c r="B644" s="33">
        <f t="shared" si="252"/>
        <v>1006</v>
      </c>
      <c r="C644" s="31">
        <v>890</v>
      </c>
      <c r="D644" s="23" t="s">
        <v>100</v>
      </c>
      <c r="E644" s="26">
        <f t="shared" ref="E644:J644" ca="1" si="260">SUM(E638:E643)</f>
        <v>0</v>
      </c>
      <c r="F644" s="12">
        <f t="shared" ca="1" si="260"/>
        <v>0</v>
      </c>
      <c r="G644" s="12">
        <f t="shared" ca="1" si="260"/>
        <v>0</v>
      </c>
      <c r="H644" s="12">
        <f t="shared" ca="1" si="260"/>
        <v>0</v>
      </c>
      <c r="I644" s="12">
        <f t="shared" ca="1" si="260"/>
        <v>0</v>
      </c>
      <c r="J644" s="12">
        <f t="shared" ca="1" si="260"/>
        <v>0</v>
      </c>
      <c r="L644" s="15"/>
      <c r="M644" s="15"/>
      <c r="N644" s="12">
        <f>SUM(N638:N643)</f>
        <v>0</v>
      </c>
    </row>
    <row r="645" spans="2:15" x14ac:dyDescent="0.3">
      <c r="B645" s="33">
        <f t="shared" si="252"/>
        <v>1006</v>
      </c>
      <c r="C645" s="31">
        <v>960</v>
      </c>
      <c r="D645" s="22" t="s">
        <v>61</v>
      </c>
      <c r="E645" s="25">
        <f t="shared" ref="E645:J647" ca="1" si="261">RANDBETWEEN($L645,$M645)</f>
        <v>0</v>
      </c>
      <c r="F645" s="7">
        <f t="shared" ca="1" si="261"/>
        <v>0</v>
      </c>
      <c r="G645" s="7">
        <f t="shared" ca="1" si="261"/>
        <v>0</v>
      </c>
      <c r="H645" s="7">
        <f t="shared" ca="1" si="261"/>
        <v>0</v>
      </c>
      <c r="I645" s="7">
        <f t="shared" ca="1" si="261"/>
        <v>0</v>
      </c>
      <c r="J645" s="7">
        <f t="shared" ca="1" si="261"/>
        <v>0</v>
      </c>
      <c r="L645" s="15"/>
      <c r="M645" s="15"/>
    </row>
    <row r="646" spans="2:15" x14ac:dyDescent="0.3">
      <c r="B646" s="33">
        <f t="shared" si="252"/>
        <v>1006</v>
      </c>
      <c r="C646" s="31">
        <v>970</v>
      </c>
      <c r="D646" s="19" t="s">
        <v>36</v>
      </c>
      <c r="E646" s="7">
        <f t="shared" ca="1" si="261"/>
        <v>0</v>
      </c>
      <c r="F646" s="7">
        <f t="shared" ca="1" si="261"/>
        <v>0</v>
      </c>
      <c r="G646" s="7">
        <f t="shared" ca="1" si="261"/>
        <v>0</v>
      </c>
      <c r="H646" s="7">
        <f t="shared" ca="1" si="261"/>
        <v>0</v>
      </c>
      <c r="I646" s="7">
        <f t="shared" ca="1" si="261"/>
        <v>0</v>
      </c>
      <c r="J646" s="7">
        <f t="shared" ca="1" si="261"/>
        <v>0</v>
      </c>
      <c r="L646" s="15"/>
      <c r="M646" s="15"/>
    </row>
    <row r="647" spans="2:15" x14ac:dyDescent="0.3">
      <c r="B647" s="33">
        <f t="shared" si="252"/>
        <v>1006</v>
      </c>
      <c r="C647" s="31">
        <v>980</v>
      </c>
      <c r="D647" s="19" t="s">
        <v>40</v>
      </c>
      <c r="E647" s="7">
        <f t="shared" ca="1" si="261"/>
        <v>0</v>
      </c>
      <c r="F647" s="7">
        <f t="shared" ca="1" si="261"/>
        <v>0</v>
      </c>
      <c r="G647" s="7">
        <f t="shared" ca="1" si="261"/>
        <v>0</v>
      </c>
      <c r="H647" s="7">
        <f t="shared" ca="1" si="261"/>
        <v>0</v>
      </c>
      <c r="I647" s="7">
        <f t="shared" ca="1" si="261"/>
        <v>0</v>
      </c>
      <c r="J647" s="7">
        <f t="shared" ca="1" si="261"/>
        <v>0</v>
      </c>
      <c r="L647" s="15"/>
      <c r="M647" s="15"/>
    </row>
    <row r="648" spans="2:15" x14ac:dyDescent="0.3">
      <c r="B648" s="33">
        <f t="shared" si="252"/>
        <v>1006</v>
      </c>
      <c r="C648" s="31">
        <v>590</v>
      </c>
      <c r="D648" s="16" t="s">
        <v>91</v>
      </c>
      <c r="E648" s="27">
        <f t="shared" ref="E648:J648" ca="1" si="262">E615+E622+E632+E637+E644</f>
        <v>14967</v>
      </c>
      <c r="F648" s="2">
        <f t="shared" ca="1" si="262"/>
        <v>5174.75</v>
      </c>
      <c r="G648" s="2">
        <f t="shared" ca="1" si="262"/>
        <v>2308.75</v>
      </c>
      <c r="H648" s="2">
        <f t="shared" ca="1" si="262"/>
        <v>5174.75</v>
      </c>
      <c r="I648" s="2">
        <f t="shared" ca="1" si="262"/>
        <v>2308.75</v>
      </c>
      <c r="J648" s="2">
        <f t="shared" ca="1" si="262"/>
        <v>0</v>
      </c>
      <c r="N648" s="2">
        <f>N615+N622+N632+N637+N644</f>
        <v>14874</v>
      </c>
    </row>
    <row r="649" spans="2:15" ht="15" x14ac:dyDescent="0.3">
      <c r="B649" s="33">
        <f t="shared" si="252"/>
        <v>1006</v>
      </c>
      <c r="C649" s="31">
        <v>990</v>
      </c>
      <c r="D649" s="3" t="s">
        <v>85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N649" s="1"/>
    </row>
    <row r="650" spans="2:15" x14ac:dyDescent="0.3">
      <c r="B650" s="33">
        <f t="shared" si="252"/>
        <v>1006</v>
      </c>
      <c r="C650" s="31">
        <v>1020</v>
      </c>
      <c r="D650" s="22" t="s">
        <v>78</v>
      </c>
      <c r="E650" s="25">
        <f t="shared" ref="E650:J653" ca="1" si="263">RANDBETWEEN($L650,$M650)</f>
        <v>21441</v>
      </c>
      <c r="F650" s="7">
        <v>0</v>
      </c>
      <c r="G650" s="7">
        <v>0</v>
      </c>
      <c r="H650" s="7">
        <v>0</v>
      </c>
      <c r="I650" s="36">
        <f ca="1">E650</f>
        <v>21441</v>
      </c>
      <c r="J650" s="7">
        <v>0</v>
      </c>
      <c r="L650" s="9">
        <f>$N650*(1-O650)</f>
        <v>19725</v>
      </c>
      <c r="M650" s="9">
        <f>$N650*(1+O650)</f>
        <v>32875</v>
      </c>
      <c r="N650" s="10">
        <v>26300</v>
      </c>
      <c r="O650" s="11">
        <v>0.25</v>
      </c>
    </row>
    <row r="651" spans="2:15" x14ac:dyDescent="0.3">
      <c r="B651" s="33">
        <f t="shared" si="252"/>
        <v>1006</v>
      </c>
      <c r="C651" s="31">
        <v>1030</v>
      </c>
      <c r="D651" s="22" t="s">
        <v>81</v>
      </c>
      <c r="E651" s="25">
        <f t="shared" ca="1" si="263"/>
        <v>10301</v>
      </c>
      <c r="F651" s="7">
        <v>0</v>
      </c>
      <c r="G651" s="7">
        <v>0</v>
      </c>
      <c r="H651" s="7">
        <v>0</v>
      </c>
      <c r="I651" s="36">
        <f ca="1">E651</f>
        <v>10301</v>
      </c>
      <c r="J651" s="7">
        <v>0</v>
      </c>
      <c r="L651" s="9">
        <f>$N651*(1-O651)</f>
        <v>9910.5</v>
      </c>
      <c r="M651" s="9">
        <f>$N651*(1+O651)</f>
        <v>16517.5</v>
      </c>
      <c r="N651" s="10">
        <v>13214</v>
      </c>
      <c r="O651" s="11">
        <v>0.25</v>
      </c>
    </row>
    <row r="652" spans="2:15" x14ac:dyDescent="0.3">
      <c r="B652" s="33">
        <f t="shared" si="252"/>
        <v>1006</v>
      </c>
      <c r="C652" s="31">
        <v>1040</v>
      </c>
      <c r="D652" s="22" t="s">
        <v>83</v>
      </c>
      <c r="E652" s="25">
        <f t="shared" ca="1" si="263"/>
        <v>8112</v>
      </c>
      <c r="F652" s="7">
        <v>0</v>
      </c>
      <c r="G652" s="7">
        <v>0</v>
      </c>
      <c r="H652" s="7">
        <v>0</v>
      </c>
      <c r="I652" s="36">
        <f ca="1">E652</f>
        <v>8112</v>
      </c>
      <c r="J652" s="7">
        <v>0</v>
      </c>
      <c r="L652" s="9">
        <f>$N652*(1-O652)</f>
        <v>6375</v>
      </c>
      <c r="M652" s="9">
        <f>$N652*(1+O652)</f>
        <v>10625</v>
      </c>
      <c r="N652" s="10">
        <v>8500</v>
      </c>
      <c r="O652" s="11">
        <v>0.25</v>
      </c>
    </row>
    <row r="653" spans="2:15" x14ac:dyDescent="0.3">
      <c r="B653" s="33">
        <f t="shared" si="252"/>
        <v>1006</v>
      </c>
      <c r="C653" s="31">
        <v>1050</v>
      </c>
      <c r="D653" s="22" t="s">
        <v>80</v>
      </c>
      <c r="E653" s="25">
        <f t="shared" ca="1" si="263"/>
        <v>0</v>
      </c>
      <c r="F653" s="7">
        <f t="shared" ca="1" si="263"/>
        <v>0</v>
      </c>
      <c r="G653" s="7">
        <f t="shared" ca="1" si="263"/>
        <v>0</v>
      </c>
      <c r="H653" s="7">
        <f t="shared" ca="1" si="263"/>
        <v>0</v>
      </c>
      <c r="I653" s="37">
        <f t="shared" ca="1" si="263"/>
        <v>0</v>
      </c>
      <c r="J653" s="7">
        <f t="shared" ca="1" si="263"/>
        <v>0</v>
      </c>
      <c r="L653" s="15"/>
      <c r="M653" s="15"/>
    </row>
    <row r="654" spans="2:15" x14ac:dyDescent="0.3">
      <c r="B654" s="33">
        <f t="shared" si="252"/>
        <v>1006</v>
      </c>
      <c r="C654" s="31">
        <v>1010</v>
      </c>
      <c r="D654" s="23" t="s">
        <v>87</v>
      </c>
      <c r="E654" s="28">
        <f t="shared" ref="E654:J654" ca="1" si="264">SUM(E650:E653)</f>
        <v>39854</v>
      </c>
      <c r="F654" s="20">
        <f t="shared" ca="1" si="264"/>
        <v>0</v>
      </c>
      <c r="G654" s="20">
        <f t="shared" ca="1" si="264"/>
        <v>0</v>
      </c>
      <c r="H654" s="20">
        <f t="shared" ca="1" si="264"/>
        <v>0</v>
      </c>
      <c r="I654" s="38">
        <f t="shared" ca="1" si="264"/>
        <v>39854</v>
      </c>
      <c r="J654" s="20">
        <f t="shared" ca="1" si="264"/>
        <v>0</v>
      </c>
      <c r="N654" s="20">
        <f>SUM(N650:N653)</f>
        <v>48014</v>
      </c>
    </row>
    <row r="655" spans="2:15" x14ac:dyDescent="0.3">
      <c r="B655" s="33">
        <f t="shared" si="252"/>
        <v>1006</v>
      </c>
      <c r="C655" s="31">
        <v>1070</v>
      </c>
      <c r="D655" s="22" t="s">
        <v>79</v>
      </c>
      <c r="E655" s="25">
        <f t="shared" ref="E655:J656" ca="1" si="265">RANDBETWEEN($L655,$M655)</f>
        <v>6391</v>
      </c>
      <c r="F655" s="7">
        <v>0</v>
      </c>
      <c r="G655" s="7">
        <v>0</v>
      </c>
      <c r="H655" s="7">
        <v>0</v>
      </c>
      <c r="I655" s="36">
        <f ca="1">E655</f>
        <v>6391</v>
      </c>
      <c r="J655" s="7">
        <v>0</v>
      </c>
      <c r="L655" s="9">
        <f>$N655*(1-O655)</f>
        <v>4125</v>
      </c>
      <c r="M655" s="9">
        <f>$N655*(1+O655)</f>
        <v>6875</v>
      </c>
      <c r="N655" s="10">
        <v>5500</v>
      </c>
      <c r="O655" s="11">
        <v>0.25</v>
      </c>
    </row>
    <row r="656" spans="2:15" x14ac:dyDescent="0.3">
      <c r="B656" s="33">
        <f t="shared" si="252"/>
        <v>1006</v>
      </c>
      <c r="C656" s="31">
        <v>1080</v>
      </c>
      <c r="D656" s="22" t="s">
        <v>82</v>
      </c>
      <c r="E656" s="25">
        <f t="shared" ca="1" si="265"/>
        <v>0</v>
      </c>
      <c r="F656" s="7">
        <f t="shared" ca="1" si="265"/>
        <v>0</v>
      </c>
      <c r="G656" s="7">
        <f t="shared" ca="1" si="265"/>
        <v>0</v>
      </c>
      <c r="H656" s="7">
        <f t="shared" ca="1" si="265"/>
        <v>0</v>
      </c>
      <c r="I656" s="37">
        <f t="shared" ca="1" si="265"/>
        <v>0</v>
      </c>
      <c r="J656" s="7">
        <f t="shared" ca="1" si="265"/>
        <v>0</v>
      </c>
      <c r="L656" s="15"/>
      <c r="M656" s="15"/>
    </row>
    <row r="657" spans="2:14" x14ac:dyDescent="0.3">
      <c r="B657" s="33">
        <f t="shared" si="252"/>
        <v>1006</v>
      </c>
      <c r="C657" s="31">
        <v>1060</v>
      </c>
      <c r="D657" s="23" t="s">
        <v>88</v>
      </c>
      <c r="E657" s="28">
        <f t="shared" ref="E657:J657" ca="1" si="266">SUM(E655:E656)</f>
        <v>6391</v>
      </c>
      <c r="F657" s="20">
        <f t="shared" ca="1" si="266"/>
        <v>0</v>
      </c>
      <c r="G657" s="20">
        <f t="shared" ca="1" si="266"/>
        <v>0</v>
      </c>
      <c r="H657" s="20">
        <f t="shared" ca="1" si="266"/>
        <v>0</v>
      </c>
      <c r="I657" s="20">
        <f t="shared" ca="1" si="266"/>
        <v>6391</v>
      </c>
      <c r="J657" s="20">
        <f t="shared" ca="1" si="266"/>
        <v>0</v>
      </c>
      <c r="N657" s="20">
        <f>SUM(N655:N656)</f>
        <v>5500</v>
      </c>
    </row>
    <row r="658" spans="2:14" x14ac:dyDescent="0.3">
      <c r="B658" s="33">
        <f t="shared" si="252"/>
        <v>1006</v>
      </c>
      <c r="C658" s="31">
        <v>1090</v>
      </c>
      <c r="D658" s="22" t="s">
        <v>84</v>
      </c>
      <c r="E658" s="25">
        <f t="shared" ref="E658:J658" ca="1" si="267">RANDBETWEEN($L658,$M658)</f>
        <v>0</v>
      </c>
      <c r="F658" s="7">
        <f t="shared" ca="1" si="267"/>
        <v>0</v>
      </c>
      <c r="G658" s="7">
        <f t="shared" ca="1" si="267"/>
        <v>0</v>
      </c>
      <c r="H658" s="7">
        <f t="shared" ca="1" si="267"/>
        <v>0</v>
      </c>
      <c r="I658" s="7">
        <f t="shared" ca="1" si="267"/>
        <v>0</v>
      </c>
      <c r="J658" s="7">
        <f t="shared" ca="1" si="267"/>
        <v>0</v>
      </c>
      <c r="L658" s="15"/>
      <c r="M658" s="15"/>
    </row>
    <row r="659" spans="2:14" x14ac:dyDescent="0.3">
      <c r="B659" s="33">
        <f t="shared" si="252"/>
        <v>1006</v>
      </c>
      <c r="C659" s="31">
        <v>1000</v>
      </c>
      <c r="D659" s="16" t="s">
        <v>86</v>
      </c>
      <c r="E659" s="27">
        <f t="shared" ref="E659:J659" ca="1" si="268">E654+E657+E658</f>
        <v>46245</v>
      </c>
      <c r="F659" s="2">
        <f t="shared" ca="1" si="268"/>
        <v>0</v>
      </c>
      <c r="G659" s="2">
        <f t="shared" ca="1" si="268"/>
        <v>0</v>
      </c>
      <c r="H659" s="2">
        <f t="shared" ca="1" si="268"/>
        <v>0</v>
      </c>
      <c r="I659" s="2">
        <f t="shared" ca="1" si="268"/>
        <v>46245</v>
      </c>
      <c r="J659" s="2">
        <f t="shared" ca="1" si="268"/>
        <v>0</v>
      </c>
      <c r="N659" s="2">
        <f>N654+N657+N658</f>
        <v>53514</v>
      </c>
    </row>
    <row r="660" spans="2:14" ht="15" x14ac:dyDescent="0.3">
      <c r="B660" s="33">
        <f t="shared" si="252"/>
        <v>1006</v>
      </c>
      <c r="C660" s="31">
        <v>10</v>
      </c>
      <c r="D660" s="3" t="s">
        <v>89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N660" s="1"/>
    </row>
    <row r="661" spans="2:14" x14ac:dyDescent="0.3">
      <c r="B661" s="33">
        <f t="shared" si="252"/>
        <v>1006</v>
      </c>
      <c r="C661" s="31">
        <v>20</v>
      </c>
      <c r="D661" s="16" t="s">
        <v>90</v>
      </c>
      <c r="E661" s="2">
        <f t="shared" ref="E661:J661" ca="1" si="269">E560+E587+E648+E607+E659</f>
        <v>375453</v>
      </c>
      <c r="F661" s="2">
        <f t="shared" ca="1" si="269"/>
        <v>64203.75</v>
      </c>
      <c r="G661" s="2">
        <f t="shared" ca="1" si="269"/>
        <v>98249.75</v>
      </c>
      <c r="H661" s="2">
        <f t="shared" ca="1" si="269"/>
        <v>49435.75</v>
      </c>
      <c r="I661" s="2">
        <f t="shared" ca="1" si="269"/>
        <v>163563.75</v>
      </c>
      <c r="J661" s="2">
        <f t="shared" ca="1" si="269"/>
        <v>0</v>
      </c>
      <c r="N661" s="2">
        <f>N560+N587+N648+N607+N659</f>
        <v>373347</v>
      </c>
    </row>
  </sheetData>
  <autoFilter ref="A1:M661"/>
  <pageMargins left="0.25" right="0.25" top="0.75" bottom="0.75" header="0.3" footer="0.3"/>
  <pageSetup orientation="portrait" horizontalDpi="4294967295" verticalDpi="4294967295" r:id="rId1"/>
  <headerFooter>
    <oddHeader>&amp;L&amp;F&amp;R&amp;D</oddHeader>
    <oddFooter>&amp;L&amp;A&amp;C&amp;P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="115" zoomScaleNormal="115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F5" sqref="F5"/>
    </sheetView>
  </sheetViews>
  <sheetFormatPr baseColWidth="10" defaultRowHeight="14.4" x14ac:dyDescent="0.3"/>
  <cols>
    <col min="1" max="1" width="3.33203125" style="49" customWidth="1"/>
    <col min="2" max="4" width="4.109375" customWidth="1"/>
    <col min="5" max="5" width="11.5546875" style="5"/>
    <col min="6" max="6" width="32.77734375" style="5" customWidth="1"/>
    <col min="7" max="14" width="11.5546875" style="5"/>
    <col min="15" max="15" width="8.44140625" customWidth="1"/>
    <col min="16" max="16" width="25.33203125" customWidth="1"/>
    <col min="17" max="17" width="17.44140625" style="51" customWidth="1"/>
  </cols>
  <sheetData>
    <row r="1" spans="1:19" s="43" customFormat="1" x14ac:dyDescent="0.3">
      <c r="A1" s="42" t="s">
        <v>121</v>
      </c>
      <c r="B1" s="43" t="s">
        <v>122</v>
      </c>
      <c r="C1" s="43" t="s">
        <v>123</v>
      </c>
      <c r="D1" s="43" t="s">
        <v>124</v>
      </c>
      <c r="E1" s="5" t="s">
        <v>131</v>
      </c>
      <c r="F1" s="5" t="s">
        <v>132</v>
      </c>
      <c r="G1" s="5" t="s">
        <v>133</v>
      </c>
      <c r="H1" s="5" t="s">
        <v>134</v>
      </c>
      <c r="I1" s="5" t="s">
        <v>135</v>
      </c>
      <c r="J1" s="5" t="s">
        <v>137</v>
      </c>
      <c r="K1" s="5" t="s">
        <v>130</v>
      </c>
      <c r="L1" s="5" t="s">
        <v>129</v>
      </c>
      <c r="M1" s="5" t="s">
        <v>128</v>
      </c>
      <c r="N1" s="5" t="s">
        <v>127</v>
      </c>
      <c r="O1"/>
      <c r="P1" s="44" t="s">
        <v>125</v>
      </c>
      <c r="Q1" s="45" t="s">
        <v>136</v>
      </c>
      <c r="R1" s="43" t="s">
        <v>126</v>
      </c>
      <c r="S1" s="43" t="str">
        <f>CONCATENATE($P$1,$Q$1,$R$1, " 0,0,0, " )</f>
        <v xml:space="preserve">EXECUTE [dbo].[PG_CI_PRESUPUESTO]  0,0,0, </v>
      </c>
    </row>
    <row r="2" spans="1:19" x14ac:dyDescent="0.3">
      <c r="A2" s="46"/>
      <c r="B2" s="50">
        <v>0</v>
      </c>
      <c r="C2" s="50">
        <v>0</v>
      </c>
      <c r="D2" s="50">
        <v>0</v>
      </c>
      <c r="E2" s="52">
        <f>'2.CI_PresuspuestoMES_Script'!B2</f>
        <v>1001</v>
      </c>
      <c r="F2" s="53" t="str">
        <f>CONCATENATE("PRESUPUESTO [#",E2,"] UO#",J2,"/YYYY#",K2,"/MM#",L2)</f>
        <v>PRESUPUESTO [#1001] UO#1/YYYY#2018/MM#7</v>
      </c>
      <c r="G2" s="53" t="str">
        <f>CONCATENATE("QA/CI [#",E2,"] UO#",J2,"/YYYY#",K2,"/MM#",L2)</f>
        <v>QA/CI [#1001] UO#1/YYYY#2018/MM#7</v>
      </c>
      <c r="H2" s="53" t="str">
        <f>CONCATENATE("[QA#",E2,"]")</f>
        <v>[QA#1001]</v>
      </c>
      <c r="I2" s="34">
        <v>0</v>
      </c>
      <c r="J2" s="4">
        <f>'2.CI_PresuspuestoMES_Script'!A1</f>
        <v>1</v>
      </c>
      <c r="K2" s="4">
        <v>2018</v>
      </c>
      <c r="L2" s="4">
        <v>7</v>
      </c>
      <c r="M2" s="4">
        <v>1</v>
      </c>
      <c r="N2" s="4">
        <v>0</v>
      </c>
      <c r="O2" s="43"/>
      <c r="P2" s="47" t="str">
        <f>CONCATENATE($S$1,E2,", '",F2,"', '",G2,"', '",H2,"', ",I2, ", '",J2, "', ",K2, ", ",L2, ", ",M2,", ",N2)</f>
        <v>EXECUTE [dbo].[PG_CI_PRESUPUESTO]  0,0,0, 1001, 'PRESUPUESTO [#1001] UO#1/YYYY#2018/MM#7', 'QA/CI [#1001] UO#1/YYYY#2018/MM#7', '[QA#1001]', 0, '1', 2018, 7, 1, 0</v>
      </c>
      <c r="Q2" s="45"/>
      <c r="R2" s="48"/>
      <c r="S2" s="43"/>
    </row>
    <row r="3" spans="1:19" x14ac:dyDescent="0.3">
      <c r="B3" s="50">
        <v>0</v>
      </c>
      <c r="C3" s="50">
        <v>0</v>
      </c>
      <c r="D3" s="50">
        <v>0</v>
      </c>
      <c r="E3" s="52">
        <f>E2+1</f>
        <v>1002</v>
      </c>
      <c r="F3" s="53" t="str">
        <f t="shared" ref="F3:F7" si="0">CONCATENATE("PRESUPUESTO [#",E3,"] UO#",J3,"/YYYY#",K3,"/MM#",L3)</f>
        <v>PRESUPUESTO [#1002] UO#1/YYYY#2018/MM#8</v>
      </c>
      <c r="G3" s="53" t="str">
        <f t="shared" ref="G3:G7" si="1">CONCATENATE("QA/CI [#",E3,"] UO#",J3,"/YYYY#",K3,"/MM#",L3)</f>
        <v>QA/CI [#1002] UO#1/YYYY#2018/MM#8</v>
      </c>
      <c r="H3" s="53" t="str">
        <f t="shared" ref="H3:H7" si="2">CONCATENATE("[QA#",E3,"]")</f>
        <v>[QA#1002]</v>
      </c>
      <c r="I3" s="34">
        <v>1080</v>
      </c>
      <c r="J3" s="54">
        <f>J2</f>
        <v>1</v>
      </c>
      <c r="K3" s="54">
        <f>K2</f>
        <v>2018</v>
      </c>
      <c r="L3" s="4">
        <v>8</v>
      </c>
      <c r="M3" s="4">
        <v>2</v>
      </c>
      <c r="N3" s="4">
        <v>0</v>
      </c>
      <c r="P3" s="47" t="str">
        <f t="shared" ref="P3:P7" si="3">CONCATENATE($S$1,E3,", '",F3,"', '",G3,"', '",H3,"', ",I3, ", '",J3, "', ",K3, ", ",L3, ", ",M3,", ",N3)</f>
        <v>EXECUTE [dbo].[PG_CI_PRESUPUESTO]  0,0,0, 1002, 'PRESUPUESTO [#1002] UO#1/YYYY#2018/MM#8', 'QA/CI [#1002] UO#1/YYYY#2018/MM#8', '[QA#1002]', 1080, '1', 2018, 8, 2, 0</v>
      </c>
    </row>
    <row r="4" spans="1:19" x14ac:dyDescent="0.3">
      <c r="B4" s="50">
        <v>0</v>
      </c>
      <c r="C4" s="50">
        <v>0</v>
      </c>
      <c r="D4" s="50">
        <v>0</v>
      </c>
      <c r="E4" s="52">
        <f t="shared" ref="E4:E7" si="4">E3+1</f>
        <v>1003</v>
      </c>
      <c r="F4" s="53" t="str">
        <f t="shared" si="0"/>
        <v>PRESUPUESTO [#1003] UO#1/YYYY#2018/MM#9</v>
      </c>
      <c r="G4" s="53" t="str">
        <f t="shared" si="1"/>
        <v>QA/CI [#1003] UO#1/YYYY#2018/MM#9</v>
      </c>
      <c r="H4" s="53" t="str">
        <f t="shared" si="2"/>
        <v>[QA#1003]</v>
      </c>
      <c r="I4" s="34">
        <v>1090</v>
      </c>
      <c r="J4" s="54">
        <f t="shared" ref="J4:J7" si="5">J3</f>
        <v>1</v>
      </c>
      <c r="K4" s="54">
        <f t="shared" ref="K4:K7" si="6">K3</f>
        <v>2018</v>
      </c>
      <c r="L4" s="4">
        <v>9</v>
      </c>
      <c r="M4" s="4">
        <v>3</v>
      </c>
      <c r="N4" s="4">
        <v>0</v>
      </c>
      <c r="P4" s="47" t="str">
        <f t="shared" si="3"/>
        <v>EXECUTE [dbo].[PG_CI_PRESUPUESTO]  0,0,0, 1003, 'PRESUPUESTO [#1003] UO#1/YYYY#2018/MM#9', 'QA/CI [#1003] UO#1/YYYY#2018/MM#9', '[QA#1003]', 1090, '1', 2018, 9, 3, 0</v>
      </c>
    </row>
    <row r="5" spans="1:19" x14ac:dyDescent="0.3">
      <c r="B5" s="50">
        <v>0</v>
      </c>
      <c r="C5" s="50">
        <v>0</v>
      </c>
      <c r="D5" s="50">
        <v>0</v>
      </c>
      <c r="E5" s="52">
        <f t="shared" si="4"/>
        <v>1004</v>
      </c>
      <c r="F5" s="53" t="str">
        <f t="shared" si="0"/>
        <v>PRESUPUESTO [#1004] UO#1/YYYY#2018/MM#10</v>
      </c>
      <c r="G5" s="53" t="str">
        <f t="shared" si="1"/>
        <v>QA/CI [#1004] UO#1/YYYY#2018/MM#10</v>
      </c>
      <c r="H5" s="53" t="str">
        <f t="shared" si="2"/>
        <v>[QA#1004]</v>
      </c>
      <c r="I5" s="34">
        <v>10</v>
      </c>
      <c r="J5" s="54">
        <f t="shared" si="5"/>
        <v>1</v>
      </c>
      <c r="K5" s="54">
        <f t="shared" si="6"/>
        <v>2018</v>
      </c>
      <c r="L5" s="4">
        <v>10</v>
      </c>
      <c r="M5" s="4">
        <v>4</v>
      </c>
      <c r="N5" s="4">
        <v>0</v>
      </c>
      <c r="P5" s="47" t="str">
        <f t="shared" si="3"/>
        <v>EXECUTE [dbo].[PG_CI_PRESUPUESTO]  0,0,0, 1004, 'PRESUPUESTO [#1004] UO#1/YYYY#2018/MM#10', 'QA/CI [#1004] UO#1/YYYY#2018/MM#10', '[QA#1004]', 10, '1', 2018, 10, 4, 0</v>
      </c>
    </row>
    <row r="6" spans="1:19" x14ac:dyDescent="0.3">
      <c r="B6" s="50">
        <v>0</v>
      </c>
      <c r="C6" s="50">
        <v>0</v>
      </c>
      <c r="D6" s="50">
        <v>0</v>
      </c>
      <c r="E6" s="52">
        <f t="shared" si="4"/>
        <v>1005</v>
      </c>
      <c r="F6" s="53" t="str">
        <f t="shared" si="0"/>
        <v>PRESUPUESTO [#1005] UO#1/YYYY#2018/MM#11</v>
      </c>
      <c r="G6" s="53" t="str">
        <f t="shared" si="1"/>
        <v>QA/CI [#1005] UO#1/YYYY#2018/MM#11</v>
      </c>
      <c r="H6" s="53" t="str">
        <f t="shared" si="2"/>
        <v>[QA#1005]</v>
      </c>
      <c r="I6" s="34">
        <v>80</v>
      </c>
      <c r="J6" s="54">
        <f t="shared" si="5"/>
        <v>1</v>
      </c>
      <c r="K6" s="54">
        <f t="shared" si="6"/>
        <v>2018</v>
      </c>
      <c r="L6" s="4">
        <v>11</v>
      </c>
      <c r="M6" s="4">
        <v>5</v>
      </c>
      <c r="N6" s="4">
        <v>0</v>
      </c>
      <c r="P6" s="47" t="str">
        <f t="shared" si="3"/>
        <v>EXECUTE [dbo].[PG_CI_PRESUPUESTO]  0,0,0, 1005, 'PRESUPUESTO [#1005] UO#1/YYYY#2018/MM#11', 'QA/CI [#1005] UO#1/YYYY#2018/MM#11', '[QA#1005]', 80, '1', 2018, 11, 5, 0</v>
      </c>
    </row>
    <row r="7" spans="1:19" x14ac:dyDescent="0.3">
      <c r="B7" s="50">
        <v>0</v>
      </c>
      <c r="C7" s="50">
        <v>0</v>
      </c>
      <c r="D7" s="50">
        <v>0</v>
      </c>
      <c r="E7" s="52">
        <f t="shared" si="4"/>
        <v>1006</v>
      </c>
      <c r="F7" s="53" t="str">
        <f t="shared" si="0"/>
        <v>PRESUPUESTO [#1006] UO#1/YYYY#2018/MM#12</v>
      </c>
      <c r="G7" s="53" t="str">
        <f t="shared" si="1"/>
        <v>QA/CI [#1006] UO#1/YYYY#2018/MM#12</v>
      </c>
      <c r="H7" s="53" t="str">
        <f t="shared" si="2"/>
        <v>[QA#1006]</v>
      </c>
      <c r="I7" s="34">
        <v>40</v>
      </c>
      <c r="J7" s="54">
        <f t="shared" si="5"/>
        <v>1</v>
      </c>
      <c r="K7" s="54">
        <f t="shared" si="6"/>
        <v>2018</v>
      </c>
      <c r="L7" s="4">
        <v>12</v>
      </c>
      <c r="M7" s="4">
        <v>1</v>
      </c>
      <c r="N7" s="4">
        <v>0</v>
      </c>
      <c r="P7" s="47" t="str">
        <f t="shared" si="3"/>
        <v>EXECUTE [dbo].[PG_CI_PRESUPUESTO]  0,0,0, 1006, 'PRESUPUESTO [#1006] UO#1/YYYY#2018/MM#12', 'QA/CI [#1006] UO#1/YYYY#2018/MM#12', '[QA#1006]', 40, '1', 2018, 12, 1, 0</v>
      </c>
    </row>
  </sheetData>
  <autoFilter ref="A1:S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1"/>
  <sheetViews>
    <sheetView showGridLines="0" tabSelected="1" zoomScale="120" zoomScaleNormal="120" workbookViewId="0">
      <pane ySplit="1" topLeftCell="A2" activePane="bottomLeft" state="frozen"/>
      <selection pane="bottomLeft"/>
    </sheetView>
  </sheetViews>
  <sheetFormatPr baseColWidth="10" defaultRowHeight="11.4" x14ac:dyDescent="0.3"/>
  <cols>
    <col min="1" max="1" width="3.44140625" style="6" customWidth="1"/>
    <col min="2" max="2" width="6" style="6" customWidth="1"/>
    <col min="3" max="3" width="5.21875" style="6" customWidth="1"/>
    <col min="4" max="4" width="5.21875" style="57" customWidth="1"/>
    <col min="5" max="5" width="28.44140625" style="5" bestFit="1" customWidth="1"/>
    <col min="6" max="6" width="10.88671875" style="5" customWidth="1"/>
    <col min="7" max="11" width="10.21875" style="5" customWidth="1"/>
    <col min="12" max="12" width="19.6640625" style="5" customWidth="1"/>
    <col min="13" max="16384" width="11.5546875" style="5"/>
  </cols>
  <sheetData>
    <row r="1" spans="1:16" ht="45.6" customHeight="1" thickBot="1" x14ac:dyDescent="0.35">
      <c r="A1" s="41">
        <v>1</v>
      </c>
      <c r="B1" s="29" t="s">
        <v>120</v>
      </c>
      <c r="C1" s="30" t="s">
        <v>114</v>
      </c>
      <c r="D1" s="55" t="s">
        <v>140</v>
      </c>
      <c r="E1" s="4" t="s">
        <v>8</v>
      </c>
      <c r="F1" s="1" t="s">
        <v>139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M1" s="44" t="s">
        <v>125</v>
      </c>
      <c r="N1" s="45" t="s">
        <v>138</v>
      </c>
      <c r="P1" s="43" t="str">
        <f>CONCATENATE($M$1,$N$1,$O$1, "] 0,0,0, " )</f>
        <v xml:space="preserve">EXECUTE [dbo].[PG_CI_PARTIDA_PRESUPUESTO] 0,0,0, </v>
      </c>
    </row>
    <row r="2" spans="1:16" ht="19.2" x14ac:dyDescent="0.3">
      <c r="A2" s="29"/>
      <c r="B2" s="31">
        <f>(A1*1000)+1</f>
        <v>1001</v>
      </c>
      <c r="C2" s="31">
        <v>0</v>
      </c>
      <c r="D2" s="56">
        <v>0</v>
      </c>
      <c r="E2" s="32" t="s">
        <v>115</v>
      </c>
      <c r="F2" s="1"/>
      <c r="G2" s="1"/>
      <c r="H2" s="1"/>
      <c r="I2" s="1"/>
      <c r="J2" s="1"/>
      <c r="K2" s="1"/>
      <c r="M2" s="47" t="str">
        <f>CONCATENATE($P$1," ",B2,", ",C2,", ",D2,", ",F2,", ",G2,", ",H2,", ",I2,", ",J2, ", ",K2)</f>
        <v xml:space="preserve">EXECUTE [dbo].[PG_CI_PARTIDA_PRESUPUESTO] 0,0,0,  1001, 0, 0, , , , , , </v>
      </c>
      <c r="N2" s="45"/>
    </row>
    <row r="3" spans="1:16" ht="15" x14ac:dyDescent="0.3">
      <c r="B3" s="33">
        <f>B2</f>
        <v>1001</v>
      </c>
      <c r="C3" s="31">
        <v>30</v>
      </c>
      <c r="D3" s="56">
        <v>0</v>
      </c>
      <c r="E3" s="3" t="s">
        <v>0</v>
      </c>
      <c r="F3" s="1"/>
      <c r="G3" s="1"/>
      <c r="H3" s="1"/>
      <c r="I3" s="1"/>
      <c r="J3" s="1"/>
      <c r="K3" s="1"/>
      <c r="M3" s="47" t="str">
        <f t="shared" ref="M3:M66" si="0">CONCATENATE($P$1," ",B3,", ",C3,", ",D3,", ",F3,", ",G3,", ",H3,", ",I3,", ",J3, ", ",K3)</f>
        <v xml:space="preserve">EXECUTE [dbo].[PG_CI_PARTIDA_PRESUPUESTO] 0,0,0,  1001, 30, 0, , , , , , </v>
      </c>
      <c r="N3" s="51"/>
    </row>
    <row r="4" spans="1:16" ht="14.4" x14ac:dyDescent="0.3">
      <c r="B4" s="33">
        <f t="shared" ref="B4:B67" si="1">B3</f>
        <v>1001</v>
      </c>
      <c r="C4" s="31">
        <v>60</v>
      </c>
      <c r="D4" s="56">
        <v>202</v>
      </c>
      <c r="E4" s="21" t="s">
        <v>3</v>
      </c>
      <c r="F4" s="25">
        <v>111879</v>
      </c>
      <c r="G4" s="24">
        <v>0</v>
      </c>
      <c r="H4" s="35">
        <v>55939.5</v>
      </c>
      <c r="I4" s="7">
        <v>0</v>
      </c>
      <c r="J4" s="35">
        <v>55939.5</v>
      </c>
      <c r="K4" s="7">
        <v>0</v>
      </c>
      <c r="L4" s="8"/>
      <c r="M4" s="47" t="str">
        <f t="shared" si="0"/>
        <v>EXECUTE [dbo].[PG_CI_PARTIDA_PRESUPUESTO] 0,0,0,  1001, 60, 202, 111879, 0, 55939.5, 0, 55939.5, 0</v>
      </c>
      <c r="N4" s="51"/>
    </row>
    <row r="5" spans="1:16" ht="14.4" x14ac:dyDescent="0.3">
      <c r="B5" s="33">
        <f t="shared" si="1"/>
        <v>1001</v>
      </c>
      <c r="C5" s="31">
        <v>70</v>
      </c>
      <c r="D5" s="56">
        <v>501</v>
      </c>
      <c r="E5" s="21" t="s">
        <v>4</v>
      </c>
      <c r="F5" s="25">
        <v>36458</v>
      </c>
      <c r="G5" s="35">
        <v>9114.5</v>
      </c>
      <c r="H5" s="35">
        <v>9114.5</v>
      </c>
      <c r="I5" s="35">
        <v>9114.5</v>
      </c>
      <c r="J5" s="35">
        <v>9114.5</v>
      </c>
      <c r="K5" s="24">
        <v>0</v>
      </c>
      <c r="M5" s="47" t="str">
        <f t="shared" si="0"/>
        <v>EXECUTE [dbo].[PG_CI_PARTIDA_PRESUPUESTO] 0,0,0,  1001, 70, 501, 36458, 9114.5, 9114.5, 9114.5, 9114.5, 0</v>
      </c>
      <c r="N5" s="51"/>
    </row>
    <row r="6" spans="1:16" ht="12" x14ac:dyDescent="0.3">
      <c r="B6" s="33">
        <f t="shared" si="1"/>
        <v>1001</v>
      </c>
      <c r="C6" s="31">
        <v>50</v>
      </c>
      <c r="D6" s="56">
        <v>0</v>
      </c>
      <c r="E6" s="23" t="s">
        <v>1</v>
      </c>
      <c r="F6" s="26">
        <v>148337</v>
      </c>
      <c r="G6" s="12">
        <v>9114.5</v>
      </c>
      <c r="H6" s="12">
        <v>65054</v>
      </c>
      <c r="I6" s="12">
        <v>9114.5</v>
      </c>
      <c r="J6" s="12">
        <v>65054</v>
      </c>
      <c r="K6" s="12">
        <v>0</v>
      </c>
      <c r="M6" s="47" t="str">
        <f t="shared" si="0"/>
        <v>EXECUTE [dbo].[PG_CI_PARTIDA_PRESUPUESTO] 0,0,0,  1001, 50, 0, 148337, 9114.5, 65054, 9114.5, 65054, 0</v>
      </c>
    </row>
    <row r="7" spans="1:16" ht="12" x14ac:dyDescent="0.3">
      <c r="B7" s="33">
        <f t="shared" si="1"/>
        <v>1001</v>
      </c>
      <c r="C7" s="31">
        <v>90</v>
      </c>
      <c r="D7" s="56">
        <v>202</v>
      </c>
      <c r="E7" s="21" t="s">
        <v>5</v>
      </c>
      <c r="F7" s="25">
        <v>33976</v>
      </c>
      <c r="G7" s="24">
        <v>0</v>
      </c>
      <c r="H7" s="35">
        <v>16988</v>
      </c>
      <c r="I7" s="7">
        <v>0</v>
      </c>
      <c r="J7" s="35">
        <v>16988</v>
      </c>
      <c r="K7" s="7">
        <v>0</v>
      </c>
      <c r="M7" s="47" t="str">
        <f t="shared" si="0"/>
        <v>EXECUTE [dbo].[PG_CI_PARTIDA_PRESUPUESTO] 0,0,0,  1001, 90, 202, 33976, 0, 16988, 0, 16988, 0</v>
      </c>
    </row>
    <row r="8" spans="1:16" ht="12" x14ac:dyDescent="0.3">
      <c r="B8" s="33">
        <f t="shared" si="1"/>
        <v>1001</v>
      </c>
      <c r="C8" s="31">
        <v>100</v>
      </c>
      <c r="D8" s="56">
        <v>501</v>
      </c>
      <c r="E8" s="21" t="s">
        <v>6</v>
      </c>
      <c r="F8" s="25">
        <v>40695</v>
      </c>
      <c r="G8" s="35">
        <v>10173.75</v>
      </c>
      <c r="H8" s="35">
        <v>10173.75</v>
      </c>
      <c r="I8" s="35">
        <v>10173.75</v>
      </c>
      <c r="J8" s="35">
        <v>10173.75</v>
      </c>
      <c r="K8" s="24">
        <v>0</v>
      </c>
      <c r="M8" s="47" t="str">
        <f t="shared" si="0"/>
        <v>EXECUTE [dbo].[PG_CI_PARTIDA_PRESUPUESTO] 0,0,0,  1001, 100, 501, 40695, 10173.75, 10173.75, 10173.75, 10173.75, 0</v>
      </c>
    </row>
    <row r="9" spans="1:16" ht="12" x14ac:dyDescent="0.3">
      <c r="B9" s="33">
        <f t="shared" si="1"/>
        <v>1001</v>
      </c>
      <c r="C9" s="31">
        <v>80</v>
      </c>
      <c r="D9" s="56">
        <v>0</v>
      </c>
      <c r="E9" s="23" t="s">
        <v>2</v>
      </c>
      <c r="F9" s="26">
        <v>74671</v>
      </c>
      <c r="G9" s="12">
        <v>10173.75</v>
      </c>
      <c r="H9" s="12">
        <v>27161.75</v>
      </c>
      <c r="I9" s="12">
        <v>10173.75</v>
      </c>
      <c r="J9" s="12">
        <v>27161.75</v>
      </c>
      <c r="K9" s="12">
        <v>0</v>
      </c>
      <c r="M9" s="47" t="str">
        <f t="shared" si="0"/>
        <v>EXECUTE [dbo].[PG_CI_PARTIDA_PRESUPUESTO] 0,0,0,  1001, 80, 0, 74671, 10173.75, 27161.75, 10173.75, 27161.75, 0</v>
      </c>
    </row>
    <row r="10" spans="1:16" ht="12" x14ac:dyDescent="0.3">
      <c r="B10" s="33">
        <f t="shared" si="1"/>
        <v>1001</v>
      </c>
      <c r="C10" s="31">
        <v>40</v>
      </c>
      <c r="D10" s="56">
        <v>0</v>
      </c>
      <c r="E10" s="16" t="s">
        <v>7</v>
      </c>
      <c r="F10" s="27">
        <v>223008</v>
      </c>
      <c r="G10" s="2">
        <v>19288.25</v>
      </c>
      <c r="H10" s="2">
        <v>92215.75</v>
      </c>
      <c r="I10" s="2">
        <v>19288.25</v>
      </c>
      <c r="J10" s="2">
        <v>92215.75</v>
      </c>
      <c r="K10" s="2">
        <v>0</v>
      </c>
      <c r="M10" s="47" t="str">
        <f t="shared" si="0"/>
        <v>EXECUTE [dbo].[PG_CI_PARTIDA_PRESUPUESTO] 0,0,0,  1001, 40, 0, 223008, 19288.25, 92215.75, 19288.25, 92215.75, 0</v>
      </c>
    </row>
    <row r="11" spans="1:16" ht="15" x14ac:dyDescent="0.3">
      <c r="B11" s="33">
        <f t="shared" si="1"/>
        <v>1001</v>
      </c>
      <c r="C11" s="31">
        <v>110</v>
      </c>
      <c r="D11" s="56">
        <v>0</v>
      </c>
      <c r="E11" s="3" t="s">
        <v>107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M11" s="47" t="str">
        <f t="shared" si="0"/>
        <v>EXECUTE [dbo].[PG_CI_PARTIDA_PRESUPUESTO] 0,0,0,  1001, 110, 0, 0, 0, 0, 0, 0, 0</v>
      </c>
    </row>
    <row r="12" spans="1:16" ht="12" x14ac:dyDescent="0.3">
      <c r="B12" s="33">
        <f t="shared" si="1"/>
        <v>1001</v>
      </c>
      <c r="C12" s="31">
        <v>130</v>
      </c>
      <c r="D12" s="56">
        <v>101</v>
      </c>
      <c r="E12" s="22" t="s">
        <v>93</v>
      </c>
      <c r="F12" s="25">
        <v>14991</v>
      </c>
      <c r="G12" s="39">
        <v>14991</v>
      </c>
      <c r="H12" s="7">
        <v>0</v>
      </c>
      <c r="I12" s="7">
        <v>0</v>
      </c>
      <c r="J12" s="7">
        <v>0</v>
      </c>
      <c r="K12" s="7">
        <v>0</v>
      </c>
      <c r="M12" s="47" t="str">
        <f t="shared" si="0"/>
        <v>EXECUTE [dbo].[PG_CI_PARTIDA_PRESUPUESTO] 0,0,0,  1001, 130, 101, 14991, 14991, 0, 0, 0, 0</v>
      </c>
    </row>
    <row r="13" spans="1:16" ht="12" x14ac:dyDescent="0.3">
      <c r="B13" s="33">
        <f t="shared" si="1"/>
        <v>1001</v>
      </c>
      <c r="C13" s="31">
        <v>140</v>
      </c>
      <c r="D13" s="56">
        <v>202</v>
      </c>
      <c r="E13" s="22" t="s">
        <v>94</v>
      </c>
      <c r="F13" s="25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M13" s="47" t="str">
        <f t="shared" si="0"/>
        <v>EXECUTE [dbo].[PG_CI_PARTIDA_PRESUPUESTO] 0,0,0,  1001, 140, 202, 0, 0, 0, 0, 0, 0</v>
      </c>
    </row>
    <row r="14" spans="1:16" ht="12" x14ac:dyDescent="0.3">
      <c r="B14" s="33">
        <f t="shared" si="1"/>
        <v>1001</v>
      </c>
      <c r="C14" s="31">
        <v>150</v>
      </c>
      <c r="D14" s="56">
        <v>202</v>
      </c>
      <c r="E14" s="22" t="s">
        <v>95</v>
      </c>
      <c r="F14" s="25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M14" s="47" t="str">
        <f t="shared" si="0"/>
        <v>EXECUTE [dbo].[PG_CI_PARTIDA_PRESUPUESTO] 0,0,0,  1001, 150, 202, 0, 0, 0, 0, 0, 0</v>
      </c>
    </row>
    <row r="15" spans="1:16" ht="12" x14ac:dyDescent="0.3">
      <c r="B15" s="33">
        <f t="shared" si="1"/>
        <v>1001</v>
      </c>
      <c r="C15" s="31">
        <v>120</v>
      </c>
      <c r="D15" s="56">
        <v>0</v>
      </c>
      <c r="E15" s="16" t="s">
        <v>20</v>
      </c>
      <c r="F15" s="27">
        <v>14991</v>
      </c>
      <c r="G15" s="2">
        <v>14991</v>
      </c>
      <c r="H15" s="2">
        <v>0</v>
      </c>
      <c r="I15" s="2">
        <v>0</v>
      </c>
      <c r="J15" s="2">
        <v>0</v>
      </c>
      <c r="K15" s="2">
        <v>0</v>
      </c>
      <c r="M15" s="47" t="str">
        <f t="shared" si="0"/>
        <v>EXECUTE [dbo].[PG_CI_PARTIDA_PRESUPUESTO] 0,0,0,  1001, 120, 0, 14991, 14991, 0, 0, 0, 0</v>
      </c>
    </row>
    <row r="16" spans="1:16" ht="15" x14ac:dyDescent="0.3">
      <c r="B16" s="33">
        <f t="shared" si="1"/>
        <v>1001</v>
      </c>
      <c r="C16" s="31">
        <v>160</v>
      </c>
      <c r="D16" s="56">
        <v>0</v>
      </c>
      <c r="E16" s="3" t="s">
        <v>108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M16" s="47" t="str">
        <f t="shared" si="0"/>
        <v>EXECUTE [dbo].[PG_CI_PARTIDA_PRESUPUESTO] 0,0,0,  1001, 160, 0, 0, 0, 0, 0, 0, 0</v>
      </c>
    </row>
    <row r="17" spans="2:13" ht="12" x14ac:dyDescent="0.3">
      <c r="B17" s="33">
        <f t="shared" si="1"/>
        <v>1001</v>
      </c>
      <c r="C17" s="31">
        <v>190</v>
      </c>
      <c r="D17" s="56">
        <v>104</v>
      </c>
      <c r="E17" s="22" t="s">
        <v>13</v>
      </c>
      <c r="F17" s="25">
        <v>17601</v>
      </c>
      <c r="G17" s="7">
        <v>0</v>
      </c>
      <c r="H17" s="7">
        <v>0</v>
      </c>
      <c r="I17" s="7">
        <v>0</v>
      </c>
      <c r="J17" s="39">
        <v>17601</v>
      </c>
      <c r="K17" s="7">
        <v>0</v>
      </c>
      <c r="M17" s="47" t="str">
        <f t="shared" si="0"/>
        <v>EXECUTE [dbo].[PG_CI_PARTIDA_PRESUPUESTO] 0,0,0,  1001, 190, 104, 17601, 0, 0, 0, 17601, 0</v>
      </c>
    </row>
    <row r="18" spans="2:13" ht="12" x14ac:dyDescent="0.3">
      <c r="B18" s="33">
        <f t="shared" si="1"/>
        <v>1001</v>
      </c>
      <c r="C18" s="31">
        <v>200</v>
      </c>
      <c r="D18" s="56">
        <v>104</v>
      </c>
      <c r="E18" s="22" t="s">
        <v>14</v>
      </c>
      <c r="F18" s="25">
        <v>707</v>
      </c>
      <c r="G18" s="7">
        <v>0</v>
      </c>
      <c r="H18" s="7">
        <v>0</v>
      </c>
      <c r="I18" s="7">
        <v>0</v>
      </c>
      <c r="J18" s="39">
        <v>707</v>
      </c>
      <c r="K18" s="7">
        <v>0</v>
      </c>
      <c r="M18" s="47" t="str">
        <f t="shared" si="0"/>
        <v>EXECUTE [dbo].[PG_CI_PARTIDA_PRESUPUESTO] 0,0,0,  1001, 200, 104, 707, 0, 0, 0, 707, 0</v>
      </c>
    </row>
    <row r="19" spans="2:13" ht="12" x14ac:dyDescent="0.3">
      <c r="B19" s="33">
        <f t="shared" si="1"/>
        <v>1001</v>
      </c>
      <c r="C19" s="31">
        <v>210</v>
      </c>
      <c r="D19" s="56">
        <v>202</v>
      </c>
      <c r="E19" s="22" t="s">
        <v>57</v>
      </c>
      <c r="F19" s="25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M19" s="47" t="str">
        <f t="shared" si="0"/>
        <v>EXECUTE [dbo].[PG_CI_PARTIDA_PRESUPUESTO] 0,0,0,  1001, 210, 202, 0, 0, 0, 0, 0, 0</v>
      </c>
    </row>
    <row r="20" spans="2:13" ht="12" x14ac:dyDescent="0.3">
      <c r="B20" s="33">
        <f t="shared" si="1"/>
        <v>1001</v>
      </c>
      <c r="C20" s="31">
        <v>220</v>
      </c>
      <c r="D20" s="56">
        <v>202</v>
      </c>
      <c r="E20" s="22" t="s">
        <v>15</v>
      </c>
      <c r="F20" s="25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M20" s="47" t="str">
        <f t="shared" si="0"/>
        <v>EXECUTE [dbo].[PG_CI_PARTIDA_PRESUPUESTO] 0,0,0,  1001, 220, 202, 0, 0, 0, 0, 0, 0</v>
      </c>
    </row>
    <row r="21" spans="2:13" ht="12" x14ac:dyDescent="0.3">
      <c r="B21" s="33">
        <f t="shared" si="1"/>
        <v>1001</v>
      </c>
      <c r="C21" s="31">
        <v>230</v>
      </c>
      <c r="D21" s="56">
        <v>202</v>
      </c>
      <c r="E21" s="22" t="s">
        <v>16</v>
      </c>
      <c r="F21" s="25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M21" s="47" t="str">
        <f t="shared" si="0"/>
        <v>EXECUTE [dbo].[PG_CI_PARTIDA_PRESUPUESTO] 0,0,0,  1001, 230, 202, 0, 0, 0, 0, 0, 0</v>
      </c>
    </row>
    <row r="22" spans="2:13" ht="12" x14ac:dyDescent="0.3">
      <c r="B22" s="33">
        <f t="shared" si="1"/>
        <v>1001</v>
      </c>
      <c r="C22" s="31">
        <v>180</v>
      </c>
      <c r="D22" s="56">
        <v>0</v>
      </c>
      <c r="E22" s="23" t="s">
        <v>24</v>
      </c>
      <c r="F22" s="26">
        <v>18308</v>
      </c>
      <c r="G22" s="12">
        <v>0</v>
      </c>
      <c r="H22" s="12">
        <v>0</v>
      </c>
      <c r="I22" s="12">
        <v>0</v>
      </c>
      <c r="J22" s="12">
        <v>18308</v>
      </c>
      <c r="K22" s="12">
        <v>0</v>
      </c>
      <c r="M22" s="47" t="str">
        <f t="shared" si="0"/>
        <v>EXECUTE [dbo].[PG_CI_PARTIDA_PRESUPUESTO] 0,0,0,  1001, 180, 0, 18308, 0, 0, 0, 18308, 0</v>
      </c>
    </row>
    <row r="23" spans="2:13" ht="12" x14ac:dyDescent="0.3">
      <c r="B23" s="33">
        <f t="shared" si="1"/>
        <v>1001</v>
      </c>
      <c r="C23" s="31">
        <v>250</v>
      </c>
      <c r="D23" s="56">
        <v>103</v>
      </c>
      <c r="E23" s="22" t="s">
        <v>9</v>
      </c>
      <c r="F23" s="25">
        <v>8954</v>
      </c>
      <c r="G23" s="7">
        <v>0</v>
      </c>
      <c r="H23" s="7">
        <v>0</v>
      </c>
      <c r="I23" s="39">
        <v>8954</v>
      </c>
      <c r="J23" s="7">
        <v>0</v>
      </c>
      <c r="K23" s="7">
        <v>0</v>
      </c>
      <c r="M23" s="47" t="str">
        <f t="shared" si="0"/>
        <v>EXECUTE [dbo].[PG_CI_PARTIDA_PRESUPUESTO] 0,0,0,  1001, 250, 103, 8954, 0, 0, 8954, 0, 0</v>
      </c>
    </row>
    <row r="24" spans="2:13" ht="12" x14ac:dyDescent="0.3">
      <c r="B24" s="33">
        <f t="shared" si="1"/>
        <v>1001</v>
      </c>
      <c r="C24" s="31">
        <v>260</v>
      </c>
      <c r="D24" s="56">
        <v>101</v>
      </c>
      <c r="E24" s="22" t="s">
        <v>101</v>
      </c>
      <c r="F24" s="25">
        <v>5520</v>
      </c>
      <c r="G24" s="39">
        <v>5520</v>
      </c>
      <c r="H24" s="7">
        <v>0</v>
      </c>
      <c r="I24" s="7">
        <v>0</v>
      </c>
      <c r="J24" s="7">
        <v>0</v>
      </c>
      <c r="K24" s="7">
        <v>0</v>
      </c>
      <c r="M24" s="47" t="str">
        <f t="shared" si="0"/>
        <v>EXECUTE [dbo].[PG_CI_PARTIDA_PRESUPUESTO] 0,0,0,  1001, 260, 101, 5520, 5520, 0, 0, 0, 0</v>
      </c>
    </row>
    <row r="25" spans="2:13" ht="12" x14ac:dyDescent="0.3">
      <c r="B25" s="33">
        <f t="shared" si="1"/>
        <v>1001</v>
      </c>
      <c r="C25" s="31">
        <v>270</v>
      </c>
      <c r="D25" s="56">
        <v>101</v>
      </c>
      <c r="E25" s="22" t="s">
        <v>10</v>
      </c>
      <c r="F25" s="25">
        <v>1171</v>
      </c>
      <c r="G25" s="39">
        <v>1171</v>
      </c>
      <c r="H25" s="7">
        <v>0</v>
      </c>
      <c r="I25" s="7">
        <v>0</v>
      </c>
      <c r="J25" s="7">
        <v>0</v>
      </c>
      <c r="K25" s="7">
        <v>0</v>
      </c>
      <c r="M25" s="47" t="str">
        <f t="shared" si="0"/>
        <v>EXECUTE [dbo].[PG_CI_PARTIDA_PRESUPUESTO] 0,0,0,  1001, 270, 101, 1171, 1171, 0, 0, 0, 0</v>
      </c>
    </row>
    <row r="26" spans="2:13" ht="12" x14ac:dyDescent="0.3">
      <c r="B26" s="33">
        <f t="shared" si="1"/>
        <v>1001</v>
      </c>
      <c r="C26" s="31">
        <v>280</v>
      </c>
      <c r="D26" s="56">
        <v>202</v>
      </c>
      <c r="E26" s="22" t="s">
        <v>11</v>
      </c>
      <c r="F26" s="25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M26" s="47" t="str">
        <f t="shared" si="0"/>
        <v>EXECUTE [dbo].[PG_CI_PARTIDA_PRESUPUESTO] 0,0,0,  1001, 280, 202, 0, 0, 0, 0, 0, 0</v>
      </c>
    </row>
    <row r="27" spans="2:13" ht="12" x14ac:dyDescent="0.3">
      <c r="B27" s="33">
        <f t="shared" si="1"/>
        <v>1001</v>
      </c>
      <c r="C27" s="31">
        <v>290</v>
      </c>
      <c r="D27" s="56">
        <v>202</v>
      </c>
      <c r="E27" s="22" t="s">
        <v>12</v>
      </c>
      <c r="F27" s="25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M27" s="47" t="str">
        <f t="shared" si="0"/>
        <v>EXECUTE [dbo].[PG_CI_PARTIDA_PRESUPUESTO] 0,0,0,  1001, 290, 202, 0, 0, 0, 0, 0, 0</v>
      </c>
    </row>
    <row r="28" spans="2:13" ht="12" x14ac:dyDescent="0.3">
      <c r="B28" s="33">
        <f t="shared" si="1"/>
        <v>1001</v>
      </c>
      <c r="C28" s="31">
        <v>300</v>
      </c>
      <c r="D28" s="56">
        <v>202</v>
      </c>
      <c r="E28" s="22" t="s">
        <v>19</v>
      </c>
      <c r="F28" s="25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M28" s="47" t="str">
        <f t="shared" si="0"/>
        <v>EXECUTE [dbo].[PG_CI_PARTIDA_PRESUPUESTO] 0,0,0,  1001, 300, 202, 0, 0, 0, 0, 0, 0</v>
      </c>
    </row>
    <row r="29" spans="2:13" ht="12" x14ac:dyDescent="0.3">
      <c r="B29" s="33">
        <f t="shared" si="1"/>
        <v>1001</v>
      </c>
      <c r="C29" s="31">
        <v>240</v>
      </c>
      <c r="D29" s="56">
        <v>0</v>
      </c>
      <c r="E29" s="23" t="s">
        <v>25</v>
      </c>
      <c r="F29" s="26">
        <v>15645</v>
      </c>
      <c r="G29" s="12">
        <v>6691</v>
      </c>
      <c r="H29" s="12">
        <v>0</v>
      </c>
      <c r="I29" s="12">
        <v>8954</v>
      </c>
      <c r="J29" s="12">
        <v>0</v>
      </c>
      <c r="K29" s="12">
        <v>0</v>
      </c>
      <c r="M29" s="47" t="str">
        <f t="shared" si="0"/>
        <v>EXECUTE [dbo].[PG_CI_PARTIDA_PRESUPUESTO] 0,0,0,  1001, 240, 0, 15645, 6691, 0, 8954, 0, 0</v>
      </c>
    </row>
    <row r="30" spans="2:13" ht="12" x14ac:dyDescent="0.3">
      <c r="B30" s="33">
        <f t="shared" si="1"/>
        <v>1001</v>
      </c>
      <c r="C30" s="31">
        <v>320</v>
      </c>
      <c r="D30" s="56">
        <v>202</v>
      </c>
      <c r="E30" s="22" t="s">
        <v>17</v>
      </c>
      <c r="F30" s="25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M30" s="47" t="str">
        <f t="shared" si="0"/>
        <v>EXECUTE [dbo].[PG_CI_PARTIDA_PRESUPUESTO] 0,0,0,  1001, 320, 202, 0, 0, 0, 0, 0, 0</v>
      </c>
    </row>
    <row r="31" spans="2:13" ht="12" x14ac:dyDescent="0.3">
      <c r="B31" s="33">
        <f t="shared" si="1"/>
        <v>1001</v>
      </c>
      <c r="C31" s="31">
        <v>330</v>
      </c>
      <c r="D31" s="56">
        <v>401</v>
      </c>
      <c r="E31" s="22" t="s">
        <v>103</v>
      </c>
      <c r="F31" s="25">
        <v>6899</v>
      </c>
      <c r="G31" s="39">
        <v>1724.75</v>
      </c>
      <c r="H31" s="39">
        <v>1724.75</v>
      </c>
      <c r="I31" s="39">
        <v>1724.75</v>
      </c>
      <c r="J31" s="39">
        <v>1724.75</v>
      </c>
      <c r="K31" s="7">
        <v>0</v>
      </c>
      <c r="M31" s="47" t="str">
        <f t="shared" si="0"/>
        <v>EXECUTE [dbo].[PG_CI_PARTIDA_PRESUPUESTO] 0,0,0,  1001, 330, 401, 6899, 1724.75, 1724.75, 1724.75, 1724.75, 0</v>
      </c>
    </row>
    <row r="32" spans="2:13" ht="12" x14ac:dyDescent="0.3">
      <c r="B32" s="33">
        <f t="shared" si="1"/>
        <v>1001</v>
      </c>
      <c r="C32" s="31">
        <v>340</v>
      </c>
      <c r="D32" s="56">
        <v>202</v>
      </c>
      <c r="E32" s="22" t="s">
        <v>27</v>
      </c>
      <c r="F32" s="25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M32" s="47" t="str">
        <f t="shared" si="0"/>
        <v>EXECUTE [dbo].[PG_CI_PARTIDA_PRESUPUESTO] 0,0,0,  1001, 340, 202, 0, 0, 0, 0, 0, 0</v>
      </c>
    </row>
    <row r="33" spans="2:13" ht="12" x14ac:dyDescent="0.3">
      <c r="B33" s="33">
        <f t="shared" si="1"/>
        <v>1001</v>
      </c>
      <c r="C33" s="31">
        <v>350</v>
      </c>
      <c r="D33" s="56">
        <v>401</v>
      </c>
      <c r="E33" s="22" t="s">
        <v>21</v>
      </c>
      <c r="F33" s="25">
        <v>28938</v>
      </c>
      <c r="G33" s="39">
        <v>7234.5</v>
      </c>
      <c r="H33" s="39">
        <v>7234.5</v>
      </c>
      <c r="I33" s="39">
        <v>7234.5</v>
      </c>
      <c r="J33" s="39">
        <v>7234.5</v>
      </c>
      <c r="K33" s="7">
        <v>0</v>
      </c>
      <c r="M33" s="47" t="str">
        <f t="shared" si="0"/>
        <v>EXECUTE [dbo].[PG_CI_PARTIDA_PRESUPUESTO] 0,0,0,  1001, 350, 401, 28938, 7234.5, 7234.5, 7234.5, 7234.5, 0</v>
      </c>
    </row>
    <row r="34" spans="2:13" ht="12" x14ac:dyDescent="0.3">
      <c r="B34" s="33">
        <f t="shared" si="1"/>
        <v>1001</v>
      </c>
      <c r="C34" s="31">
        <v>360</v>
      </c>
      <c r="D34" s="56">
        <v>104</v>
      </c>
      <c r="E34" s="22" t="s">
        <v>18</v>
      </c>
      <c r="F34" s="25">
        <v>2869</v>
      </c>
      <c r="G34" s="7">
        <v>0</v>
      </c>
      <c r="H34" s="7">
        <v>0</v>
      </c>
      <c r="I34" s="7">
        <v>0</v>
      </c>
      <c r="J34" s="39">
        <v>2869</v>
      </c>
      <c r="K34" s="7">
        <v>0</v>
      </c>
      <c r="M34" s="47" t="str">
        <f t="shared" si="0"/>
        <v>EXECUTE [dbo].[PG_CI_PARTIDA_PRESUPUESTO] 0,0,0,  1001, 360, 104, 2869, 0, 0, 0, 2869, 0</v>
      </c>
    </row>
    <row r="35" spans="2:13" ht="12" x14ac:dyDescent="0.3">
      <c r="B35" s="33">
        <f t="shared" si="1"/>
        <v>1001</v>
      </c>
      <c r="C35" s="31">
        <v>370</v>
      </c>
      <c r="D35" s="56">
        <v>202</v>
      </c>
      <c r="E35" s="22" t="s">
        <v>22</v>
      </c>
      <c r="F35" s="25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M35" s="47" t="str">
        <f t="shared" si="0"/>
        <v>EXECUTE [dbo].[PG_CI_PARTIDA_PRESUPUESTO] 0,0,0,  1001, 370, 202, 0, 0, 0, 0, 0, 0</v>
      </c>
    </row>
    <row r="36" spans="2:13" ht="12" x14ac:dyDescent="0.3">
      <c r="B36" s="33">
        <f t="shared" si="1"/>
        <v>1001</v>
      </c>
      <c r="C36" s="31">
        <v>310</v>
      </c>
      <c r="D36" s="56">
        <v>0</v>
      </c>
      <c r="E36" s="23" t="s">
        <v>26</v>
      </c>
      <c r="F36" s="26">
        <v>38706</v>
      </c>
      <c r="G36" s="12">
        <v>8959.25</v>
      </c>
      <c r="H36" s="12">
        <v>8959.25</v>
      </c>
      <c r="I36" s="12">
        <v>8959.25</v>
      </c>
      <c r="J36" s="12">
        <v>11828.25</v>
      </c>
      <c r="K36" s="12">
        <v>0</v>
      </c>
      <c r="M36" s="47" t="str">
        <f t="shared" si="0"/>
        <v>EXECUTE [dbo].[PG_CI_PARTIDA_PRESUPUESTO] 0,0,0,  1001, 310, 0, 38706, 8959.25, 8959.25, 8959.25, 11828.25, 0</v>
      </c>
    </row>
    <row r="37" spans="2:13" ht="12" x14ac:dyDescent="0.3">
      <c r="B37" s="33">
        <f t="shared" si="1"/>
        <v>1001</v>
      </c>
      <c r="C37" s="31">
        <v>170</v>
      </c>
      <c r="D37" s="56">
        <v>0</v>
      </c>
      <c r="E37" s="16" t="s">
        <v>23</v>
      </c>
      <c r="F37" s="27">
        <v>87650</v>
      </c>
      <c r="G37" s="2">
        <v>30641.25</v>
      </c>
      <c r="H37" s="2">
        <v>8959.25</v>
      </c>
      <c r="I37" s="2">
        <v>17913.25</v>
      </c>
      <c r="J37" s="2">
        <v>30136.25</v>
      </c>
      <c r="K37" s="2">
        <v>0</v>
      </c>
      <c r="M37" s="47" t="str">
        <f t="shared" si="0"/>
        <v>EXECUTE [dbo].[PG_CI_PARTIDA_PRESUPUESTO] 0,0,0,  1001, 170, 0, 87650, 30641.25, 8959.25, 17913.25, 30136.25, 0</v>
      </c>
    </row>
    <row r="38" spans="2:13" ht="15" x14ac:dyDescent="0.3">
      <c r="B38" s="33">
        <f t="shared" si="1"/>
        <v>1001</v>
      </c>
      <c r="C38" s="31">
        <v>380</v>
      </c>
      <c r="D38" s="56">
        <v>0</v>
      </c>
      <c r="E38" s="3" t="s">
        <v>73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M38" s="47" t="str">
        <f t="shared" si="0"/>
        <v>EXECUTE [dbo].[PG_CI_PARTIDA_PRESUPUESTO] 0,0,0,  1001, 380, 0, 0, 0, 0, 0, 0, 0</v>
      </c>
    </row>
    <row r="39" spans="2:13" ht="12" x14ac:dyDescent="0.3">
      <c r="B39" s="33">
        <f t="shared" si="1"/>
        <v>1001</v>
      </c>
      <c r="C39" s="31">
        <v>410</v>
      </c>
      <c r="D39" s="56">
        <v>401</v>
      </c>
      <c r="E39" s="22" t="s">
        <v>62</v>
      </c>
      <c r="F39" s="25">
        <v>13754</v>
      </c>
      <c r="G39" s="39">
        <v>3438.5</v>
      </c>
      <c r="H39" s="39">
        <v>3438.5</v>
      </c>
      <c r="I39" s="39">
        <v>3438.5</v>
      </c>
      <c r="J39" s="39">
        <v>3438.5</v>
      </c>
      <c r="K39" s="7">
        <v>0</v>
      </c>
      <c r="M39" s="47" t="str">
        <f t="shared" si="0"/>
        <v>EXECUTE [dbo].[PG_CI_PARTIDA_PRESUPUESTO] 0,0,0,  1001, 410, 401, 13754, 3438.5, 3438.5, 3438.5, 3438.5, 0</v>
      </c>
    </row>
    <row r="40" spans="2:13" ht="12" x14ac:dyDescent="0.3">
      <c r="B40" s="33">
        <f t="shared" si="1"/>
        <v>1001</v>
      </c>
      <c r="C40" s="31">
        <v>420</v>
      </c>
      <c r="D40" s="56">
        <v>401</v>
      </c>
      <c r="E40" s="22" t="s">
        <v>63</v>
      </c>
      <c r="F40" s="25">
        <v>5005</v>
      </c>
      <c r="G40" s="39">
        <v>1251.25</v>
      </c>
      <c r="H40" s="39">
        <v>1251.25</v>
      </c>
      <c r="I40" s="39">
        <v>1251.25</v>
      </c>
      <c r="J40" s="39">
        <v>1251.25</v>
      </c>
      <c r="K40" s="7">
        <v>0</v>
      </c>
      <c r="M40" s="47" t="str">
        <f t="shared" si="0"/>
        <v>EXECUTE [dbo].[PG_CI_PARTIDA_PRESUPUESTO] 0,0,0,  1001, 420, 401, 5005, 1251.25, 1251.25, 1251.25, 1251.25, 0</v>
      </c>
    </row>
    <row r="41" spans="2:13" ht="12" x14ac:dyDescent="0.3">
      <c r="B41" s="33">
        <f t="shared" si="1"/>
        <v>1001</v>
      </c>
      <c r="C41" s="31">
        <v>430</v>
      </c>
      <c r="D41" s="56">
        <v>202</v>
      </c>
      <c r="E41" s="22" t="s">
        <v>64</v>
      </c>
      <c r="F41" s="25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M41" s="47" t="str">
        <f t="shared" si="0"/>
        <v>EXECUTE [dbo].[PG_CI_PARTIDA_PRESUPUESTO] 0,0,0,  1001, 430, 202, 0, 0, 0, 0, 0, 0</v>
      </c>
    </row>
    <row r="42" spans="2:13" ht="12" x14ac:dyDescent="0.3">
      <c r="B42" s="33">
        <f t="shared" si="1"/>
        <v>1001</v>
      </c>
      <c r="C42" s="31">
        <v>400</v>
      </c>
      <c r="D42" s="56">
        <v>0</v>
      </c>
      <c r="E42" s="23" t="s">
        <v>74</v>
      </c>
      <c r="F42" s="28">
        <v>18759</v>
      </c>
      <c r="G42" s="20">
        <v>4689.75</v>
      </c>
      <c r="H42" s="20">
        <v>4689.75</v>
      </c>
      <c r="I42" s="20">
        <v>4689.75</v>
      </c>
      <c r="J42" s="20">
        <v>4689.75</v>
      </c>
      <c r="K42" s="20">
        <v>0</v>
      </c>
      <c r="M42" s="47" t="str">
        <f t="shared" si="0"/>
        <v>EXECUTE [dbo].[PG_CI_PARTIDA_PRESUPUESTO] 0,0,0,  1001, 400, 0, 18759, 4689.75, 4689.75, 4689.75, 4689.75, 0</v>
      </c>
    </row>
    <row r="43" spans="2:13" ht="12" x14ac:dyDescent="0.3">
      <c r="B43" s="33">
        <f t="shared" si="1"/>
        <v>1001</v>
      </c>
      <c r="C43" s="31">
        <v>450</v>
      </c>
      <c r="D43" s="56">
        <v>202</v>
      </c>
      <c r="E43" s="22" t="s">
        <v>105</v>
      </c>
      <c r="F43" s="25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M43" s="47" t="str">
        <f t="shared" si="0"/>
        <v>EXECUTE [dbo].[PG_CI_PARTIDA_PRESUPUESTO] 0,0,0,  1001, 450, 202, 0, 0, 0, 0, 0, 0</v>
      </c>
    </row>
    <row r="44" spans="2:13" ht="12" x14ac:dyDescent="0.3">
      <c r="B44" s="33">
        <f t="shared" si="1"/>
        <v>1001</v>
      </c>
      <c r="C44" s="31">
        <v>460</v>
      </c>
      <c r="D44" s="56">
        <v>401</v>
      </c>
      <c r="E44" s="22" t="s">
        <v>104</v>
      </c>
      <c r="F44" s="25">
        <v>2000</v>
      </c>
      <c r="G44" s="39">
        <v>500</v>
      </c>
      <c r="H44" s="39">
        <v>500</v>
      </c>
      <c r="I44" s="39">
        <v>500</v>
      </c>
      <c r="J44" s="39">
        <v>500</v>
      </c>
      <c r="K44" s="7">
        <v>0</v>
      </c>
      <c r="M44" s="47" t="str">
        <f t="shared" si="0"/>
        <v>EXECUTE [dbo].[PG_CI_PARTIDA_PRESUPUESTO] 0,0,0,  1001, 460, 401, 2000, 500, 500, 500, 500, 0</v>
      </c>
    </row>
    <row r="45" spans="2:13" ht="12" x14ac:dyDescent="0.3">
      <c r="B45" s="33">
        <f t="shared" si="1"/>
        <v>1001</v>
      </c>
      <c r="C45" s="31">
        <v>470</v>
      </c>
      <c r="D45" s="56">
        <v>202</v>
      </c>
      <c r="E45" s="22" t="s">
        <v>65</v>
      </c>
      <c r="F45" s="25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M45" s="47" t="str">
        <f t="shared" si="0"/>
        <v>EXECUTE [dbo].[PG_CI_PARTIDA_PRESUPUESTO] 0,0,0,  1001, 470, 202, 0, 0, 0, 0, 0, 0</v>
      </c>
    </row>
    <row r="46" spans="2:13" ht="12" x14ac:dyDescent="0.3">
      <c r="B46" s="33">
        <f t="shared" si="1"/>
        <v>1001</v>
      </c>
      <c r="C46" s="31">
        <v>480</v>
      </c>
      <c r="D46" s="56">
        <v>202</v>
      </c>
      <c r="E46" s="22" t="s">
        <v>66</v>
      </c>
      <c r="F46" s="25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M46" s="47" t="str">
        <f t="shared" si="0"/>
        <v>EXECUTE [dbo].[PG_CI_PARTIDA_PRESUPUESTO] 0,0,0,  1001, 480, 202, 0, 0, 0, 0, 0, 0</v>
      </c>
    </row>
    <row r="47" spans="2:13" ht="12" x14ac:dyDescent="0.3">
      <c r="B47" s="33">
        <f t="shared" si="1"/>
        <v>1001</v>
      </c>
      <c r="C47" s="31">
        <v>490</v>
      </c>
      <c r="D47" s="56">
        <v>202</v>
      </c>
      <c r="E47" s="22" t="s">
        <v>106</v>
      </c>
      <c r="F47" s="25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M47" s="47" t="str">
        <f t="shared" si="0"/>
        <v>EXECUTE [dbo].[PG_CI_PARTIDA_PRESUPUESTO] 0,0,0,  1001, 490, 202, 0, 0, 0, 0, 0, 0</v>
      </c>
    </row>
    <row r="48" spans="2:13" ht="12" x14ac:dyDescent="0.3">
      <c r="B48" s="33">
        <f t="shared" si="1"/>
        <v>1001</v>
      </c>
      <c r="C48" s="31">
        <v>500</v>
      </c>
      <c r="D48" s="56">
        <v>202</v>
      </c>
      <c r="E48" s="22" t="s">
        <v>71</v>
      </c>
      <c r="F48" s="25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M48" s="47" t="str">
        <f t="shared" si="0"/>
        <v>EXECUTE [dbo].[PG_CI_PARTIDA_PRESUPUESTO] 0,0,0,  1001, 500, 202, 0, 0, 0, 0, 0, 0</v>
      </c>
    </row>
    <row r="49" spans="2:13" ht="12" x14ac:dyDescent="0.3">
      <c r="B49" s="33">
        <f t="shared" si="1"/>
        <v>1001</v>
      </c>
      <c r="C49" s="31">
        <v>510</v>
      </c>
      <c r="D49" s="56">
        <v>202</v>
      </c>
      <c r="E49" s="22" t="s">
        <v>70</v>
      </c>
      <c r="F49" s="25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M49" s="47" t="str">
        <f t="shared" si="0"/>
        <v>EXECUTE [dbo].[PG_CI_PARTIDA_PRESUPUESTO] 0,0,0,  1001, 510, 202, 0, 0, 0, 0, 0, 0</v>
      </c>
    </row>
    <row r="50" spans="2:13" ht="12" x14ac:dyDescent="0.3">
      <c r="B50" s="33">
        <f t="shared" si="1"/>
        <v>1001</v>
      </c>
      <c r="C50" s="31">
        <v>440</v>
      </c>
      <c r="D50" s="56">
        <v>0</v>
      </c>
      <c r="E50" s="23" t="s">
        <v>75</v>
      </c>
      <c r="F50" s="28">
        <v>2000</v>
      </c>
      <c r="G50" s="20">
        <v>500</v>
      </c>
      <c r="H50" s="20">
        <v>500</v>
      </c>
      <c r="I50" s="20">
        <v>500</v>
      </c>
      <c r="J50" s="20">
        <v>500</v>
      </c>
      <c r="K50" s="20">
        <v>0</v>
      </c>
      <c r="M50" s="47" t="str">
        <f t="shared" si="0"/>
        <v>EXECUTE [dbo].[PG_CI_PARTIDA_PRESUPUESTO] 0,0,0,  1001, 440, 0, 2000, 500, 500, 500, 500, 0</v>
      </c>
    </row>
    <row r="51" spans="2:13" ht="12" x14ac:dyDescent="0.3">
      <c r="B51" s="33">
        <f t="shared" si="1"/>
        <v>1001</v>
      </c>
      <c r="C51" s="31">
        <v>530</v>
      </c>
      <c r="D51" s="56">
        <v>202</v>
      </c>
      <c r="E51" s="22" t="s">
        <v>67</v>
      </c>
      <c r="F51" s="25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M51" s="47" t="str">
        <f t="shared" si="0"/>
        <v>EXECUTE [dbo].[PG_CI_PARTIDA_PRESUPUESTO] 0,0,0,  1001, 530, 202, 0, 0, 0, 0, 0, 0</v>
      </c>
    </row>
    <row r="52" spans="2:13" ht="12" x14ac:dyDescent="0.3">
      <c r="B52" s="33">
        <f t="shared" si="1"/>
        <v>1001</v>
      </c>
      <c r="C52" s="31">
        <v>540</v>
      </c>
      <c r="D52" s="56">
        <v>202</v>
      </c>
      <c r="E52" s="22" t="s">
        <v>68</v>
      </c>
      <c r="F52" s="25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M52" s="47" t="str">
        <f t="shared" si="0"/>
        <v>EXECUTE [dbo].[PG_CI_PARTIDA_PRESUPUESTO] 0,0,0,  1001, 540, 202, 0, 0, 0, 0, 0, 0</v>
      </c>
    </row>
    <row r="53" spans="2:13" ht="12" x14ac:dyDescent="0.3">
      <c r="B53" s="33">
        <f t="shared" si="1"/>
        <v>1001</v>
      </c>
      <c r="C53" s="31">
        <v>550</v>
      </c>
      <c r="D53" s="56">
        <v>202</v>
      </c>
      <c r="E53" s="22" t="s">
        <v>69</v>
      </c>
      <c r="F53" s="25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M53" s="47" t="str">
        <f t="shared" si="0"/>
        <v>EXECUTE [dbo].[PG_CI_PARTIDA_PRESUPUESTO] 0,0,0,  1001, 550, 202, 0, 0, 0, 0, 0, 0</v>
      </c>
    </row>
    <row r="54" spans="2:13" ht="12" x14ac:dyDescent="0.3">
      <c r="B54" s="33">
        <f t="shared" si="1"/>
        <v>1001</v>
      </c>
      <c r="C54" s="31">
        <v>560</v>
      </c>
      <c r="D54" s="56">
        <v>202</v>
      </c>
      <c r="E54" s="22" t="s">
        <v>70</v>
      </c>
      <c r="F54" s="25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M54" s="47" t="str">
        <f t="shared" si="0"/>
        <v>EXECUTE [dbo].[PG_CI_PARTIDA_PRESUPUESTO] 0,0,0,  1001, 560, 202, 0, 0, 0, 0, 0, 0</v>
      </c>
    </row>
    <row r="55" spans="2:13" ht="12" x14ac:dyDescent="0.3">
      <c r="B55" s="33">
        <f t="shared" si="1"/>
        <v>1001</v>
      </c>
      <c r="C55" s="31">
        <v>520</v>
      </c>
      <c r="D55" s="56">
        <v>0</v>
      </c>
      <c r="E55" s="23" t="s">
        <v>76</v>
      </c>
      <c r="F55" s="28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M55" s="47" t="str">
        <f t="shared" si="0"/>
        <v>EXECUTE [dbo].[PG_CI_PARTIDA_PRESUPUESTO] 0,0,0,  1001, 520, 0, 0, 0, 0, 0, 0, 0</v>
      </c>
    </row>
    <row r="56" spans="2:13" ht="12" x14ac:dyDescent="0.3">
      <c r="B56" s="33">
        <f t="shared" si="1"/>
        <v>1001</v>
      </c>
      <c r="C56" s="31">
        <v>570</v>
      </c>
      <c r="D56" s="56">
        <v>202</v>
      </c>
      <c r="E56" s="22" t="s">
        <v>72</v>
      </c>
      <c r="F56" s="25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M56" s="47" t="str">
        <f t="shared" si="0"/>
        <v>EXECUTE [dbo].[PG_CI_PARTIDA_PRESUPUESTO] 0,0,0,  1001, 570, 202, 0, 0, 0, 0, 0, 0</v>
      </c>
    </row>
    <row r="57" spans="2:13" ht="12" x14ac:dyDescent="0.3">
      <c r="B57" s="33">
        <f t="shared" si="1"/>
        <v>1001</v>
      </c>
      <c r="C57" s="31">
        <v>390</v>
      </c>
      <c r="D57" s="56">
        <v>0</v>
      </c>
      <c r="E57" s="16" t="s">
        <v>77</v>
      </c>
      <c r="F57" s="27">
        <v>20759</v>
      </c>
      <c r="G57" s="2">
        <v>5189.75</v>
      </c>
      <c r="H57" s="2">
        <v>5189.75</v>
      </c>
      <c r="I57" s="2">
        <v>5189.75</v>
      </c>
      <c r="J57" s="2">
        <v>5189.75</v>
      </c>
      <c r="K57" s="2">
        <v>0</v>
      </c>
      <c r="M57" s="47" t="str">
        <f t="shared" si="0"/>
        <v>EXECUTE [dbo].[PG_CI_PARTIDA_PRESUPUESTO] 0,0,0,  1001, 390, 0, 20759, 5189.75, 5189.75, 5189.75, 5189.75, 0</v>
      </c>
    </row>
    <row r="58" spans="2:13" ht="15" x14ac:dyDescent="0.3">
      <c r="B58" s="33">
        <f t="shared" si="1"/>
        <v>1001</v>
      </c>
      <c r="C58" s="31">
        <v>580</v>
      </c>
      <c r="D58" s="56">
        <v>0</v>
      </c>
      <c r="E58" s="3" t="s">
        <v>92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M58" s="47" t="str">
        <f t="shared" si="0"/>
        <v>EXECUTE [dbo].[PG_CI_PARTIDA_PRESUPUESTO] 0,0,0,  1001, 580, 0, 0, 0, 0, 0, 0, 0</v>
      </c>
    </row>
    <row r="59" spans="2:13" ht="12" x14ac:dyDescent="0.3">
      <c r="B59" s="33">
        <f t="shared" si="1"/>
        <v>1001</v>
      </c>
      <c r="C59" s="31">
        <v>610</v>
      </c>
      <c r="D59" s="56">
        <v>201</v>
      </c>
      <c r="E59" s="22" t="s">
        <v>28</v>
      </c>
      <c r="F59" s="25">
        <v>2693</v>
      </c>
      <c r="G59" s="35">
        <v>1346.5</v>
      </c>
      <c r="H59" s="39">
        <v>0</v>
      </c>
      <c r="I59" s="35">
        <v>1346.5</v>
      </c>
      <c r="J59" s="39">
        <v>0</v>
      </c>
      <c r="K59" s="7">
        <v>0</v>
      </c>
      <c r="M59" s="47" t="str">
        <f t="shared" si="0"/>
        <v>EXECUTE [dbo].[PG_CI_PARTIDA_PRESUPUESTO] 0,0,0,  1001, 610, 201, 2693, 1346.5, 0, 1346.5, 0, 0</v>
      </c>
    </row>
    <row r="60" spans="2:13" ht="12" x14ac:dyDescent="0.3">
      <c r="B60" s="33">
        <f t="shared" si="1"/>
        <v>1001</v>
      </c>
      <c r="C60" s="31">
        <v>620</v>
      </c>
      <c r="D60" s="56">
        <v>202</v>
      </c>
      <c r="E60" s="22" t="s">
        <v>29</v>
      </c>
      <c r="F60" s="25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M60" s="47" t="str">
        <f t="shared" si="0"/>
        <v>EXECUTE [dbo].[PG_CI_PARTIDA_PRESUPUESTO] 0,0,0,  1001, 620, 202, 0, 0, 0, 0, 0, 0</v>
      </c>
    </row>
    <row r="61" spans="2:13" ht="12" x14ac:dyDescent="0.3">
      <c r="B61" s="33">
        <f t="shared" si="1"/>
        <v>1001</v>
      </c>
      <c r="C61" s="31">
        <v>630</v>
      </c>
      <c r="D61" s="56">
        <v>202</v>
      </c>
      <c r="E61" s="22" t="s">
        <v>30</v>
      </c>
      <c r="F61" s="25">
        <v>701</v>
      </c>
      <c r="G61" s="7">
        <v>0</v>
      </c>
      <c r="H61" s="35">
        <v>350.5</v>
      </c>
      <c r="I61" s="7">
        <v>0</v>
      </c>
      <c r="J61" s="35">
        <v>350.5</v>
      </c>
      <c r="K61" s="7">
        <v>0</v>
      </c>
      <c r="M61" s="47" t="str">
        <f t="shared" si="0"/>
        <v>EXECUTE [dbo].[PG_CI_PARTIDA_PRESUPUESTO] 0,0,0,  1001, 630, 202, 701, 0, 350.5, 0, 350.5, 0</v>
      </c>
    </row>
    <row r="62" spans="2:13" ht="12" x14ac:dyDescent="0.3">
      <c r="B62" s="33">
        <f t="shared" si="1"/>
        <v>1001</v>
      </c>
      <c r="C62" s="31">
        <v>640</v>
      </c>
      <c r="D62" s="56">
        <v>202</v>
      </c>
      <c r="E62" s="22" t="s">
        <v>32</v>
      </c>
      <c r="F62" s="25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M62" s="47" t="str">
        <f t="shared" si="0"/>
        <v>EXECUTE [dbo].[PG_CI_PARTIDA_PRESUPUESTO] 0,0,0,  1001, 640, 202, 0, 0, 0, 0, 0, 0</v>
      </c>
    </row>
    <row r="63" spans="2:13" ht="12" x14ac:dyDescent="0.3">
      <c r="B63" s="33">
        <f t="shared" si="1"/>
        <v>1001</v>
      </c>
      <c r="C63" s="31">
        <v>650</v>
      </c>
      <c r="D63" s="56">
        <v>202</v>
      </c>
      <c r="E63" s="22" t="s">
        <v>33</v>
      </c>
      <c r="F63" s="25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M63" s="47" t="str">
        <f t="shared" si="0"/>
        <v>EXECUTE [dbo].[PG_CI_PARTIDA_PRESUPUESTO] 0,0,0,  1001, 650, 202, 0, 0, 0, 0, 0, 0</v>
      </c>
    </row>
    <row r="64" spans="2:13" ht="12" x14ac:dyDescent="0.3">
      <c r="B64" s="33">
        <f t="shared" si="1"/>
        <v>1001</v>
      </c>
      <c r="C64" s="31">
        <v>660</v>
      </c>
      <c r="D64" s="56">
        <v>202</v>
      </c>
      <c r="E64" s="22" t="s">
        <v>31</v>
      </c>
      <c r="F64" s="25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M64" s="47" t="str">
        <f t="shared" si="0"/>
        <v>EXECUTE [dbo].[PG_CI_PARTIDA_PRESUPUESTO] 0,0,0,  1001, 660, 202, 0, 0, 0, 0, 0, 0</v>
      </c>
    </row>
    <row r="65" spans="2:13" ht="12" x14ac:dyDescent="0.3">
      <c r="B65" s="33">
        <f t="shared" si="1"/>
        <v>1001</v>
      </c>
      <c r="C65" s="31">
        <v>600</v>
      </c>
      <c r="D65" s="56">
        <v>0</v>
      </c>
      <c r="E65" s="23" t="s">
        <v>99</v>
      </c>
      <c r="F65" s="26">
        <v>3394</v>
      </c>
      <c r="G65" s="12">
        <v>1346.5</v>
      </c>
      <c r="H65" s="12">
        <v>350.5</v>
      </c>
      <c r="I65" s="12">
        <v>1346.5</v>
      </c>
      <c r="J65" s="12">
        <v>350.5</v>
      </c>
      <c r="K65" s="12">
        <v>0</v>
      </c>
      <c r="M65" s="47" t="str">
        <f t="shared" si="0"/>
        <v>EXECUTE [dbo].[PG_CI_PARTIDA_PRESUPUESTO] 0,0,0,  1001, 600, 0, 3394, 1346.5, 350.5, 1346.5, 350.5, 0</v>
      </c>
    </row>
    <row r="66" spans="2:13" ht="12" x14ac:dyDescent="0.3">
      <c r="B66" s="33">
        <f t="shared" si="1"/>
        <v>1001</v>
      </c>
      <c r="C66" s="31">
        <v>680</v>
      </c>
      <c r="D66" s="56">
        <v>202</v>
      </c>
      <c r="E66" s="22" t="s">
        <v>42</v>
      </c>
      <c r="F66" s="25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M66" s="47" t="str">
        <f t="shared" si="0"/>
        <v>EXECUTE [dbo].[PG_CI_PARTIDA_PRESUPUESTO] 0,0,0,  1001, 680, 202, 0, 0, 0, 0, 0, 0</v>
      </c>
    </row>
    <row r="67" spans="2:13" ht="12" x14ac:dyDescent="0.3">
      <c r="B67" s="33">
        <f t="shared" si="1"/>
        <v>1001</v>
      </c>
      <c r="C67" s="31">
        <v>690</v>
      </c>
      <c r="D67" s="56">
        <v>202</v>
      </c>
      <c r="E67" s="22" t="s">
        <v>102</v>
      </c>
      <c r="F67" s="25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M67" s="47" t="str">
        <f t="shared" ref="M67:M130" si="2">CONCATENATE($P$1," ",B67,", ",C67,", ",D67,", ",F67,", ",G67,", ",H67,", ",I67,", ",J67, ", ",K67)</f>
        <v>EXECUTE [dbo].[PG_CI_PARTIDA_PRESUPUESTO] 0,0,0,  1001, 690, 202, 0, 0, 0, 0, 0, 0</v>
      </c>
    </row>
    <row r="68" spans="2:13" ht="12" x14ac:dyDescent="0.3">
      <c r="B68" s="33">
        <f t="shared" ref="B68:B111" si="3">B67</f>
        <v>1001</v>
      </c>
      <c r="C68" s="31">
        <v>700</v>
      </c>
      <c r="D68" s="56">
        <v>202</v>
      </c>
      <c r="E68" s="22" t="s">
        <v>43</v>
      </c>
      <c r="F68" s="25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M68" s="47" t="str">
        <f t="shared" si="2"/>
        <v>EXECUTE [dbo].[PG_CI_PARTIDA_PRESUPUESTO] 0,0,0,  1001, 700, 202, 0, 0, 0, 0, 0, 0</v>
      </c>
    </row>
    <row r="69" spans="2:13" ht="12" x14ac:dyDescent="0.3">
      <c r="B69" s="33">
        <f t="shared" si="3"/>
        <v>1001</v>
      </c>
      <c r="C69" s="31">
        <v>710</v>
      </c>
      <c r="D69" s="56">
        <v>202</v>
      </c>
      <c r="E69" s="22" t="s">
        <v>44</v>
      </c>
      <c r="F69" s="25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M69" s="47" t="str">
        <f t="shared" si="2"/>
        <v>EXECUTE [dbo].[PG_CI_PARTIDA_PRESUPUESTO] 0,0,0,  1001, 710, 202, 0, 0, 0, 0, 0, 0</v>
      </c>
    </row>
    <row r="70" spans="2:13" ht="12" x14ac:dyDescent="0.3">
      <c r="B70" s="33">
        <f t="shared" si="3"/>
        <v>1001</v>
      </c>
      <c r="C70" s="31">
        <v>720</v>
      </c>
      <c r="D70" s="56">
        <v>202</v>
      </c>
      <c r="E70" s="22" t="s">
        <v>59</v>
      </c>
      <c r="F70" s="25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M70" s="47" t="str">
        <f t="shared" si="2"/>
        <v>EXECUTE [dbo].[PG_CI_PARTIDA_PRESUPUESTO] 0,0,0,  1001, 720, 202, 0, 0, 0, 0, 0, 0</v>
      </c>
    </row>
    <row r="71" spans="2:13" ht="12" x14ac:dyDescent="0.3">
      <c r="B71" s="33">
        <f t="shared" si="3"/>
        <v>1001</v>
      </c>
      <c r="C71" s="31">
        <v>730</v>
      </c>
      <c r="D71" s="56">
        <v>202</v>
      </c>
      <c r="E71" s="22" t="s">
        <v>41</v>
      </c>
      <c r="F71" s="25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M71" s="47" t="str">
        <f t="shared" si="2"/>
        <v>EXECUTE [dbo].[PG_CI_PARTIDA_PRESUPUESTO] 0,0,0,  1001, 730, 202, 0, 0, 0, 0, 0, 0</v>
      </c>
    </row>
    <row r="72" spans="2:13" ht="12" x14ac:dyDescent="0.3">
      <c r="B72" s="33">
        <f t="shared" si="3"/>
        <v>1001</v>
      </c>
      <c r="C72" s="31">
        <v>670</v>
      </c>
      <c r="D72" s="56">
        <v>0</v>
      </c>
      <c r="E72" s="23" t="s">
        <v>97</v>
      </c>
      <c r="F72" s="26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M72" s="47" t="str">
        <f t="shared" si="2"/>
        <v>EXECUTE [dbo].[PG_CI_PARTIDA_PRESUPUESTO] 0,0,0,  1001, 670, 0, 0, 0, 0, 0, 0, 0</v>
      </c>
    </row>
    <row r="73" spans="2:13" ht="12" x14ac:dyDescent="0.3">
      <c r="B73" s="33">
        <f t="shared" si="3"/>
        <v>1001</v>
      </c>
      <c r="C73" s="31">
        <v>750</v>
      </c>
      <c r="D73" s="56">
        <v>202</v>
      </c>
      <c r="E73" s="22" t="s">
        <v>56</v>
      </c>
      <c r="F73" s="25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M73" s="47" t="str">
        <f t="shared" si="2"/>
        <v>EXECUTE [dbo].[PG_CI_PARTIDA_PRESUPUESTO] 0,0,0,  1001, 750, 202, 0, 0, 0, 0, 0, 0</v>
      </c>
    </row>
    <row r="74" spans="2:13" ht="12" x14ac:dyDescent="0.3">
      <c r="B74" s="33">
        <f t="shared" si="3"/>
        <v>1001</v>
      </c>
      <c r="C74" s="31">
        <v>760</v>
      </c>
      <c r="D74" s="56">
        <v>202</v>
      </c>
      <c r="E74" s="22" t="s">
        <v>48</v>
      </c>
      <c r="F74" s="25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M74" s="47" t="str">
        <f t="shared" si="2"/>
        <v>EXECUTE [dbo].[PG_CI_PARTIDA_PRESUPUESTO] 0,0,0,  1001, 760, 202, 0, 0, 0, 0, 0, 0</v>
      </c>
    </row>
    <row r="75" spans="2:13" ht="12" x14ac:dyDescent="0.3">
      <c r="B75" s="33">
        <f t="shared" si="3"/>
        <v>1001</v>
      </c>
      <c r="C75" s="31">
        <v>770</v>
      </c>
      <c r="D75" s="56">
        <v>202</v>
      </c>
      <c r="E75" s="22" t="s">
        <v>53</v>
      </c>
      <c r="F75" s="25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M75" s="47" t="str">
        <f t="shared" si="2"/>
        <v>EXECUTE [dbo].[PG_CI_PARTIDA_PRESUPUESTO] 0,0,0,  1001, 770, 202, 0, 0, 0, 0, 0, 0</v>
      </c>
    </row>
    <row r="76" spans="2:13" ht="12" x14ac:dyDescent="0.3">
      <c r="B76" s="33">
        <f t="shared" si="3"/>
        <v>1001</v>
      </c>
      <c r="C76" s="31">
        <v>780</v>
      </c>
      <c r="D76" s="56">
        <v>202</v>
      </c>
      <c r="E76" s="22" t="s">
        <v>54</v>
      </c>
      <c r="F76" s="25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M76" s="47" t="str">
        <f t="shared" si="2"/>
        <v>EXECUTE [dbo].[PG_CI_PARTIDA_PRESUPUESTO] 0,0,0,  1001, 780, 202, 0, 0, 0, 0, 0, 0</v>
      </c>
    </row>
    <row r="77" spans="2:13" ht="12" x14ac:dyDescent="0.3">
      <c r="B77" s="33">
        <f t="shared" si="3"/>
        <v>1001</v>
      </c>
      <c r="C77" s="31">
        <v>790</v>
      </c>
      <c r="D77" s="56">
        <v>202</v>
      </c>
      <c r="E77" s="22" t="s">
        <v>55</v>
      </c>
      <c r="F77" s="25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M77" s="47" t="str">
        <f t="shared" si="2"/>
        <v>EXECUTE [dbo].[PG_CI_PARTIDA_PRESUPUESTO] 0,0,0,  1001, 790, 202, 0, 0, 0, 0, 0, 0</v>
      </c>
    </row>
    <row r="78" spans="2:13" ht="12" x14ac:dyDescent="0.3">
      <c r="B78" s="33">
        <f t="shared" si="3"/>
        <v>1001</v>
      </c>
      <c r="C78" s="31">
        <v>800</v>
      </c>
      <c r="D78" s="56">
        <v>202</v>
      </c>
      <c r="E78" s="22" t="s">
        <v>46</v>
      </c>
      <c r="F78" s="25">
        <v>1987</v>
      </c>
      <c r="G78" s="7">
        <v>0</v>
      </c>
      <c r="H78" s="35">
        <v>993.5</v>
      </c>
      <c r="I78" s="7">
        <v>0</v>
      </c>
      <c r="J78" s="35">
        <v>993.5</v>
      </c>
      <c r="K78" s="7">
        <v>0</v>
      </c>
      <c r="M78" s="47" t="str">
        <f t="shared" si="2"/>
        <v>EXECUTE [dbo].[PG_CI_PARTIDA_PRESUPUESTO] 0,0,0,  1001, 800, 202, 1987, 0, 993.5, 0, 993.5, 0</v>
      </c>
    </row>
    <row r="79" spans="2:13" ht="12" x14ac:dyDescent="0.3">
      <c r="B79" s="33">
        <f t="shared" si="3"/>
        <v>1001</v>
      </c>
      <c r="C79" s="31">
        <v>810</v>
      </c>
      <c r="D79" s="56">
        <v>202</v>
      </c>
      <c r="E79" s="22" t="s">
        <v>58</v>
      </c>
      <c r="F79" s="25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M79" s="47" t="str">
        <f t="shared" si="2"/>
        <v>EXECUTE [dbo].[PG_CI_PARTIDA_PRESUPUESTO] 0,0,0,  1001, 810, 202, 0, 0, 0, 0, 0, 0</v>
      </c>
    </row>
    <row r="80" spans="2:13" ht="12" x14ac:dyDescent="0.3">
      <c r="B80" s="33">
        <f t="shared" si="3"/>
        <v>1001</v>
      </c>
      <c r="C80" s="31">
        <v>820</v>
      </c>
      <c r="D80" s="56">
        <v>202</v>
      </c>
      <c r="E80" s="22" t="s">
        <v>51</v>
      </c>
      <c r="F80" s="25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M80" s="47" t="str">
        <f t="shared" si="2"/>
        <v>EXECUTE [dbo].[PG_CI_PARTIDA_PRESUPUESTO] 0,0,0,  1001, 820, 202, 0, 0, 0, 0, 0, 0</v>
      </c>
    </row>
    <row r="81" spans="2:13" ht="12" x14ac:dyDescent="0.3">
      <c r="B81" s="33">
        <f t="shared" si="3"/>
        <v>1001</v>
      </c>
      <c r="C81" s="31">
        <v>830</v>
      </c>
      <c r="D81" s="56">
        <v>202</v>
      </c>
      <c r="E81" s="22" t="s">
        <v>34</v>
      </c>
      <c r="F81" s="25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M81" s="47" t="str">
        <f t="shared" si="2"/>
        <v>EXECUTE [dbo].[PG_CI_PARTIDA_PRESUPUESTO] 0,0,0,  1001, 830, 202, 0, 0, 0, 0, 0, 0</v>
      </c>
    </row>
    <row r="82" spans="2:13" ht="12" x14ac:dyDescent="0.3">
      <c r="B82" s="33">
        <f t="shared" si="3"/>
        <v>1001</v>
      </c>
      <c r="C82" s="31">
        <v>740</v>
      </c>
      <c r="D82" s="56">
        <v>0</v>
      </c>
      <c r="E82" s="23" t="s">
        <v>96</v>
      </c>
      <c r="F82" s="26">
        <v>1987</v>
      </c>
      <c r="G82" s="12">
        <v>0</v>
      </c>
      <c r="H82" s="12">
        <v>993.5</v>
      </c>
      <c r="I82" s="12">
        <v>0</v>
      </c>
      <c r="J82" s="12">
        <v>993.5</v>
      </c>
      <c r="K82" s="12">
        <v>0</v>
      </c>
      <c r="M82" s="47" t="str">
        <f t="shared" si="2"/>
        <v>EXECUTE [dbo].[PG_CI_PARTIDA_PRESUPUESTO] 0,0,0,  1001, 740, 0, 1987, 0, 993.5, 0, 993.5, 0</v>
      </c>
    </row>
    <row r="83" spans="2:13" ht="12" x14ac:dyDescent="0.3">
      <c r="B83" s="33">
        <f t="shared" si="3"/>
        <v>1001</v>
      </c>
      <c r="C83" s="31">
        <v>850</v>
      </c>
      <c r="D83" s="56">
        <v>201</v>
      </c>
      <c r="E83" s="22" t="s">
        <v>60</v>
      </c>
      <c r="F83" s="25">
        <v>3908</v>
      </c>
      <c r="G83" s="35">
        <v>1954</v>
      </c>
      <c r="H83" s="7">
        <v>0</v>
      </c>
      <c r="I83" s="35">
        <v>1954</v>
      </c>
      <c r="J83" s="7">
        <v>0</v>
      </c>
      <c r="K83" s="7">
        <v>0</v>
      </c>
      <c r="M83" s="47" t="str">
        <f t="shared" si="2"/>
        <v>EXECUTE [dbo].[PG_CI_PARTIDA_PRESUPUESTO] 0,0,0,  1001, 850, 201, 3908, 1954, 0, 1954, 0, 0</v>
      </c>
    </row>
    <row r="84" spans="2:13" ht="12" x14ac:dyDescent="0.3">
      <c r="B84" s="33">
        <f t="shared" si="3"/>
        <v>1001</v>
      </c>
      <c r="C84" s="31">
        <v>860</v>
      </c>
      <c r="D84" s="56">
        <v>202</v>
      </c>
      <c r="E84" s="22" t="s">
        <v>50</v>
      </c>
      <c r="F84" s="25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M84" s="47" t="str">
        <f t="shared" si="2"/>
        <v>EXECUTE [dbo].[PG_CI_PARTIDA_PRESUPUESTO] 0,0,0,  1001, 860, 202, 0, 0, 0, 0, 0, 0</v>
      </c>
    </row>
    <row r="85" spans="2:13" ht="12" x14ac:dyDescent="0.3">
      <c r="B85" s="33">
        <f t="shared" si="3"/>
        <v>1001</v>
      </c>
      <c r="C85" s="31">
        <v>870</v>
      </c>
      <c r="D85" s="56">
        <v>401</v>
      </c>
      <c r="E85" s="22" t="s">
        <v>35</v>
      </c>
      <c r="F85" s="25">
        <v>2211</v>
      </c>
      <c r="G85" s="35">
        <v>552.75</v>
      </c>
      <c r="H85" s="35">
        <v>552.75</v>
      </c>
      <c r="I85" s="35">
        <v>552.75</v>
      </c>
      <c r="J85" s="35">
        <v>552.75</v>
      </c>
      <c r="K85" s="7">
        <v>0</v>
      </c>
      <c r="M85" s="47" t="str">
        <f t="shared" si="2"/>
        <v>EXECUTE [dbo].[PG_CI_PARTIDA_PRESUPUESTO] 0,0,0,  1001, 870, 401, 2211, 552.75, 552.75, 552.75, 552.75, 0</v>
      </c>
    </row>
    <row r="86" spans="2:13" ht="12" x14ac:dyDescent="0.3">
      <c r="B86" s="33">
        <f t="shared" si="3"/>
        <v>1001</v>
      </c>
      <c r="C86" s="31">
        <v>880</v>
      </c>
      <c r="D86" s="56">
        <v>401</v>
      </c>
      <c r="E86" s="22" t="s">
        <v>47</v>
      </c>
      <c r="F86" s="25">
        <v>2259</v>
      </c>
      <c r="G86" s="35">
        <v>564.75</v>
      </c>
      <c r="H86" s="35">
        <v>564.75</v>
      </c>
      <c r="I86" s="35">
        <v>564.75</v>
      </c>
      <c r="J86" s="35">
        <v>564.75</v>
      </c>
      <c r="K86" s="7">
        <v>0</v>
      </c>
      <c r="M86" s="47" t="str">
        <f t="shared" si="2"/>
        <v>EXECUTE [dbo].[PG_CI_PARTIDA_PRESUPUESTO] 0,0,0,  1001, 880, 401, 2259, 564.75, 564.75, 564.75, 564.75, 0</v>
      </c>
    </row>
    <row r="87" spans="2:13" ht="12" x14ac:dyDescent="0.3">
      <c r="B87" s="33">
        <f t="shared" si="3"/>
        <v>1001</v>
      </c>
      <c r="C87" s="31">
        <v>840</v>
      </c>
      <c r="D87" s="56">
        <v>0</v>
      </c>
      <c r="E87" s="23" t="s">
        <v>98</v>
      </c>
      <c r="F87" s="26">
        <v>8378</v>
      </c>
      <c r="G87" s="12">
        <v>3071.5</v>
      </c>
      <c r="H87" s="12">
        <v>1117.5</v>
      </c>
      <c r="I87" s="12">
        <v>3071.5</v>
      </c>
      <c r="J87" s="12">
        <v>1117.5</v>
      </c>
      <c r="K87" s="12">
        <v>0</v>
      </c>
      <c r="M87" s="47" t="str">
        <f t="shared" si="2"/>
        <v>EXECUTE [dbo].[PG_CI_PARTIDA_PRESUPUESTO] 0,0,0,  1001, 840, 0, 8378, 3071.5, 1117.5, 3071.5, 1117.5, 0</v>
      </c>
    </row>
    <row r="88" spans="2:13" ht="12" x14ac:dyDescent="0.3">
      <c r="B88" s="33">
        <f t="shared" si="3"/>
        <v>1001</v>
      </c>
      <c r="C88" s="31">
        <v>900</v>
      </c>
      <c r="D88" s="56">
        <v>202</v>
      </c>
      <c r="E88" s="22" t="s">
        <v>39</v>
      </c>
      <c r="F88" s="25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M88" s="47" t="str">
        <f t="shared" si="2"/>
        <v>EXECUTE [dbo].[PG_CI_PARTIDA_PRESUPUESTO] 0,0,0,  1001, 900, 202, 0, 0, 0, 0, 0, 0</v>
      </c>
    </row>
    <row r="89" spans="2:13" ht="12" x14ac:dyDescent="0.3">
      <c r="B89" s="33">
        <f t="shared" si="3"/>
        <v>1001</v>
      </c>
      <c r="C89" s="31">
        <v>910</v>
      </c>
      <c r="D89" s="56">
        <v>202</v>
      </c>
      <c r="E89" s="22" t="s">
        <v>38</v>
      </c>
      <c r="F89" s="25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M89" s="47" t="str">
        <f t="shared" si="2"/>
        <v>EXECUTE [dbo].[PG_CI_PARTIDA_PRESUPUESTO] 0,0,0,  1001, 910, 202, 0, 0, 0, 0, 0, 0</v>
      </c>
    </row>
    <row r="90" spans="2:13" ht="12" x14ac:dyDescent="0.3">
      <c r="B90" s="33">
        <f t="shared" si="3"/>
        <v>1001</v>
      </c>
      <c r="C90" s="31">
        <v>920</v>
      </c>
      <c r="D90" s="56">
        <v>202</v>
      </c>
      <c r="E90" s="22" t="s">
        <v>45</v>
      </c>
      <c r="F90" s="25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M90" s="47" t="str">
        <f t="shared" si="2"/>
        <v>EXECUTE [dbo].[PG_CI_PARTIDA_PRESUPUESTO] 0,0,0,  1001, 920, 202, 0, 0, 0, 0, 0, 0</v>
      </c>
    </row>
    <row r="91" spans="2:13" ht="12" x14ac:dyDescent="0.3">
      <c r="B91" s="33">
        <f t="shared" si="3"/>
        <v>1001</v>
      </c>
      <c r="C91" s="31">
        <v>930</v>
      </c>
      <c r="D91" s="56">
        <v>202</v>
      </c>
      <c r="E91" s="22" t="s">
        <v>37</v>
      </c>
      <c r="F91" s="25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M91" s="47" t="str">
        <f t="shared" si="2"/>
        <v>EXECUTE [dbo].[PG_CI_PARTIDA_PRESUPUESTO] 0,0,0,  1001, 930, 202, 0, 0, 0, 0, 0, 0</v>
      </c>
    </row>
    <row r="92" spans="2:13" ht="12" x14ac:dyDescent="0.3">
      <c r="B92" s="33">
        <f t="shared" si="3"/>
        <v>1001</v>
      </c>
      <c r="C92" s="31">
        <v>940</v>
      </c>
      <c r="D92" s="56">
        <v>202</v>
      </c>
      <c r="E92" s="22" t="s">
        <v>49</v>
      </c>
      <c r="F92" s="25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M92" s="47" t="str">
        <f t="shared" si="2"/>
        <v>EXECUTE [dbo].[PG_CI_PARTIDA_PRESUPUESTO] 0,0,0,  1001, 940, 202, 0, 0, 0, 0, 0, 0</v>
      </c>
    </row>
    <row r="93" spans="2:13" ht="12" x14ac:dyDescent="0.3">
      <c r="B93" s="33">
        <f t="shared" si="3"/>
        <v>1001</v>
      </c>
      <c r="C93" s="31">
        <v>950</v>
      </c>
      <c r="D93" s="56">
        <v>202</v>
      </c>
      <c r="E93" s="22" t="s">
        <v>52</v>
      </c>
      <c r="F93" s="25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M93" s="47" t="str">
        <f t="shared" si="2"/>
        <v>EXECUTE [dbo].[PG_CI_PARTIDA_PRESUPUESTO] 0,0,0,  1001, 950, 202, 0, 0, 0, 0, 0, 0</v>
      </c>
    </row>
    <row r="94" spans="2:13" ht="12" x14ac:dyDescent="0.3">
      <c r="B94" s="33">
        <f t="shared" si="3"/>
        <v>1001</v>
      </c>
      <c r="C94" s="31">
        <v>890</v>
      </c>
      <c r="D94" s="56">
        <v>0</v>
      </c>
      <c r="E94" s="23" t="s">
        <v>100</v>
      </c>
      <c r="F94" s="26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M94" s="47" t="str">
        <f t="shared" si="2"/>
        <v>EXECUTE [dbo].[PG_CI_PARTIDA_PRESUPUESTO] 0,0,0,  1001, 890, 0, 0, 0, 0, 0, 0, 0</v>
      </c>
    </row>
    <row r="95" spans="2:13" ht="12" x14ac:dyDescent="0.3">
      <c r="B95" s="33">
        <f t="shared" si="3"/>
        <v>1001</v>
      </c>
      <c r="C95" s="31">
        <v>960</v>
      </c>
      <c r="D95" s="56">
        <v>202</v>
      </c>
      <c r="E95" s="22" t="s">
        <v>61</v>
      </c>
      <c r="F95" s="25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M95" s="47" t="str">
        <f t="shared" si="2"/>
        <v>EXECUTE [dbo].[PG_CI_PARTIDA_PRESUPUESTO] 0,0,0,  1001, 960, 202, 0, 0, 0, 0, 0, 0</v>
      </c>
    </row>
    <row r="96" spans="2:13" ht="12" x14ac:dyDescent="0.3">
      <c r="B96" s="33">
        <f t="shared" si="3"/>
        <v>1001</v>
      </c>
      <c r="C96" s="31">
        <v>970</v>
      </c>
      <c r="D96" s="56">
        <v>202</v>
      </c>
      <c r="E96" s="19" t="s">
        <v>36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M96" s="47" t="str">
        <f t="shared" si="2"/>
        <v>EXECUTE [dbo].[PG_CI_PARTIDA_PRESUPUESTO] 0,0,0,  1001, 970, 202, 0, 0, 0, 0, 0, 0</v>
      </c>
    </row>
    <row r="97" spans="2:13" ht="12" x14ac:dyDescent="0.3">
      <c r="B97" s="33">
        <f t="shared" si="3"/>
        <v>1001</v>
      </c>
      <c r="C97" s="31">
        <v>980</v>
      </c>
      <c r="D97" s="56">
        <v>202</v>
      </c>
      <c r="E97" s="19" t="s">
        <v>40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M97" s="47" t="str">
        <f t="shared" si="2"/>
        <v>EXECUTE [dbo].[PG_CI_PARTIDA_PRESUPUESTO] 0,0,0,  1001, 980, 202, 0, 0, 0, 0, 0, 0</v>
      </c>
    </row>
    <row r="98" spans="2:13" ht="12" x14ac:dyDescent="0.3">
      <c r="B98" s="33">
        <f t="shared" si="3"/>
        <v>1001</v>
      </c>
      <c r="C98" s="31">
        <v>590</v>
      </c>
      <c r="D98" s="56">
        <v>0</v>
      </c>
      <c r="E98" s="16" t="s">
        <v>91</v>
      </c>
      <c r="F98" s="27">
        <v>13759</v>
      </c>
      <c r="G98" s="2">
        <v>4418</v>
      </c>
      <c r="H98" s="2">
        <v>2461.5</v>
      </c>
      <c r="I98" s="2">
        <v>4418</v>
      </c>
      <c r="J98" s="2">
        <v>2461.5</v>
      </c>
      <c r="K98" s="2">
        <v>0</v>
      </c>
      <c r="M98" s="47" t="str">
        <f t="shared" si="2"/>
        <v>EXECUTE [dbo].[PG_CI_PARTIDA_PRESUPUESTO] 0,0,0,  1001, 590, 0, 13759, 4418, 2461.5, 4418, 2461.5, 0</v>
      </c>
    </row>
    <row r="99" spans="2:13" ht="15" x14ac:dyDescent="0.3">
      <c r="B99" s="33">
        <f t="shared" si="3"/>
        <v>1001</v>
      </c>
      <c r="C99" s="31">
        <v>990</v>
      </c>
      <c r="D99" s="56">
        <v>0</v>
      </c>
      <c r="E99" s="3" t="s">
        <v>85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M99" s="47" t="str">
        <f t="shared" si="2"/>
        <v>EXECUTE [dbo].[PG_CI_PARTIDA_PRESUPUESTO] 0,0,0,  1001, 990, 0, 0, 0, 0, 0, 0, 0</v>
      </c>
    </row>
    <row r="100" spans="2:13" ht="12" x14ac:dyDescent="0.3">
      <c r="B100" s="33">
        <f t="shared" si="3"/>
        <v>1001</v>
      </c>
      <c r="C100" s="31">
        <v>1020</v>
      </c>
      <c r="D100" s="56">
        <v>104</v>
      </c>
      <c r="E100" s="22" t="s">
        <v>78</v>
      </c>
      <c r="F100" s="25">
        <v>28018</v>
      </c>
      <c r="G100" s="7">
        <v>0</v>
      </c>
      <c r="H100" s="7">
        <v>0</v>
      </c>
      <c r="I100" s="7">
        <v>0</v>
      </c>
      <c r="J100" s="36">
        <v>28018</v>
      </c>
      <c r="K100" s="7">
        <v>0</v>
      </c>
      <c r="M100" s="47" t="str">
        <f t="shared" si="2"/>
        <v>EXECUTE [dbo].[PG_CI_PARTIDA_PRESUPUESTO] 0,0,0,  1001, 1020, 104, 28018, 0, 0, 0, 28018, 0</v>
      </c>
    </row>
    <row r="101" spans="2:13" ht="12" x14ac:dyDescent="0.3">
      <c r="B101" s="33">
        <f t="shared" si="3"/>
        <v>1001</v>
      </c>
      <c r="C101" s="31">
        <v>1030</v>
      </c>
      <c r="D101" s="56">
        <v>104</v>
      </c>
      <c r="E101" s="22" t="s">
        <v>81</v>
      </c>
      <c r="F101" s="25">
        <v>13545</v>
      </c>
      <c r="G101" s="7">
        <v>0</v>
      </c>
      <c r="H101" s="7">
        <v>0</v>
      </c>
      <c r="I101" s="7">
        <v>0</v>
      </c>
      <c r="J101" s="36">
        <v>13545</v>
      </c>
      <c r="K101" s="7">
        <v>0</v>
      </c>
      <c r="M101" s="47" t="str">
        <f t="shared" si="2"/>
        <v>EXECUTE [dbo].[PG_CI_PARTIDA_PRESUPUESTO] 0,0,0,  1001, 1030, 104, 13545, 0, 0, 0, 13545, 0</v>
      </c>
    </row>
    <row r="102" spans="2:13" ht="12" x14ac:dyDescent="0.3">
      <c r="B102" s="33">
        <f t="shared" si="3"/>
        <v>1001</v>
      </c>
      <c r="C102" s="31">
        <v>1040</v>
      </c>
      <c r="D102" s="56">
        <v>104</v>
      </c>
      <c r="E102" s="22" t="s">
        <v>83</v>
      </c>
      <c r="F102" s="25">
        <v>6967</v>
      </c>
      <c r="G102" s="7">
        <v>0</v>
      </c>
      <c r="H102" s="7">
        <v>0</v>
      </c>
      <c r="I102" s="7">
        <v>0</v>
      </c>
      <c r="J102" s="36">
        <v>6967</v>
      </c>
      <c r="K102" s="7">
        <v>0</v>
      </c>
      <c r="M102" s="47" t="str">
        <f t="shared" si="2"/>
        <v>EXECUTE [dbo].[PG_CI_PARTIDA_PRESUPUESTO] 0,0,0,  1001, 1040, 104, 6967, 0, 0, 0, 6967, 0</v>
      </c>
    </row>
    <row r="103" spans="2:13" ht="12" x14ac:dyDescent="0.3">
      <c r="B103" s="33">
        <f t="shared" si="3"/>
        <v>1001</v>
      </c>
      <c r="C103" s="31">
        <v>1050</v>
      </c>
      <c r="D103" s="56">
        <v>104</v>
      </c>
      <c r="E103" s="22" t="s">
        <v>80</v>
      </c>
      <c r="F103" s="25">
        <v>0</v>
      </c>
      <c r="G103" s="7">
        <v>0</v>
      </c>
      <c r="H103" s="7">
        <v>0</v>
      </c>
      <c r="I103" s="7">
        <v>0</v>
      </c>
      <c r="J103" s="37">
        <v>0</v>
      </c>
      <c r="K103" s="7">
        <v>0</v>
      </c>
      <c r="M103" s="47" t="str">
        <f t="shared" si="2"/>
        <v>EXECUTE [dbo].[PG_CI_PARTIDA_PRESUPUESTO] 0,0,0,  1001, 1050, 104, 0, 0, 0, 0, 0, 0</v>
      </c>
    </row>
    <row r="104" spans="2:13" ht="12" x14ac:dyDescent="0.3">
      <c r="B104" s="33">
        <f t="shared" si="3"/>
        <v>1001</v>
      </c>
      <c r="C104" s="31">
        <v>1010</v>
      </c>
      <c r="D104" s="56">
        <v>0</v>
      </c>
      <c r="E104" s="23" t="s">
        <v>87</v>
      </c>
      <c r="F104" s="28">
        <v>48530</v>
      </c>
      <c r="G104" s="20">
        <v>0</v>
      </c>
      <c r="H104" s="20">
        <v>0</v>
      </c>
      <c r="I104" s="20">
        <v>0</v>
      </c>
      <c r="J104" s="38">
        <v>48530</v>
      </c>
      <c r="K104" s="20">
        <v>0</v>
      </c>
      <c r="M104" s="47" t="str">
        <f t="shared" si="2"/>
        <v>EXECUTE [dbo].[PG_CI_PARTIDA_PRESUPUESTO] 0,0,0,  1001, 1010, 0, 48530, 0, 0, 0, 48530, 0</v>
      </c>
    </row>
    <row r="105" spans="2:13" ht="12" x14ac:dyDescent="0.3">
      <c r="B105" s="33">
        <f t="shared" si="3"/>
        <v>1001</v>
      </c>
      <c r="C105" s="31">
        <v>1070</v>
      </c>
      <c r="D105" s="56">
        <v>104</v>
      </c>
      <c r="E105" s="22" t="s">
        <v>79</v>
      </c>
      <c r="F105" s="25">
        <v>6534</v>
      </c>
      <c r="G105" s="7">
        <v>0</v>
      </c>
      <c r="H105" s="7">
        <v>0</v>
      </c>
      <c r="I105" s="7">
        <v>0</v>
      </c>
      <c r="J105" s="36">
        <v>6534</v>
      </c>
      <c r="K105" s="7">
        <v>0</v>
      </c>
      <c r="M105" s="47" t="str">
        <f t="shared" si="2"/>
        <v>EXECUTE [dbo].[PG_CI_PARTIDA_PRESUPUESTO] 0,0,0,  1001, 1070, 104, 6534, 0, 0, 0, 6534, 0</v>
      </c>
    </row>
    <row r="106" spans="2:13" ht="12" x14ac:dyDescent="0.3">
      <c r="B106" s="33">
        <f t="shared" si="3"/>
        <v>1001</v>
      </c>
      <c r="C106" s="31">
        <v>1080</v>
      </c>
      <c r="D106" s="56">
        <v>104</v>
      </c>
      <c r="E106" s="22" t="s">
        <v>82</v>
      </c>
      <c r="F106" s="25">
        <v>0</v>
      </c>
      <c r="G106" s="7">
        <v>0</v>
      </c>
      <c r="H106" s="7">
        <v>0</v>
      </c>
      <c r="I106" s="7">
        <v>0</v>
      </c>
      <c r="J106" s="37">
        <v>0</v>
      </c>
      <c r="K106" s="7">
        <v>0</v>
      </c>
      <c r="M106" s="47" t="str">
        <f t="shared" si="2"/>
        <v>EXECUTE [dbo].[PG_CI_PARTIDA_PRESUPUESTO] 0,0,0,  1001, 1080, 104, 0, 0, 0, 0, 0, 0</v>
      </c>
    </row>
    <row r="107" spans="2:13" ht="12" x14ac:dyDescent="0.3">
      <c r="B107" s="33">
        <f t="shared" si="3"/>
        <v>1001</v>
      </c>
      <c r="C107" s="31">
        <v>1060</v>
      </c>
      <c r="D107" s="56">
        <v>0</v>
      </c>
      <c r="E107" s="23" t="s">
        <v>88</v>
      </c>
      <c r="F107" s="28">
        <v>6534</v>
      </c>
      <c r="G107" s="20">
        <v>0</v>
      </c>
      <c r="H107" s="20">
        <v>0</v>
      </c>
      <c r="I107" s="20">
        <v>0</v>
      </c>
      <c r="J107" s="20">
        <v>6534</v>
      </c>
      <c r="K107" s="20">
        <v>0</v>
      </c>
      <c r="M107" s="47" t="str">
        <f t="shared" si="2"/>
        <v>EXECUTE [dbo].[PG_CI_PARTIDA_PRESUPUESTO] 0,0,0,  1001, 1060, 0, 6534, 0, 0, 0, 6534, 0</v>
      </c>
    </row>
    <row r="108" spans="2:13" ht="12" x14ac:dyDescent="0.3">
      <c r="B108" s="33">
        <f t="shared" si="3"/>
        <v>1001</v>
      </c>
      <c r="C108" s="31">
        <v>1090</v>
      </c>
      <c r="D108" s="56">
        <v>104</v>
      </c>
      <c r="E108" s="22" t="s">
        <v>84</v>
      </c>
      <c r="F108" s="25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M108" s="47" t="str">
        <f t="shared" si="2"/>
        <v>EXECUTE [dbo].[PG_CI_PARTIDA_PRESUPUESTO] 0,0,0,  1001, 1090, 104, 0, 0, 0, 0, 0, 0</v>
      </c>
    </row>
    <row r="109" spans="2:13" ht="12" x14ac:dyDescent="0.3">
      <c r="B109" s="33">
        <f t="shared" si="3"/>
        <v>1001</v>
      </c>
      <c r="C109" s="31">
        <v>1000</v>
      </c>
      <c r="D109" s="56">
        <v>0</v>
      </c>
      <c r="E109" s="16" t="s">
        <v>86</v>
      </c>
      <c r="F109" s="27">
        <v>55064</v>
      </c>
      <c r="G109" s="2">
        <v>0</v>
      </c>
      <c r="H109" s="2">
        <v>0</v>
      </c>
      <c r="I109" s="2">
        <v>0</v>
      </c>
      <c r="J109" s="2">
        <v>55064</v>
      </c>
      <c r="K109" s="2">
        <v>0</v>
      </c>
      <c r="M109" s="47" t="str">
        <f t="shared" si="2"/>
        <v>EXECUTE [dbo].[PG_CI_PARTIDA_PRESUPUESTO] 0,0,0,  1001, 1000, 0, 55064, 0, 0, 0, 55064, 0</v>
      </c>
    </row>
    <row r="110" spans="2:13" ht="15" x14ac:dyDescent="0.3">
      <c r="B110" s="33">
        <f t="shared" si="3"/>
        <v>1001</v>
      </c>
      <c r="C110" s="31">
        <v>10</v>
      </c>
      <c r="D110" s="56">
        <v>0</v>
      </c>
      <c r="E110" s="3" t="s">
        <v>89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M110" s="47" t="str">
        <f t="shared" si="2"/>
        <v>EXECUTE [dbo].[PG_CI_PARTIDA_PRESUPUESTO] 0,0,0,  1001, 10, 0, 0, 0, 0, 0, 0, 0</v>
      </c>
    </row>
    <row r="111" spans="2:13" ht="12" x14ac:dyDescent="0.3">
      <c r="B111" s="33">
        <f t="shared" si="3"/>
        <v>1001</v>
      </c>
      <c r="C111" s="31">
        <v>20</v>
      </c>
      <c r="D111" s="56">
        <v>0</v>
      </c>
      <c r="E111" s="16" t="s">
        <v>90</v>
      </c>
      <c r="F111" s="2">
        <v>400240</v>
      </c>
      <c r="G111" s="2">
        <v>59537.25</v>
      </c>
      <c r="H111" s="2">
        <v>108826.25</v>
      </c>
      <c r="I111" s="2">
        <v>46809.25</v>
      </c>
      <c r="J111" s="2">
        <v>185067.25</v>
      </c>
      <c r="K111" s="2">
        <v>0</v>
      </c>
      <c r="M111" s="47" t="str">
        <f t="shared" si="2"/>
        <v>EXECUTE [dbo].[PG_CI_PARTIDA_PRESUPUESTO] 0,0,0,  1001, 20, 0, 400240, 59537.25, 108826.25, 46809.25, 185067.25, 0</v>
      </c>
    </row>
    <row r="112" spans="2:13" ht="19.2" x14ac:dyDescent="0.3">
      <c r="B112" s="40">
        <f>B111+1</f>
        <v>1002</v>
      </c>
      <c r="C112" s="31">
        <v>0</v>
      </c>
      <c r="D112" s="58">
        <f>D2</f>
        <v>0</v>
      </c>
      <c r="E112" s="32" t="s">
        <v>115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M112" s="47" t="str">
        <f t="shared" si="2"/>
        <v>EXECUTE [dbo].[PG_CI_PARTIDA_PRESUPUESTO] 0,0,0,  1002, 0, 0, 0, 0, 0, 0, 0, 0</v>
      </c>
    </row>
    <row r="113" spans="2:13" ht="15" x14ac:dyDescent="0.3">
      <c r="B113" s="33">
        <f>B112</f>
        <v>1002</v>
      </c>
      <c r="C113" s="31">
        <v>30</v>
      </c>
      <c r="D113" s="58">
        <f t="shared" ref="D113:D176" si="4">D3</f>
        <v>0</v>
      </c>
      <c r="E113" s="3" t="s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M113" s="47" t="str">
        <f t="shared" si="2"/>
        <v>EXECUTE [dbo].[PG_CI_PARTIDA_PRESUPUESTO] 0,0,0,  1002, 30, 0, 0, 0, 0, 0, 0, 0</v>
      </c>
    </row>
    <row r="114" spans="2:13" ht="12" x14ac:dyDescent="0.3">
      <c r="B114" s="33">
        <f t="shared" ref="B114:B177" si="5">B113</f>
        <v>1002</v>
      </c>
      <c r="C114" s="31">
        <v>60</v>
      </c>
      <c r="D114" s="58">
        <f t="shared" si="4"/>
        <v>202</v>
      </c>
      <c r="E114" s="21" t="s">
        <v>3</v>
      </c>
      <c r="F114" s="25">
        <v>87093</v>
      </c>
      <c r="G114" s="24">
        <v>0</v>
      </c>
      <c r="H114" s="35">
        <v>43546.5</v>
      </c>
      <c r="I114" s="7">
        <v>0</v>
      </c>
      <c r="J114" s="35">
        <v>43546.5</v>
      </c>
      <c r="K114" s="7">
        <v>0</v>
      </c>
      <c r="L114" s="8"/>
      <c r="M114" s="47" t="str">
        <f t="shared" si="2"/>
        <v>EXECUTE [dbo].[PG_CI_PARTIDA_PRESUPUESTO] 0,0,0,  1002, 60, 202, 87093, 0, 43546.5, 0, 43546.5, 0</v>
      </c>
    </row>
    <row r="115" spans="2:13" ht="12" x14ac:dyDescent="0.3">
      <c r="B115" s="33">
        <f t="shared" si="5"/>
        <v>1002</v>
      </c>
      <c r="C115" s="31">
        <v>70</v>
      </c>
      <c r="D115" s="58">
        <f t="shared" si="4"/>
        <v>501</v>
      </c>
      <c r="E115" s="21" t="s">
        <v>4</v>
      </c>
      <c r="F115" s="25">
        <v>35219</v>
      </c>
      <c r="G115" s="35">
        <v>8804.75</v>
      </c>
      <c r="H115" s="35">
        <v>8804.75</v>
      </c>
      <c r="I115" s="35">
        <v>8804.75</v>
      </c>
      <c r="J115" s="35">
        <v>8804.75</v>
      </c>
      <c r="K115" s="24">
        <v>0</v>
      </c>
      <c r="M115" s="47" t="str">
        <f t="shared" si="2"/>
        <v>EXECUTE [dbo].[PG_CI_PARTIDA_PRESUPUESTO] 0,0,0,  1002, 70, 501, 35219, 8804.75, 8804.75, 8804.75, 8804.75, 0</v>
      </c>
    </row>
    <row r="116" spans="2:13" ht="12" x14ac:dyDescent="0.3">
      <c r="B116" s="33">
        <f t="shared" si="5"/>
        <v>1002</v>
      </c>
      <c r="C116" s="31">
        <v>50</v>
      </c>
      <c r="D116" s="58">
        <f t="shared" si="4"/>
        <v>0</v>
      </c>
      <c r="E116" s="23" t="s">
        <v>1</v>
      </c>
      <c r="F116" s="26">
        <v>122312</v>
      </c>
      <c r="G116" s="12">
        <v>8804.75</v>
      </c>
      <c r="H116" s="12">
        <v>52351.25</v>
      </c>
      <c r="I116" s="12">
        <v>8804.75</v>
      </c>
      <c r="J116" s="12">
        <v>52351.25</v>
      </c>
      <c r="K116" s="12">
        <v>0</v>
      </c>
      <c r="M116" s="47" t="str">
        <f t="shared" si="2"/>
        <v>EXECUTE [dbo].[PG_CI_PARTIDA_PRESUPUESTO] 0,0,0,  1002, 50, 0, 122312, 8804.75, 52351.25, 8804.75, 52351.25, 0</v>
      </c>
    </row>
    <row r="117" spans="2:13" ht="12" x14ac:dyDescent="0.3">
      <c r="B117" s="33">
        <f t="shared" si="5"/>
        <v>1002</v>
      </c>
      <c r="C117" s="31">
        <v>90</v>
      </c>
      <c r="D117" s="58">
        <f t="shared" si="4"/>
        <v>202</v>
      </c>
      <c r="E117" s="21" t="s">
        <v>5</v>
      </c>
      <c r="F117" s="25">
        <v>30894</v>
      </c>
      <c r="G117" s="24">
        <v>0</v>
      </c>
      <c r="H117" s="35">
        <v>15447</v>
      </c>
      <c r="I117" s="7">
        <v>0</v>
      </c>
      <c r="J117" s="35">
        <v>15447</v>
      </c>
      <c r="K117" s="7">
        <v>0</v>
      </c>
      <c r="M117" s="47" t="str">
        <f t="shared" si="2"/>
        <v>EXECUTE [dbo].[PG_CI_PARTIDA_PRESUPUESTO] 0,0,0,  1002, 90, 202, 30894, 0, 15447, 0, 15447, 0</v>
      </c>
    </row>
    <row r="118" spans="2:13" ht="12" x14ac:dyDescent="0.3">
      <c r="B118" s="33">
        <f t="shared" si="5"/>
        <v>1002</v>
      </c>
      <c r="C118" s="31">
        <v>100</v>
      </c>
      <c r="D118" s="58">
        <f t="shared" si="4"/>
        <v>501</v>
      </c>
      <c r="E118" s="21" t="s">
        <v>6</v>
      </c>
      <c r="F118" s="25">
        <v>53390</v>
      </c>
      <c r="G118" s="35">
        <v>13347.5</v>
      </c>
      <c r="H118" s="35">
        <v>13347.5</v>
      </c>
      <c r="I118" s="35">
        <v>13347.5</v>
      </c>
      <c r="J118" s="35">
        <v>13347.5</v>
      </c>
      <c r="K118" s="24">
        <v>0</v>
      </c>
      <c r="M118" s="47" t="str">
        <f t="shared" si="2"/>
        <v>EXECUTE [dbo].[PG_CI_PARTIDA_PRESUPUESTO] 0,0,0,  1002, 100, 501, 53390, 13347.5, 13347.5, 13347.5, 13347.5, 0</v>
      </c>
    </row>
    <row r="119" spans="2:13" ht="12" x14ac:dyDescent="0.3">
      <c r="B119" s="33">
        <f t="shared" si="5"/>
        <v>1002</v>
      </c>
      <c r="C119" s="31">
        <v>80</v>
      </c>
      <c r="D119" s="58">
        <f t="shared" si="4"/>
        <v>0</v>
      </c>
      <c r="E119" s="23" t="s">
        <v>2</v>
      </c>
      <c r="F119" s="26">
        <v>84284</v>
      </c>
      <c r="G119" s="12">
        <v>13347.5</v>
      </c>
      <c r="H119" s="12">
        <v>28794.5</v>
      </c>
      <c r="I119" s="12">
        <v>13347.5</v>
      </c>
      <c r="J119" s="12">
        <v>28794.5</v>
      </c>
      <c r="K119" s="12">
        <v>0</v>
      </c>
      <c r="M119" s="47" t="str">
        <f t="shared" si="2"/>
        <v>EXECUTE [dbo].[PG_CI_PARTIDA_PRESUPUESTO] 0,0,0,  1002, 80, 0, 84284, 13347.5, 28794.5, 13347.5, 28794.5, 0</v>
      </c>
    </row>
    <row r="120" spans="2:13" ht="12" x14ac:dyDescent="0.3">
      <c r="B120" s="33">
        <f t="shared" si="5"/>
        <v>1002</v>
      </c>
      <c r="C120" s="31">
        <v>40</v>
      </c>
      <c r="D120" s="58">
        <f t="shared" si="4"/>
        <v>0</v>
      </c>
      <c r="E120" s="16" t="s">
        <v>7</v>
      </c>
      <c r="F120" s="27">
        <v>206596</v>
      </c>
      <c r="G120" s="2">
        <v>22152.25</v>
      </c>
      <c r="H120" s="2">
        <v>81145.75</v>
      </c>
      <c r="I120" s="2">
        <v>22152.25</v>
      </c>
      <c r="J120" s="2">
        <v>81145.75</v>
      </c>
      <c r="K120" s="2">
        <v>0</v>
      </c>
      <c r="M120" s="47" t="str">
        <f t="shared" si="2"/>
        <v>EXECUTE [dbo].[PG_CI_PARTIDA_PRESUPUESTO] 0,0,0,  1002, 40, 0, 206596, 22152.25, 81145.75, 22152.25, 81145.75, 0</v>
      </c>
    </row>
    <row r="121" spans="2:13" ht="15" x14ac:dyDescent="0.3">
      <c r="B121" s="33">
        <f t="shared" si="5"/>
        <v>1002</v>
      </c>
      <c r="C121" s="31">
        <v>110</v>
      </c>
      <c r="D121" s="58">
        <f t="shared" si="4"/>
        <v>0</v>
      </c>
      <c r="E121" s="3" t="s">
        <v>107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M121" s="47" t="str">
        <f t="shared" si="2"/>
        <v>EXECUTE [dbo].[PG_CI_PARTIDA_PRESUPUESTO] 0,0,0,  1002, 110, 0, 0, 0, 0, 0, 0, 0</v>
      </c>
    </row>
    <row r="122" spans="2:13" ht="12" x14ac:dyDescent="0.3">
      <c r="B122" s="33">
        <f t="shared" si="5"/>
        <v>1002</v>
      </c>
      <c r="C122" s="31">
        <v>130</v>
      </c>
      <c r="D122" s="58">
        <f t="shared" si="4"/>
        <v>101</v>
      </c>
      <c r="E122" s="22" t="s">
        <v>93</v>
      </c>
      <c r="F122" s="25">
        <v>13889</v>
      </c>
      <c r="G122" s="39">
        <v>13889</v>
      </c>
      <c r="H122" s="7">
        <v>0</v>
      </c>
      <c r="I122" s="7">
        <v>0</v>
      </c>
      <c r="J122" s="7">
        <v>0</v>
      </c>
      <c r="K122" s="7">
        <v>0</v>
      </c>
      <c r="M122" s="47" t="str">
        <f t="shared" si="2"/>
        <v>EXECUTE [dbo].[PG_CI_PARTIDA_PRESUPUESTO] 0,0,0,  1002, 130, 101, 13889, 13889, 0, 0, 0, 0</v>
      </c>
    </row>
    <row r="123" spans="2:13" ht="12" x14ac:dyDescent="0.3">
      <c r="B123" s="33">
        <f t="shared" si="5"/>
        <v>1002</v>
      </c>
      <c r="C123" s="31">
        <v>140</v>
      </c>
      <c r="D123" s="58">
        <f t="shared" si="4"/>
        <v>202</v>
      </c>
      <c r="E123" s="22" t="s">
        <v>94</v>
      </c>
      <c r="F123" s="25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M123" s="47" t="str">
        <f t="shared" si="2"/>
        <v>EXECUTE [dbo].[PG_CI_PARTIDA_PRESUPUESTO] 0,0,0,  1002, 140, 202, 0, 0, 0, 0, 0, 0</v>
      </c>
    </row>
    <row r="124" spans="2:13" ht="12" x14ac:dyDescent="0.3">
      <c r="B124" s="33">
        <f t="shared" si="5"/>
        <v>1002</v>
      </c>
      <c r="C124" s="31">
        <v>150</v>
      </c>
      <c r="D124" s="58">
        <f t="shared" si="4"/>
        <v>202</v>
      </c>
      <c r="E124" s="22" t="s">
        <v>95</v>
      </c>
      <c r="F124" s="25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M124" s="47" t="str">
        <f t="shared" si="2"/>
        <v>EXECUTE [dbo].[PG_CI_PARTIDA_PRESUPUESTO] 0,0,0,  1002, 150, 202, 0, 0, 0, 0, 0, 0</v>
      </c>
    </row>
    <row r="125" spans="2:13" ht="12" x14ac:dyDescent="0.3">
      <c r="B125" s="33">
        <f t="shared" si="5"/>
        <v>1002</v>
      </c>
      <c r="C125" s="31">
        <v>120</v>
      </c>
      <c r="D125" s="58">
        <f t="shared" si="4"/>
        <v>0</v>
      </c>
      <c r="E125" s="16" t="s">
        <v>20</v>
      </c>
      <c r="F125" s="27">
        <v>13889</v>
      </c>
      <c r="G125" s="2">
        <v>13889</v>
      </c>
      <c r="H125" s="2">
        <v>0</v>
      </c>
      <c r="I125" s="2">
        <v>0</v>
      </c>
      <c r="J125" s="2">
        <v>0</v>
      </c>
      <c r="K125" s="2">
        <v>0</v>
      </c>
      <c r="M125" s="47" t="str">
        <f t="shared" si="2"/>
        <v>EXECUTE [dbo].[PG_CI_PARTIDA_PRESUPUESTO] 0,0,0,  1002, 120, 0, 13889, 13889, 0, 0, 0, 0</v>
      </c>
    </row>
    <row r="126" spans="2:13" ht="15" x14ac:dyDescent="0.3">
      <c r="B126" s="33">
        <f t="shared" si="5"/>
        <v>1002</v>
      </c>
      <c r="C126" s="31">
        <v>160</v>
      </c>
      <c r="D126" s="58">
        <f t="shared" si="4"/>
        <v>0</v>
      </c>
      <c r="E126" s="3" t="s">
        <v>108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M126" s="47" t="str">
        <f t="shared" si="2"/>
        <v>EXECUTE [dbo].[PG_CI_PARTIDA_PRESUPUESTO] 0,0,0,  1002, 160, 0, 0, 0, 0, 0, 0, 0</v>
      </c>
    </row>
    <row r="127" spans="2:13" ht="12" x14ac:dyDescent="0.3">
      <c r="B127" s="33">
        <f t="shared" si="5"/>
        <v>1002</v>
      </c>
      <c r="C127" s="31">
        <v>190</v>
      </c>
      <c r="D127" s="58">
        <f t="shared" si="4"/>
        <v>104</v>
      </c>
      <c r="E127" s="22" t="s">
        <v>13</v>
      </c>
      <c r="F127" s="25">
        <v>17360</v>
      </c>
      <c r="G127" s="7">
        <v>0</v>
      </c>
      <c r="H127" s="7">
        <v>0</v>
      </c>
      <c r="I127" s="7">
        <v>0</v>
      </c>
      <c r="J127" s="39">
        <v>17360</v>
      </c>
      <c r="K127" s="7">
        <v>0</v>
      </c>
      <c r="M127" s="47" t="str">
        <f t="shared" si="2"/>
        <v>EXECUTE [dbo].[PG_CI_PARTIDA_PRESUPUESTO] 0,0,0,  1002, 190, 104, 17360, 0, 0, 0, 17360, 0</v>
      </c>
    </row>
    <row r="128" spans="2:13" ht="12" x14ac:dyDescent="0.3">
      <c r="B128" s="33">
        <f t="shared" si="5"/>
        <v>1002</v>
      </c>
      <c r="C128" s="31">
        <v>200</v>
      </c>
      <c r="D128" s="58">
        <f t="shared" si="4"/>
        <v>104</v>
      </c>
      <c r="E128" s="22" t="s">
        <v>14</v>
      </c>
      <c r="F128" s="25">
        <v>855</v>
      </c>
      <c r="G128" s="7">
        <v>0</v>
      </c>
      <c r="H128" s="7">
        <v>0</v>
      </c>
      <c r="I128" s="7">
        <v>0</v>
      </c>
      <c r="J128" s="39">
        <v>855</v>
      </c>
      <c r="K128" s="7">
        <v>0</v>
      </c>
      <c r="M128" s="47" t="str">
        <f t="shared" si="2"/>
        <v>EXECUTE [dbo].[PG_CI_PARTIDA_PRESUPUESTO] 0,0,0,  1002, 200, 104, 855, 0, 0, 0, 855, 0</v>
      </c>
    </row>
    <row r="129" spans="2:13" ht="12" x14ac:dyDescent="0.3">
      <c r="B129" s="33">
        <f t="shared" si="5"/>
        <v>1002</v>
      </c>
      <c r="C129" s="31">
        <v>210</v>
      </c>
      <c r="D129" s="58">
        <f t="shared" si="4"/>
        <v>202</v>
      </c>
      <c r="E129" s="22" t="s">
        <v>57</v>
      </c>
      <c r="F129" s="25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M129" s="47" t="str">
        <f t="shared" si="2"/>
        <v>EXECUTE [dbo].[PG_CI_PARTIDA_PRESUPUESTO] 0,0,0,  1002, 210, 202, 0, 0, 0, 0, 0, 0</v>
      </c>
    </row>
    <row r="130" spans="2:13" ht="12" x14ac:dyDescent="0.3">
      <c r="B130" s="33">
        <f t="shared" si="5"/>
        <v>1002</v>
      </c>
      <c r="C130" s="31">
        <v>220</v>
      </c>
      <c r="D130" s="58">
        <f t="shared" si="4"/>
        <v>202</v>
      </c>
      <c r="E130" s="22" t="s">
        <v>15</v>
      </c>
      <c r="F130" s="25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M130" s="47" t="str">
        <f t="shared" si="2"/>
        <v>EXECUTE [dbo].[PG_CI_PARTIDA_PRESUPUESTO] 0,0,0,  1002, 220, 202, 0, 0, 0, 0, 0, 0</v>
      </c>
    </row>
    <row r="131" spans="2:13" ht="12" x14ac:dyDescent="0.3">
      <c r="B131" s="33">
        <f t="shared" si="5"/>
        <v>1002</v>
      </c>
      <c r="C131" s="31">
        <v>230</v>
      </c>
      <c r="D131" s="58">
        <f t="shared" si="4"/>
        <v>202</v>
      </c>
      <c r="E131" s="22" t="s">
        <v>16</v>
      </c>
      <c r="F131" s="25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M131" s="47" t="str">
        <f t="shared" ref="M131:M194" si="6">CONCATENATE($P$1," ",B131,", ",C131,", ",D131,", ",F131,", ",G131,", ",H131,", ",I131,", ",J131, ", ",K131)</f>
        <v>EXECUTE [dbo].[PG_CI_PARTIDA_PRESUPUESTO] 0,0,0,  1002, 230, 202, 0, 0, 0, 0, 0, 0</v>
      </c>
    </row>
    <row r="132" spans="2:13" ht="12" x14ac:dyDescent="0.3">
      <c r="B132" s="33">
        <f t="shared" si="5"/>
        <v>1002</v>
      </c>
      <c r="C132" s="31">
        <v>180</v>
      </c>
      <c r="D132" s="58">
        <f t="shared" si="4"/>
        <v>0</v>
      </c>
      <c r="E132" s="23" t="s">
        <v>24</v>
      </c>
      <c r="F132" s="26">
        <v>18215</v>
      </c>
      <c r="G132" s="12">
        <v>0</v>
      </c>
      <c r="H132" s="12">
        <v>0</v>
      </c>
      <c r="I132" s="12">
        <v>0</v>
      </c>
      <c r="J132" s="12">
        <v>18215</v>
      </c>
      <c r="K132" s="12">
        <v>0</v>
      </c>
      <c r="M132" s="47" t="str">
        <f t="shared" si="6"/>
        <v>EXECUTE [dbo].[PG_CI_PARTIDA_PRESUPUESTO] 0,0,0,  1002, 180, 0, 18215, 0, 0, 0, 18215, 0</v>
      </c>
    </row>
    <row r="133" spans="2:13" ht="12" x14ac:dyDescent="0.3">
      <c r="B133" s="33">
        <f t="shared" si="5"/>
        <v>1002</v>
      </c>
      <c r="C133" s="31">
        <v>250</v>
      </c>
      <c r="D133" s="58">
        <f t="shared" si="4"/>
        <v>103</v>
      </c>
      <c r="E133" s="22" t="s">
        <v>9</v>
      </c>
      <c r="F133" s="25">
        <v>7014</v>
      </c>
      <c r="G133" s="7">
        <v>0</v>
      </c>
      <c r="H133" s="7">
        <v>0</v>
      </c>
      <c r="I133" s="39">
        <v>7014</v>
      </c>
      <c r="J133" s="7">
        <v>0</v>
      </c>
      <c r="K133" s="7">
        <v>0</v>
      </c>
      <c r="M133" s="47" t="str">
        <f t="shared" si="6"/>
        <v>EXECUTE [dbo].[PG_CI_PARTIDA_PRESUPUESTO] 0,0,0,  1002, 250, 103, 7014, 0, 0, 7014, 0, 0</v>
      </c>
    </row>
    <row r="134" spans="2:13" ht="12" x14ac:dyDescent="0.3">
      <c r="B134" s="33">
        <f t="shared" si="5"/>
        <v>1002</v>
      </c>
      <c r="C134" s="31">
        <v>260</v>
      </c>
      <c r="D134" s="58">
        <f t="shared" si="4"/>
        <v>101</v>
      </c>
      <c r="E134" s="22" t="s">
        <v>101</v>
      </c>
      <c r="F134" s="25">
        <v>6206</v>
      </c>
      <c r="G134" s="39">
        <v>6206</v>
      </c>
      <c r="H134" s="7">
        <v>0</v>
      </c>
      <c r="I134" s="7">
        <v>0</v>
      </c>
      <c r="J134" s="7">
        <v>0</v>
      </c>
      <c r="K134" s="7">
        <v>0</v>
      </c>
      <c r="M134" s="47" t="str">
        <f t="shared" si="6"/>
        <v>EXECUTE [dbo].[PG_CI_PARTIDA_PRESUPUESTO] 0,0,0,  1002, 260, 101, 6206, 6206, 0, 0, 0, 0</v>
      </c>
    </row>
    <row r="135" spans="2:13" ht="12" x14ac:dyDescent="0.3">
      <c r="B135" s="33">
        <f t="shared" si="5"/>
        <v>1002</v>
      </c>
      <c r="C135" s="31">
        <v>270</v>
      </c>
      <c r="D135" s="58">
        <f t="shared" si="4"/>
        <v>101</v>
      </c>
      <c r="E135" s="22" t="s">
        <v>10</v>
      </c>
      <c r="F135" s="25">
        <v>1116</v>
      </c>
      <c r="G135" s="39">
        <v>1116</v>
      </c>
      <c r="H135" s="7">
        <v>0</v>
      </c>
      <c r="I135" s="7">
        <v>0</v>
      </c>
      <c r="J135" s="7">
        <v>0</v>
      </c>
      <c r="K135" s="7">
        <v>0</v>
      </c>
      <c r="M135" s="47" t="str">
        <f t="shared" si="6"/>
        <v>EXECUTE [dbo].[PG_CI_PARTIDA_PRESUPUESTO] 0,0,0,  1002, 270, 101, 1116, 1116, 0, 0, 0, 0</v>
      </c>
    </row>
    <row r="136" spans="2:13" ht="12" x14ac:dyDescent="0.3">
      <c r="B136" s="33">
        <f t="shared" si="5"/>
        <v>1002</v>
      </c>
      <c r="C136" s="31">
        <v>280</v>
      </c>
      <c r="D136" s="58">
        <f t="shared" si="4"/>
        <v>202</v>
      </c>
      <c r="E136" s="22" t="s">
        <v>11</v>
      </c>
      <c r="F136" s="25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M136" s="47" t="str">
        <f t="shared" si="6"/>
        <v>EXECUTE [dbo].[PG_CI_PARTIDA_PRESUPUESTO] 0,0,0,  1002, 280, 202, 0, 0, 0, 0, 0, 0</v>
      </c>
    </row>
    <row r="137" spans="2:13" ht="12" x14ac:dyDescent="0.3">
      <c r="B137" s="33">
        <f t="shared" si="5"/>
        <v>1002</v>
      </c>
      <c r="C137" s="31">
        <v>290</v>
      </c>
      <c r="D137" s="58">
        <f t="shared" si="4"/>
        <v>202</v>
      </c>
      <c r="E137" s="22" t="s">
        <v>12</v>
      </c>
      <c r="F137" s="25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M137" s="47" t="str">
        <f t="shared" si="6"/>
        <v>EXECUTE [dbo].[PG_CI_PARTIDA_PRESUPUESTO] 0,0,0,  1002, 290, 202, 0, 0, 0, 0, 0, 0</v>
      </c>
    </row>
    <row r="138" spans="2:13" ht="12" x14ac:dyDescent="0.3">
      <c r="B138" s="33">
        <f t="shared" si="5"/>
        <v>1002</v>
      </c>
      <c r="C138" s="31">
        <v>300</v>
      </c>
      <c r="D138" s="58">
        <f t="shared" si="4"/>
        <v>202</v>
      </c>
      <c r="E138" s="22" t="s">
        <v>19</v>
      </c>
      <c r="F138" s="25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M138" s="47" t="str">
        <f t="shared" si="6"/>
        <v>EXECUTE [dbo].[PG_CI_PARTIDA_PRESUPUESTO] 0,0,0,  1002, 300, 202, 0, 0, 0, 0, 0, 0</v>
      </c>
    </row>
    <row r="139" spans="2:13" ht="12" x14ac:dyDescent="0.3">
      <c r="B139" s="33">
        <f t="shared" si="5"/>
        <v>1002</v>
      </c>
      <c r="C139" s="31">
        <v>240</v>
      </c>
      <c r="D139" s="58">
        <f t="shared" si="4"/>
        <v>0</v>
      </c>
      <c r="E139" s="23" t="s">
        <v>25</v>
      </c>
      <c r="F139" s="26">
        <v>14336</v>
      </c>
      <c r="G139" s="12">
        <v>7322</v>
      </c>
      <c r="H139" s="12">
        <v>0</v>
      </c>
      <c r="I139" s="12">
        <v>7014</v>
      </c>
      <c r="J139" s="12">
        <v>0</v>
      </c>
      <c r="K139" s="12">
        <v>0</v>
      </c>
      <c r="M139" s="47" t="str">
        <f t="shared" si="6"/>
        <v>EXECUTE [dbo].[PG_CI_PARTIDA_PRESUPUESTO] 0,0,0,  1002, 240, 0, 14336, 7322, 0, 7014, 0, 0</v>
      </c>
    </row>
    <row r="140" spans="2:13" ht="12" x14ac:dyDescent="0.3">
      <c r="B140" s="33">
        <f t="shared" si="5"/>
        <v>1002</v>
      </c>
      <c r="C140" s="31">
        <v>320</v>
      </c>
      <c r="D140" s="58">
        <f t="shared" si="4"/>
        <v>202</v>
      </c>
      <c r="E140" s="22" t="s">
        <v>17</v>
      </c>
      <c r="F140" s="25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M140" s="47" t="str">
        <f t="shared" si="6"/>
        <v>EXECUTE [dbo].[PG_CI_PARTIDA_PRESUPUESTO] 0,0,0,  1002, 320, 202, 0, 0, 0, 0, 0, 0</v>
      </c>
    </row>
    <row r="141" spans="2:13" ht="12" x14ac:dyDescent="0.3">
      <c r="B141" s="33">
        <f t="shared" si="5"/>
        <v>1002</v>
      </c>
      <c r="C141" s="31">
        <v>330</v>
      </c>
      <c r="D141" s="58">
        <f t="shared" si="4"/>
        <v>401</v>
      </c>
      <c r="E141" s="22" t="s">
        <v>103</v>
      </c>
      <c r="F141" s="25">
        <v>9311</v>
      </c>
      <c r="G141" s="39">
        <v>2327.75</v>
      </c>
      <c r="H141" s="39">
        <v>2327.75</v>
      </c>
      <c r="I141" s="39">
        <v>2327.75</v>
      </c>
      <c r="J141" s="39">
        <v>2327.75</v>
      </c>
      <c r="K141" s="7">
        <v>0</v>
      </c>
      <c r="M141" s="47" t="str">
        <f t="shared" si="6"/>
        <v>EXECUTE [dbo].[PG_CI_PARTIDA_PRESUPUESTO] 0,0,0,  1002, 330, 401, 9311, 2327.75, 2327.75, 2327.75, 2327.75, 0</v>
      </c>
    </row>
    <row r="142" spans="2:13" ht="12" x14ac:dyDescent="0.3">
      <c r="B142" s="33">
        <f t="shared" si="5"/>
        <v>1002</v>
      </c>
      <c r="C142" s="31">
        <v>340</v>
      </c>
      <c r="D142" s="58">
        <f t="shared" si="4"/>
        <v>202</v>
      </c>
      <c r="E142" s="22" t="s">
        <v>27</v>
      </c>
      <c r="F142" s="25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M142" s="47" t="str">
        <f t="shared" si="6"/>
        <v>EXECUTE [dbo].[PG_CI_PARTIDA_PRESUPUESTO] 0,0,0,  1002, 340, 202, 0, 0, 0, 0, 0, 0</v>
      </c>
    </row>
    <row r="143" spans="2:13" ht="12" x14ac:dyDescent="0.3">
      <c r="B143" s="33">
        <f t="shared" si="5"/>
        <v>1002</v>
      </c>
      <c r="C143" s="31">
        <v>350</v>
      </c>
      <c r="D143" s="58">
        <f t="shared" si="4"/>
        <v>401</v>
      </c>
      <c r="E143" s="22" t="s">
        <v>21</v>
      </c>
      <c r="F143" s="25">
        <v>18865</v>
      </c>
      <c r="G143" s="39">
        <v>4716.25</v>
      </c>
      <c r="H143" s="39">
        <v>4716.25</v>
      </c>
      <c r="I143" s="39">
        <v>4716.25</v>
      </c>
      <c r="J143" s="39">
        <v>4716.25</v>
      </c>
      <c r="K143" s="7">
        <v>0</v>
      </c>
      <c r="M143" s="47" t="str">
        <f t="shared" si="6"/>
        <v>EXECUTE [dbo].[PG_CI_PARTIDA_PRESUPUESTO] 0,0,0,  1002, 350, 401, 18865, 4716.25, 4716.25, 4716.25, 4716.25, 0</v>
      </c>
    </row>
    <row r="144" spans="2:13" ht="12" x14ac:dyDescent="0.3">
      <c r="B144" s="33">
        <f t="shared" si="5"/>
        <v>1002</v>
      </c>
      <c r="C144" s="31">
        <v>360</v>
      </c>
      <c r="D144" s="58">
        <f t="shared" si="4"/>
        <v>104</v>
      </c>
      <c r="E144" s="22" t="s">
        <v>18</v>
      </c>
      <c r="F144" s="25">
        <v>2055</v>
      </c>
      <c r="G144" s="7">
        <v>0</v>
      </c>
      <c r="H144" s="7">
        <v>0</v>
      </c>
      <c r="I144" s="7">
        <v>0</v>
      </c>
      <c r="J144" s="39">
        <v>2055</v>
      </c>
      <c r="K144" s="7">
        <v>0</v>
      </c>
      <c r="M144" s="47" t="str">
        <f t="shared" si="6"/>
        <v>EXECUTE [dbo].[PG_CI_PARTIDA_PRESUPUESTO] 0,0,0,  1002, 360, 104, 2055, 0, 0, 0, 2055, 0</v>
      </c>
    </row>
    <row r="145" spans="2:13" ht="12" x14ac:dyDescent="0.3">
      <c r="B145" s="33">
        <f t="shared" si="5"/>
        <v>1002</v>
      </c>
      <c r="C145" s="31">
        <v>370</v>
      </c>
      <c r="D145" s="58">
        <f t="shared" si="4"/>
        <v>202</v>
      </c>
      <c r="E145" s="22" t="s">
        <v>22</v>
      </c>
      <c r="F145" s="25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M145" s="47" t="str">
        <f t="shared" si="6"/>
        <v>EXECUTE [dbo].[PG_CI_PARTIDA_PRESUPUESTO] 0,0,0,  1002, 370, 202, 0, 0, 0, 0, 0, 0</v>
      </c>
    </row>
    <row r="146" spans="2:13" ht="12" x14ac:dyDescent="0.3">
      <c r="B146" s="33">
        <f t="shared" si="5"/>
        <v>1002</v>
      </c>
      <c r="C146" s="31">
        <v>310</v>
      </c>
      <c r="D146" s="58">
        <f t="shared" si="4"/>
        <v>0</v>
      </c>
      <c r="E146" s="23" t="s">
        <v>26</v>
      </c>
      <c r="F146" s="26">
        <v>30231</v>
      </c>
      <c r="G146" s="12">
        <v>7044</v>
      </c>
      <c r="H146" s="12">
        <v>7044</v>
      </c>
      <c r="I146" s="12">
        <v>7044</v>
      </c>
      <c r="J146" s="12">
        <v>9099</v>
      </c>
      <c r="K146" s="12">
        <v>0</v>
      </c>
      <c r="M146" s="47" t="str">
        <f t="shared" si="6"/>
        <v>EXECUTE [dbo].[PG_CI_PARTIDA_PRESUPUESTO] 0,0,0,  1002, 310, 0, 30231, 7044, 7044, 7044, 9099, 0</v>
      </c>
    </row>
    <row r="147" spans="2:13" ht="12" x14ac:dyDescent="0.3">
      <c r="B147" s="33">
        <f t="shared" si="5"/>
        <v>1002</v>
      </c>
      <c r="C147" s="31">
        <v>170</v>
      </c>
      <c r="D147" s="58">
        <f t="shared" si="4"/>
        <v>0</v>
      </c>
      <c r="E147" s="16" t="s">
        <v>23</v>
      </c>
      <c r="F147" s="27">
        <v>76671</v>
      </c>
      <c r="G147" s="2">
        <v>28255</v>
      </c>
      <c r="H147" s="2">
        <v>7044</v>
      </c>
      <c r="I147" s="2">
        <v>14058</v>
      </c>
      <c r="J147" s="2">
        <v>27314</v>
      </c>
      <c r="K147" s="2">
        <v>0</v>
      </c>
      <c r="M147" s="47" t="str">
        <f t="shared" si="6"/>
        <v>EXECUTE [dbo].[PG_CI_PARTIDA_PRESUPUESTO] 0,0,0,  1002, 170, 0, 76671, 28255, 7044, 14058, 27314, 0</v>
      </c>
    </row>
    <row r="148" spans="2:13" ht="15" x14ac:dyDescent="0.3">
      <c r="B148" s="33">
        <f t="shared" si="5"/>
        <v>1002</v>
      </c>
      <c r="C148" s="31">
        <v>380</v>
      </c>
      <c r="D148" s="58">
        <f t="shared" si="4"/>
        <v>0</v>
      </c>
      <c r="E148" s="3" t="s">
        <v>73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M148" s="47" t="str">
        <f t="shared" si="6"/>
        <v>EXECUTE [dbo].[PG_CI_PARTIDA_PRESUPUESTO] 0,0,0,  1002, 380, 0, 0, 0, 0, 0, 0, 0</v>
      </c>
    </row>
    <row r="149" spans="2:13" ht="12" x14ac:dyDescent="0.3">
      <c r="B149" s="33">
        <f t="shared" si="5"/>
        <v>1002</v>
      </c>
      <c r="C149" s="31">
        <v>410</v>
      </c>
      <c r="D149" s="58">
        <f t="shared" si="4"/>
        <v>401</v>
      </c>
      <c r="E149" s="22" t="s">
        <v>62</v>
      </c>
      <c r="F149" s="25">
        <v>14255</v>
      </c>
      <c r="G149" s="39">
        <v>3563.75</v>
      </c>
      <c r="H149" s="39">
        <v>3563.75</v>
      </c>
      <c r="I149" s="39">
        <v>3563.75</v>
      </c>
      <c r="J149" s="39">
        <v>3563.75</v>
      </c>
      <c r="K149" s="7">
        <v>0</v>
      </c>
      <c r="M149" s="47" t="str">
        <f t="shared" si="6"/>
        <v>EXECUTE [dbo].[PG_CI_PARTIDA_PRESUPUESTO] 0,0,0,  1002, 410, 401, 14255, 3563.75, 3563.75, 3563.75, 3563.75, 0</v>
      </c>
    </row>
    <row r="150" spans="2:13" ht="12" x14ac:dyDescent="0.3">
      <c r="B150" s="33">
        <f t="shared" si="5"/>
        <v>1002</v>
      </c>
      <c r="C150" s="31">
        <v>420</v>
      </c>
      <c r="D150" s="58">
        <f t="shared" si="4"/>
        <v>401</v>
      </c>
      <c r="E150" s="22" t="s">
        <v>63</v>
      </c>
      <c r="F150" s="25">
        <v>5006</v>
      </c>
      <c r="G150" s="39">
        <v>1251.5</v>
      </c>
      <c r="H150" s="39">
        <v>1251.5</v>
      </c>
      <c r="I150" s="39">
        <v>1251.5</v>
      </c>
      <c r="J150" s="39">
        <v>1251.5</v>
      </c>
      <c r="K150" s="7">
        <v>0</v>
      </c>
      <c r="M150" s="47" t="str">
        <f t="shared" si="6"/>
        <v>EXECUTE [dbo].[PG_CI_PARTIDA_PRESUPUESTO] 0,0,0,  1002, 420, 401, 5006, 1251.5, 1251.5, 1251.5, 1251.5, 0</v>
      </c>
    </row>
    <row r="151" spans="2:13" ht="12" x14ac:dyDescent="0.3">
      <c r="B151" s="33">
        <f t="shared" si="5"/>
        <v>1002</v>
      </c>
      <c r="C151" s="31">
        <v>430</v>
      </c>
      <c r="D151" s="58">
        <f t="shared" si="4"/>
        <v>202</v>
      </c>
      <c r="E151" s="22" t="s">
        <v>64</v>
      </c>
      <c r="F151" s="25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M151" s="47" t="str">
        <f t="shared" si="6"/>
        <v>EXECUTE [dbo].[PG_CI_PARTIDA_PRESUPUESTO] 0,0,0,  1002, 430, 202, 0, 0, 0, 0, 0, 0</v>
      </c>
    </row>
    <row r="152" spans="2:13" ht="12" x14ac:dyDescent="0.3">
      <c r="B152" s="33">
        <f t="shared" si="5"/>
        <v>1002</v>
      </c>
      <c r="C152" s="31">
        <v>400</v>
      </c>
      <c r="D152" s="58">
        <f t="shared" si="4"/>
        <v>0</v>
      </c>
      <c r="E152" s="23" t="s">
        <v>74</v>
      </c>
      <c r="F152" s="28">
        <v>19261</v>
      </c>
      <c r="G152" s="20">
        <v>4815.25</v>
      </c>
      <c r="H152" s="20">
        <v>4815.25</v>
      </c>
      <c r="I152" s="20">
        <v>4815.25</v>
      </c>
      <c r="J152" s="20">
        <v>4815.25</v>
      </c>
      <c r="K152" s="20">
        <v>0</v>
      </c>
      <c r="M152" s="47" t="str">
        <f t="shared" si="6"/>
        <v>EXECUTE [dbo].[PG_CI_PARTIDA_PRESUPUESTO] 0,0,0,  1002, 400, 0, 19261, 4815.25, 4815.25, 4815.25, 4815.25, 0</v>
      </c>
    </row>
    <row r="153" spans="2:13" ht="12" x14ac:dyDescent="0.3">
      <c r="B153" s="33">
        <f t="shared" si="5"/>
        <v>1002</v>
      </c>
      <c r="C153" s="31">
        <v>450</v>
      </c>
      <c r="D153" s="58">
        <f t="shared" si="4"/>
        <v>202</v>
      </c>
      <c r="E153" s="22" t="s">
        <v>105</v>
      </c>
      <c r="F153" s="25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M153" s="47" t="str">
        <f t="shared" si="6"/>
        <v>EXECUTE [dbo].[PG_CI_PARTIDA_PRESUPUESTO] 0,0,0,  1002, 450, 202, 0, 0, 0, 0, 0, 0</v>
      </c>
    </row>
    <row r="154" spans="2:13" ht="12" x14ac:dyDescent="0.3">
      <c r="B154" s="33">
        <f t="shared" si="5"/>
        <v>1002</v>
      </c>
      <c r="C154" s="31">
        <v>460</v>
      </c>
      <c r="D154" s="58">
        <f t="shared" si="4"/>
        <v>401</v>
      </c>
      <c r="E154" s="22" t="s">
        <v>104</v>
      </c>
      <c r="F154" s="25">
        <v>2000</v>
      </c>
      <c r="G154" s="39">
        <v>500</v>
      </c>
      <c r="H154" s="39">
        <v>500</v>
      </c>
      <c r="I154" s="39">
        <v>500</v>
      </c>
      <c r="J154" s="39">
        <v>500</v>
      </c>
      <c r="K154" s="7">
        <v>0</v>
      </c>
      <c r="M154" s="47" t="str">
        <f t="shared" si="6"/>
        <v>EXECUTE [dbo].[PG_CI_PARTIDA_PRESUPUESTO] 0,0,0,  1002, 460, 401, 2000, 500, 500, 500, 500, 0</v>
      </c>
    </row>
    <row r="155" spans="2:13" ht="12" x14ac:dyDescent="0.3">
      <c r="B155" s="33">
        <f t="shared" si="5"/>
        <v>1002</v>
      </c>
      <c r="C155" s="31">
        <v>470</v>
      </c>
      <c r="D155" s="58">
        <f t="shared" si="4"/>
        <v>202</v>
      </c>
      <c r="E155" s="22" t="s">
        <v>65</v>
      </c>
      <c r="F155" s="25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M155" s="47" t="str">
        <f t="shared" si="6"/>
        <v>EXECUTE [dbo].[PG_CI_PARTIDA_PRESUPUESTO] 0,0,0,  1002, 470, 202, 0, 0, 0, 0, 0, 0</v>
      </c>
    </row>
    <row r="156" spans="2:13" ht="12" x14ac:dyDescent="0.3">
      <c r="B156" s="33">
        <f t="shared" si="5"/>
        <v>1002</v>
      </c>
      <c r="C156" s="31">
        <v>480</v>
      </c>
      <c r="D156" s="58">
        <f t="shared" si="4"/>
        <v>202</v>
      </c>
      <c r="E156" s="22" t="s">
        <v>66</v>
      </c>
      <c r="F156" s="25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M156" s="47" t="str">
        <f t="shared" si="6"/>
        <v>EXECUTE [dbo].[PG_CI_PARTIDA_PRESUPUESTO] 0,0,0,  1002, 480, 202, 0, 0, 0, 0, 0, 0</v>
      </c>
    </row>
    <row r="157" spans="2:13" ht="12" x14ac:dyDescent="0.3">
      <c r="B157" s="33">
        <f t="shared" si="5"/>
        <v>1002</v>
      </c>
      <c r="C157" s="31">
        <v>490</v>
      </c>
      <c r="D157" s="58">
        <f t="shared" si="4"/>
        <v>202</v>
      </c>
      <c r="E157" s="22" t="s">
        <v>106</v>
      </c>
      <c r="F157" s="25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M157" s="47" t="str">
        <f t="shared" si="6"/>
        <v>EXECUTE [dbo].[PG_CI_PARTIDA_PRESUPUESTO] 0,0,0,  1002, 490, 202, 0, 0, 0, 0, 0, 0</v>
      </c>
    </row>
    <row r="158" spans="2:13" ht="12" x14ac:dyDescent="0.3">
      <c r="B158" s="33">
        <f t="shared" si="5"/>
        <v>1002</v>
      </c>
      <c r="C158" s="31">
        <v>500</v>
      </c>
      <c r="D158" s="58">
        <f t="shared" si="4"/>
        <v>202</v>
      </c>
      <c r="E158" s="22" t="s">
        <v>71</v>
      </c>
      <c r="F158" s="25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M158" s="47" t="str">
        <f t="shared" si="6"/>
        <v>EXECUTE [dbo].[PG_CI_PARTIDA_PRESUPUESTO] 0,0,0,  1002, 500, 202, 0, 0, 0, 0, 0, 0</v>
      </c>
    </row>
    <row r="159" spans="2:13" ht="12" x14ac:dyDescent="0.3">
      <c r="B159" s="33">
        <f t="shared" si="5"/>
        <v>1002</v>
      </c>
      <c r="C159" s="31">
        <v>510</v>
      </c>
      <c r="D159" s="58">
        <f t="shared" si="4"/>
        <v>202</v>
      </c>
      <c r="E159" s="22" t="s">
        <v>70</v>
      </c>
      <c r="F159" s="25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M159" s="47" t="str">
        <f t="shared" si="6"/>
        <v>EXECUTE [dbo].[PG_CI_PARTIDA_PRESUPUESTO] 0,0,0,  1002, 510, 202, 0, 0, 0, 0, 0, 0</v>
      </c>
    </row>
    <row r="160" spans="2:13" ht="12" x14ac:dyDescent="0.3">
      <c r="B160" s="33">
        <f t="shared" si="5"/>
        <v>1002</v>
      </c>
      <c r="C160" s="31">
        <v>440</v>
      </c>
      <c r="D160" s="58">
        <f t="shared" si="4"/>
        <v>0</v>
      </c>
      <c r="E160" s="23" t="s">
        <v>75</v>
      </c>
      <c r="F160" s="28">
        <v>2000</v>
      </c>
      <c r="G160" s="20">
        <v>500</v>
      </c>
      <c r="H160" s="20">
        <v>500</v>
      </c>
      <c r="I160" s="20">
        <v>500</v>
      </c>
      <c r="J160" s="20">
        <v>500</v>
      </c>
      <c r="K160" s="20">
        <v>0</v>
      </c>
      <c r="M160" s="47" t="str">
        <f t="shared" si="6"/>
        <v>EXECUTE [dbo].[PG_CI_PARTIDA_PRESUPUESTO] 0,0,0,  1002, 440, 0, 2000, 500, 500, 500, 500, 0</v>
      </c>
    </row>
    <row r="161" spans="2:13" ht="12" x14ac:dyDescent="0.3">
      <c r="B161" s="33">
        <f t="shared" si="5"/>
        <v>1002</v>
      </c>
      <c r="C161" s="31">
        <v>530</v>
      </c>
      <c r="D161" s="58">
        <f t="shared" si="4"/>
        <v>202</v>
      </c>
      <c r="E161" s="22" t="s">
        <v>67</v>
      </c>
      <c r="F161" s="25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M161" s="47" t="str">
        <f t="shared" si="6"/>
        <v>EXECUTE [dbo].[PG_CI_PARTIDA_PRESUPUESTO] 0,0,0,  1002, 530, 202, 0, 0, 0, 0, 0, 0</v>
      </c>
    </row>
    <row r="162" spans="2:13" ht="12" x14ac:dyDescent="0.3">
      <c r="B162" s="33">
        <f t="shared" si="5"/>
        <v>1002</v>
      </c>
      <c r="C162" s="31">
        <v>540</v>
      </c>
      <c r="D162" s="58">
        <f t="shared" si="4"/>
        <v>202</v>
      </c>
      <c r="E162" s="22" t="s">
        <v>68</v>
      </c>
      <c r="F162" s="25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M162" s="47" t="str">
        <f t="shared" si="6"/>
        <v>EXECUTE [dbo].[PG_CI_PARTIDA_PRESUPUESTO] 0,0,0,  1002, 540, 202, 0, 0, 0, 0, 0, 0</v>
      </c>
    </row>
    <row r="163" spans="2:13" ht="12" x14ac:dyDescent="0.3">
      <c r="B163" s="33">
        <f t="shared" si="5"/>
        <v>1002</v>
      </c>
      <c r="C163" s="31">
        <v>550</v>
      </c>
      <c r="D163" s="58">
        <f t="shared" si="4"/>
        <v>202</v>
      </c>
      <c r="E163" s="22" t="s">
        <v>69</v>
      </c>
      <c r="F163" s="25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M163" s="47" t="str">
        <f t="shared" si="6"/>
        <v>EXECUTE [dbo].[PG_CI_PARTIDA_PRESUPUESTO] 0,0,0,  1002, 550, 202, 0, 0, 0, 0, 0, 0</v>
      </c>
    </row>
    <row r="164" spans="2:13" ht="12" x14ac:dyDescent="0.3">
      <c r="B164" s="33">
        <f t="shared" si="5"/>
        <v>1002</v>
      </c>
      <c r="C164" s="31">
        <v>560</v>
      </c>
      <c r="D164" s="58">
        <f t="shared" si="4"/>
        <v>202</v>
      </c>
      <c r="E164" s="22" t="s">
        <v>70</v>
      </c>
      <c r="F164" s="25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M164" s="47" t="str">
        <f t="shared" si="6"/>
        <v>EXECUTE [dbo].[PG_CI_PARTIDA_PRESUPUESTO] 0,0,0,  1002, 560, 202, 0, 0, 0, 0, 0, 0</v>
      </c>
    </row>
    <row r="165" spans="2:13" ht="12" x14ac:dyDescent="0.3">
      <c r="B165" s="33">
        <f t="shared" si="5"/>
        <v>1002</v>
      </c>
      <c r="C165" s="31">
        <v>520</v>
      </c>
      <c r="D165" s="58">
        <f t="shared" si="4"/>
        <v>0</v>
      </c>
      <c r="E165" s="23" t="s">
        <v>76</v>
      </c>
      <c r="F165" s="28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M165" s="47" t="str">
        <f t="shared" si="6"/>
        <v>EXECUTE [dbo].[PG_CI_PARTIDA_PRESUPUESTO] 0,0,0,  1002, 520, 0, 0, 0, 0, 0, 0, 0</v>
      </c>
    </row>
    <row r="166" spans="2:13" ht="12" x14ac:dyDescent="0.3">
      <c r="B166" s="33">
        <f t="shared" si="5"/>
        <v>1002</v>
      </c>
      <c r="C166" s="31">
        <v>570</v>
      </c>
      <c r="D166" s="58">
        <f t="shared" si="4"/>
        <v>202</v>
      </c>
      <c r="E166" s="22" t="s">
        <v>72</v>
      </c>
      <c r="F166" s="25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M166" s="47" t="str">
        <f t="shared" si="6"/>
        <v>EXECUTE [dbo].[PG_CI_PARTIDA_PRESUPUESTO] 0,0,0,  1002, 570, 202, 0, 0, 0, 0, 0, 0</v>
      </c>
    </row>
    <row r="167" spans="2:13" ht="12" x14ac:dyDescent="0.3">
      <c r="B167" s="33">
        <f t="shared" si="5"/>
        <v>1002</v>
      </c>
      <c r="C167" s="31">
        <v>390</v>
      </c>
      <c r="D167" s="58">
        <f t="shared" si="4"/>
        <v>0</v>
      </c>
      <c r="E167" s="16" t="s">
        <v>77</v>
      </c>
      <c r="F167" s="27">
        <v>21261</v>
      </c>
      <c r="G167" s="2">
        <v>5315.25</v>
      </c>
      <c r="H167" s="2">
        <v>5315.25</v>
      </c>
      <c r="I167" s="2">
        <v>5315.25</v>
      </c>
      <c r="J167" s="2">
        <v>5315.25</v>
      </c>
      <c r="K167" s="2">
        <v>0</v>
      </c>
      <c r="M167" s="47" t="str">
        <f t="shared" si="6"/>
        <v>EXECUTE [dbo].[PG_CI_PARTIDA_PRESUPUESTO] 0,0,0,  1002, 390, 0, 21261, 5315.25, 5315.25, 5315.25, 5315.25, 0</v>
      </c>
    </row>
    <row r="168" spans="2:13" ht="15" x14ac:dyDescent="0.3">
      <c r="B168" s="33">
        <f t="shared" si="5"/>
        <v>1002</v>
      </c>
      <c r="C168" s="31">
        <v>580</v>
      </c>
      <c r="D168" s="58">
        <f t="shared" si="4"/>
        <v>0</v>
      </c>
      <c r="E168" s="3" t="s">
        <v>92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M168" s="47" t="str">
        <f t="shared" si="6"/>
        <v>EXECUTE [dbo].[PG_CI_PARTIDA_PRESUPUESTO] 0,0,0,  1002, 580, 0, 0, 0, 0, 0, 0, 0</v>
      </c>
    </row>
    <row r="169" spans="2:13" ht="12" x14ac:dyDescent="0.3">
      <c r="B169" s="33">
        <f t="shared" si="5"/>
        <v>1002</v>
      </c>
      <c r="C169" s="31">
        <v>610</v>
      </c>
      <c r="D169" s="58">
        <f t="shared" si="4"/>
        <v>201</v>
      </c>
      <c r="E169" s="22" t="s">
        <v>28</v>
      </c>
      <c r="F169" s="25">
        <v>3602</v>
      </c>
      <c r="G169" s="35">
        <v>1801</v>
      </c>
      <c r="H169" s="39">
        <v>0</v>
      </c>
      <c r="I169" s="35">
        <v>1801</v>
      </c>
      <c r="J169" s="39">
        <v>0</v>
      </c>
      <c r="K169" s="7">
        <v>0</v>
      </c>
      <c r="M169" s="47" t="str">
        <f t="shared" si="6"/>
        <v>EXECUTE [dbo].[PG_CI_PARTIDA_PRESUPUESTO] 0,0,0,  1002, 610, 201, 3602, 1801, 0, 1801, 0, 0</v>
      </c>
    </row>
    <row r="170" spans="2:13" ht="12" x14ac:dyDescent="0.3">
      <c r="B170" s="33">
        <f t="shared" si="5"/>
        <v>1002</v>
      </c>
      <c r="C170" s="31">
        <v>620</v>
      </c>
      <c r="D170" s="58">
        <f t="shared" si="4"/>
        <v>202</v>
      </c>
      <c r="E170" s="22" t="s">
        <v>29</v>
      </c>
      <c r="F170" s="25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M170" s="47" t="str">
        <f t="shared" si="6"/>
        <v>EXECUTE [dbo].[PG_CI_PARTIDA_PRESUPUESTO] 0,0,0,  1002, 620, 202, 0, 0, 0, 0, 0, 0</v>
      </c>
    </row>
    <row r="171" spans="2:13" ht="12" x14ac:dyDescent="0.3">
      <c r="B171" s="33">
        <f t="shared" si="5"/>
        <v>1002</v>
      </c>
      <c r="C171" s="31">
        <v>630</v>
      </c>
      <c r="D171" s="58">
        <f t="shared" si="4"/>
        <v>202</v>
      </c>
      <c r="E171" s="22" t="s">
        <v>30</v>
      </c>
      <c r="F171" s="25">
        <v>743</v>
      </c>
      <c r="G171" s="7">
        <v>0</v>
      </c>
      <c r="H171" s="35">
        <v>371.5</v>
      </c>
      <c r="I171" s="7">
        <v>0</v>
      </c>
      <c r="J171" s="35">
        <v>371.5</v>
      </c>
      <c r="K171" s="7">
        <v>0</v>
      </c>
      <c r="M171" s="47" t="str">
        <f t="shared" si="6"/>
        <v>EXECUTE [dbo].[PG_CI_PARTIDA_PRESUPUESTO] 0,0,0,  1002, 630, 202, 743, 0, 371.5, 0, 371.5, 0</v>
      </c>
    </row>
    <row r="172" spans="2:13" ht="12" x14ac:dyDescent="0.3">
      <c r="B172" s="33">
        <f t="shared" si="5"/>
        <v>1002</v>
      </c>
      <c r="C172" s="31">
        <v>640</v>
      </c>
      <c r="D172" s="58">
        <f t="shared" si="4"/>
        <v>202</v>
      </c>
      <c r="E172" s="22" t="s">
        <v>32</v>
      </c>
      <c r="F172" s="25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M172" s="47" t="str">
        <f t="shared" si="6"/>
        <v>EXECUTE [dbo].[PG_CI_PARTIDA_PRESUPUESTO] 0,0,0,  1002, 640, 202, 0, 0, 0, 0, 0, 0</v>
      </c>
    </row>
    <row r="173" spans="2:13" ht="12" x14ac:dyDescent="0.3">
      <c r="B173" s="33">
        <f t="shared" si="5"/>
        <v>1002</v>
      </c>
      <c r="C173" s="31">
        <v>650</v>
      </c>
      <c r="D173" s="58">
        <f t="shared" si="4"/>
        <v>202</v>
      </c>
      <c r="E173" s="22" t="s">
        <v>33</v>
      </c>
      <c r="F173" s="25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M173" s="47" t="str">
        <f t="shared" si="6"/>
        <v>EXECUTE [dbo].[PG_CI_PARTIDA_PRESUPUESTO] 0,0,0,  1002, 650, 202, 0, 0, 0, 0, 0, 0</v>
      </c>
    </row>
    <row r="174" spans="2:13" ht="12" x14ac:dyDescent="0.3">
      <c r="B174" s="33">
        <f t="shared" si="5"/>
        <v>1002</v>
      </c>
      <c r="C174" s="31">
        <v>660</v>
      </c>
      <c r="D174" s="58">
        <f t="shared" si="4"/>
        <v>202</v>
      </c>
      <c r="E174" s="22" t="s">
        <v>31</v>
      </c>
      <c r="F174" s="25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M174" s="47" t="str">
        <f t="shared" si="6"/>
        <v>EXECUTE [dbo].[PG_CI_PARTIDA_PRESUPUESTO] 0,0,0,  1002, 660, 202, 0, 0, 0, 0, 0, 0</v>
      </c>
    </row>
    <row r="175" spans="2:13" ht="12" x14ac:dyDescent="0.3">
      <c r="B175" s="33">
        <f t="shared" si="5"/>
        <v>1002</v>
      </c>
      <c r="C175" s="31">
        <v>600</v>
      </c>
      <c r="D175" s="58">
        <f t="shared" si="4"/>
        <v>0</v>
      </c>
      <c r="E175" s="23" t="s">
        <v>99</v>
      </c>
      <c r="F175" s="26">
        <v>4345</v>
      </c>
      <c r="G175" s="12">
        <v>1801</v>
      </c>
      <c r="H175" s="12">
        <v>371.5</v>
      </c>
      <c r="I175" s="12">
        <v>1801</v>
      </c>
      <c r="J175" s="12">
        <v>371.5</v>
      </c>
      <c r="K175" s="12">
        <v>0</v>
      </c>
      <c r="M175" s="47" t="str">
        <f t="shared" si="6"/>
        <v>EXECUTE [dbo].[PG_CI_PARTIDA_PRESUPUESTO] 0,0,0,  1002, 600, 0, 4345, 1801, 371.5, 1801, 371.5, 0</v>
      </c>
    </row>
    <row r="176" spans="2:13" ht="12" x14ac:dyDescent="0.3">
      <c r="B176" s="33">
        <f t="shared" si="5"/>
        <v>1002</v>
      </c>
      <c r="C176" s="31">
        <v>680</v>
      </c>
      <c r="D176" s="58">
        <f t="shared" si="4"/>
        <v>202</v>
      </c>
      <c r="E176" s="22" t="s">
        <v>42</v>
      </c>
      <c r="F176" s="25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M176" s="47" t="str">
        <f t="shared" si="6"/>
        <v>EXECUTE [dbo].[PG_CI_PARTIDA_PRESUPUESTO] 0,0,0,  1002, 680, 202, 0, 0, 0, 0, 0, 0</v>
      </c>
    </row>
    <row r="177" spans="2:13" ht="12" x14ac:dyDescent="0.3">
      <c r="B177" s="33">
        <f t="shared" si="5"/>
        <v>1002</v>
      </c>
      <c r="C177" s="31">
        <v>690</v>
      </c>
      <c r="D177" s="58">
        <f t="shared" ref="D177:D240" si="7">D67</f>
        <v>202</v>
      </c>
      <c r="E177" s="22" t="s">
        <v>102</v>
      </c>
      <c r="F177" s="25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M177" s="47" t="str">
        <f t="shared" si="6"/>
        <v>EXECUTE [dbo].[PG_CI_PARTIDA_PRESUPUESTO] 0,0,0,  1002, 690, 202, 0, 0, 0, 0, 0, 0</v>
      </c>
    </row>
    <row r="178" spans="2:13" ht="12" x14ac:dyDescent="0.3">
      <c r="B178" s="33">
        <f t="shared" ref="B178:B221" si="8">B177</f>
        <v>1002</v>
      </c>
      <c r="C178" s="31">
        <v>700</v>
      </c>
      <c r="D178" s="58">
        <f t="shared" si="7"/>
        <v>202</v>
      </c>
      <c r="E178" s="22" t="s">
        <v>43</v>
      </c>
      <c r="F178" s="25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M178" s="47" t="str">
        <f t="shared" si="6"/>
        <v>EXECUTE [dbo].[PG_CI_PARTIDA_PRESUPUESTO] 0,0,0,  1002, 700, 202, 0, 0, 0, 0, 0, 0</v>
      </c>
    </row>
    <row r="179" spans="2:13" ht="12" x14ac:dyDescent="0.3">
      <c r="B179" s="33">
        <f t="shared" si="8"/>
        <v>1002</v>
      </c>
      <c r="C179" s="31">
        <v>710</v>
      </c>
      <c r="D179" s="58">
        <f t="shared" si="7"/>
        <v>202</v>
      </c>
      <c r="E179" s="22" t="s">
        <v>44</v>
      </c>
      <c r="F179" s="25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M179" s="47" t="str">
        <f t="shared" si="6"/>
        <v>EXECUTE [dbo].[PG_CI_PARTIDA_PRESUPUESTO] 0,0,0,  1002, 710, 202, 0, 0, 0, 0, 0, 0</v>
      </c>
    </row>
    <row r="180" spans="2:13" ht="12" x14ac:dyDescent="0.3">
      <c r="B180" s="33">
        <f t="shared" si="8"/>
        <v>1002</v>
      </c>
      <c r="C180" s="31">
        <v>720</v>
      </c>
      <c r="D180" s="58">
        <f t="shared" si="7"/>
        <v>202</v>
      </c>
      <c r="E180" s="22" t="s">
        <v>59</v>
      </c>
      <c r="F180" s="25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M180" s="47" t="str">
        <f t="shared" si="6"/>
        <v>EXECUTE [dbo].[PG_CI_PARTIDA_PRESUPUESTO] 0,0,0,  1002, 720, 202, 0, 0, 0, 0, 0, 0</v>
      </c>
    </row>
    <row r="181" spans="2:13" ht="12" x14ac:dyDescent="0.3">
      <c r="B181" s="33">
        <f t="shared" si="8"/>
        <v>1002</v>
      </c>
      <c r="C181" s="31">
        <v>730</v>
      </c>
      <c r="D181" s="58">
        <f t="shared" si="7"/>
        <v>202</v>
      </c>
      <c r="E181" s="22" t="s">
        <v>41</v>
      </c>
      <c r="F181" s="25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M181" s="47" t="str">
        <f t="shared" si="6"/>
        <v>EXECUTE [dbo].[PG_CI_PARTIDA_PRESUPUESTO] 0,0,0,  1002, 730, 202, 0, 0, 0, 0, 0, 0</v>
      </c>
    </row>
    <row r="182" spans="2:13" ht="12" x14ac:dyDescent="0.3">
      <c r="B182" s="33">
        <f t="shared" si="8"/>
        <v>1002</v>
      </c>
      <c r="C182" s="31">
        <v>670</v>
      </c>
      <c r="D182" s="58">
        <f t="shared" si="7"/>
        <v>0</v>
      </c>
      <c r="E182" s="23" t="s">
        <v>97</v>
      </c>
      <c r="F182" s="26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M182" s="47" t="str">
        <f t="shared" si="6"/>
        <v>EXECUTE [dbo].[PG_CI_PARTIDA_PRESUPUESTO] 0,0,0,  1002, 670, 0, 0, 0, 0, 0, 0, 0</v>
      </c>
    </row>
    <row r="183" spans="2:13" ht="12" x14ac:dyDescent="0.3">
      <c r="B183" s="33">
        <f t="shared" si="8"/>
        <v>1002</v>
      </c>
      <c r="C183" s="31">
        <v>750</v>
      </c>
      <c r="D183" s="58">
        <f t="shared" si="7"/>
        <v>202</v>
      </c>
      <c r="E183" s="22" t="s">
        <v>56</v>
      </c>
      <c r="F183" s="25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M183" s="47" t="str">
        <f t="shared" si="6"/>
        <v>EXECUTE [dbo].[PG_CI_PARTIDA_PRESUPUESTO] 0,0,0,  1002, 750, 202, 0, 0, 0, 0, 0, 0</v>
      </c>
    </row>
    <row r="184" spans="2:13" ht="12" x14ac:dyDescent="0.3">
      <c r="B184" s="33">
        <f t="shared" si="8"/>
        <v>1002</v>
      </c>
      <c r="C184" s="31">
        <v>760</v>
      </c>
      <c r="D184" s="58">
        <f t="shared" si="7"/>
        <v>202</v>
      </c>
      <c r="E184" s="22" t="s">
        <v>48</v>
      </c>
      <c r="F184" s="25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M184" s="47" t="str">
        <f t="shared" si="6"/>
        <v>EXECUTE [dbo].[PG_CI_PARTIDA_PRESUPUESTO] 0,0,0,  1002, 760, 202, 0, 0, 0, 0, 0, 0</v>
      </c>
    </row>
    <row r="185" spans="2:13" ht="12" x14ac:dyDescent="0.3">
      <c r="B185" s="33">
        <f t="shared" si="8"/>
        <v>1002</v>
      </c>
      <c r="C185" s="31">
        <v>770</v>
      </c>
      <c r="D185" s="58">
        <f t="shared" si="7"/>
        <v>202</v>
      </c>
      <c r="E185" s="22" t="s">
        <v>53</v>
      </c>
      <c r="F185" s="25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M185" s="47" t="str">
        <f t="shared" si="6"/>
        <v>EXECUTE [dbo].[PG_CI_PARTIDA_PRESUPUESTO] 0,0,0,  1002, 770, 202, 0, 0, 0, 0, 0, 0</v>
      </c>
    </row>
    <row r="186" spans="2:13" ht="12" x14ac:dyDescent="0.3">
      <c r="B186" s="33">
        <f t="shared" si="8"/>
        <v>1002</v>
      </c>
      <c r="C186" s="31">
        <v>780</v>
      </c>
      <c r="D186" s="58">
        <f t="shared" si="7"/>
        <v>202</v>
      </c>
      <c r="E186" s="22" t="s">
        <v>54</v>
      </c>
      <c r="F186" s="25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M186" s="47" t="str">
        <f t="shared" si="6"/>
        <v>EXECUTE [dbo].[PG_CI_PARTIDA_PRESUPUESTO] 0,0,0,  1002, 780, 202, 0, 0, 0, 0, 0, 0</v>
      </c>
    </row>
    <row r="187" spans="2:13" ht="12" x14ac:dyDescent="0.3">
      <c r="B187" s="33">
        <f t="shared" si="8"/>
        <v>1002</v>
      </c>
      <c r="C187" s="31">
        <v>790</v>
      </c>
      <c r="D187" s="58">
        <f t="shared" si="7"/>
        <v>202</v>
      </c>
      <c r="E187" s="22" t="s">
        <v>55</v>
      </c>
      <c r="F187" s="25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M187" s="47" t="str">
        <f t="shared" si="6"/>
        <v>EXECUTE [dbo].[PG_CI_PARTIDA_PRESUPUESTO] 0,0,0,  1002, 790, 202, 0, 0, 0, 0, 0, 0</v>
      </c>
    </row>
    <row r="188" spans="2:13" ht="12" x14ac:dyDescent="0.3">
      <c r="B188" s="33">
        <f t="shared" si="8"/>
        <v>1002</v>
      </c>
      <c r="C188" s="31">
        <v>800</v>
      </c>
      <c r="D188" s="58">
        <f t="shared" si="7"/>
        <v>202</v>
      </c>
      <c r="E188" s="22" t="s">
        <v>46</v>
      </c>
      <c r="F188" s="25">
        <v>1837</v>
      </c>
      <c r="G188" s="7">
        <v>0</v>
      </c>
      <c r="H188" s="35">
        <v>918.5</v>
      </c>
      <c r="I188" s="7">
        <v>0</v>
      </c>
      <c r="J188" s="35">
        <v>918.5</v>
      </c>
      <c r="K188" s="7">
        <v>0</v>
      </c>
      <c r="M188" s="47" t="str">
        <f t="shared" si="6"/>
        <v>EXECUTE [dbo].[PG_CI_PARTIDA_PRESUPUESTO] 0,0,0,  1002, 800, 202, 1837, 0, 918.5, 0, 918.5, 0</v>
      </c>
    </row>
    <row r="189" spans="2:13" ht="12" x14ac:dyDescent="0.3">
      <c r="B189" s="33">
        <f t="shared" si="8"/>
        <v>1002</v>
      </c>
      <c r="C189" s="31">
        <v>810</v>
      </c>
      <c r="D189" s="58">
        <f t="shared" si="7"/>
        <v>202</v>
      </c>
      <c r="E189" s="22" t="s">
        <v>58</v>
      </c>
      <c r="F189" s="25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M189" s="47" t="str">
        <f t="shared" si="6"/>
        <v>EXECUTE [dbo].[PG_CI_PARTIDA_PRESUPUESTO] 0,0,0,  1002, 810, 202, 0, 0, 0, 0, 0, 0</v>
      </c>
    </row>
    <row r="190" spans="2:13" ht="12" x14ac:dyDescent="0.3">
      <c r="B190" s="33">
        <f t="shared" si="8"/>
        <v>1002</v>
      </c>
      <c r="C190" s="31">
        <v>820</v>
      </c>
      <c r="D190" s="58">
        <f t="shared" si="7"/>
        <v>202</v>
      </c>
      <c r="E190" s="22" t="s">
        <v>51</v>
      </c>
      <c r="F190" s="25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M190" s="47" t="str">
        <f t="shared" si="6"/>
        <v>EXECUTE [dbo].[PG_CI_PARTIDA_PRESUPUESTO] 0,0,0,  1002, 820, 202, 0, 0, 0, 0, 0, 0</v>
      </c>
    </row>
    <row r="191" spans="2:13" ht="12" x14ac:dyDescent="0.3">
      <c r="B191" s="33">
        <f t="shared" si="8"/>
        <v>1002</v>
      </c>
      <c r="C191" s="31">
        <v>830</v>
      </c>
      <c r="D191" s="58">
        <f t="shared" si="7"/>
        <v>202</v>
      </c>
      <c r="E191" s="22" t="s">
        <v>34</v>
      </c>
      <c r="F191" s="25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M191" s="47" t="str">
        <f t="shared" si="6"/>
        <v>EXECUTE [dbo].[PG_CI_PARTIDA_PRESUPUESTO] 0,0,0,  1002, 830, 202, 0, 0, 0, 0, 0, 0</v>
      </c>
    </row>
    <row r="192" spans="2:13" ht="12" x14ac:dyDescent="0.3">
      <c r="B192" s="33">
        <f t="shared" si="8"/>
        <v>1002</v>
      </c>
      <c r="C192" s="31">
        <v>740</v>
      </c>
      <c r="D192" s="58">
        <f t="shared" si="7"/>
        <v>0</v>
      </c>
      <c r="E192" s="23" t="s">
        <v>96</v>
      </c>
      <c r="F192" s="26">
        <v>1837</v>
      </c>
      <c r="G192" s="12">
        <v>0</v>
      </c>
      <c r="H192" s="12">
        <v>918.5</v>
      </c>
      <c r="I192" s="12">
        <v>0</v>
      </c>
      <c r="J192" s="12">
        <v>918.5</v>
      </c>
      <c r="K192" s="12">
        <v>0</v>
      </c>
      <c r="M192" s="47" t="str">
        <f t="shared" si="6"/>
        <v>EXECUTE [dbo].[PG_CI_PARTIDA_PRESUPUESTO] 0,0,0,  1002, 740, 0, 1837, 0, 918.5, 0, 918.5, 0</v>
      </c>
    </row>
    <row r="193" spans="2:13" ht="12" x14ac:dyDescent="0.3">
      <c r="B193" s="33">
        <f t="shared" si="8"/>
        <v>1002</v>
      </c>
      <c r="C193" s="31">
        <v>850</v>
      </c>
      <c r="D193" s="58">
        <f t="shared" si="7"/>
        <v>201</v>
      </c>
      <c r="E193" s="22" t="s">
        <v>60</v>
      </c>
      <c r="F193" s="25">
        <v>4972</v>
      </c>
      <c r="G193" s="35">
        <v>2486</v>
      </c>
      <c r="H193" s="7">
        <v>0</v>
      </c>
      <c r="I193" s="35">
        <v>2486</v>
      </c>
      <c r="J193" s="7">
        <v>0</v>
      </c>
      <c r="K193" s="7">
        <v>0</v>
      </c>
      <c r="M193" s="47" t="str">
        <f t="shared" si="6"/>
        <v>EXECUTE [dbo].[PG_CI_PARTIDA_PRESUPUESTO] 0,0,0,  1002, 850, 201, 4972, 2486, 0, 2486, 0, 0</v>
      </c>
    </row>
    <row r="194" spans="2:13" ht="12" x14ac:dyDescent="0.3">
      <c r="B194" s="33">
        <f t="shared" si="8"/>
        <v>1002</v>
      </c>
      <c r="C194" s="31">
        <v>860</v>
      </c>
      <c r="D194" s="58">
        <f t="shared" si="7"/>
        <v>202</v>
      </c>
      <c r="E194" s="22" t="s">
        <v>50</v>
      </c>
      <c r="F194" s="25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M194" s="47" t="str">
        <f t="shared" si="6"/>
        <v>EXECUTE [dbo].[PG_CI_PARTIDA_PRESUPUESTO] 0,0,0,  1002, 860, 202, 0, 0, 0, 0, 0, 0</v>
      </c>
    </row>
    <row r="195" spans="2:13" ht="12" x14ac:dyDescent="0.3">
      <c r="B195" s="33">
        <f t="shared" si="8"/>
        <v>1002</v>
      </c>
      <c r="C195" s="31">
        <v>870</v>
      </c>
      <c r="D195" s="58">
        <f t="shared" si="7"/>
        <v>401</v>
      </c>
      <c r="E195" s="22" t="s">
        <v>35</v>
      </c>
      <c r="F195" s="25">
        <v>1649</v>
      </c>
      <c r="G195" s="35">
        <v>412.25</v>
      </c>
      <c r="H195" s="35">
        <v>412.25</v>
      </c>
      <c r="I195" s="35">
        <v>412.25</v>
      </c>
      <c r="J195" s="35">
        <v>412.25</v>
      </c>
      <c r="K195" s="7">
        <v>0</v>
      </c>
      <c r="M195" s="47" t="str">
        <f t="shared" ref="M195:M258" si="9">CONCATENATE($P$1," ",B195,", ",C195,", ",D195,", ",F195,", ",G195,", ",H195,", ",I195,", ",J195, ", ",K195)</f>
        <v>EXECUTE [dbo].[PG_CI_PARTIDA_PRESUPUESTO] 0,0,0,  1002, 870, 401, 1649, 412.25, 412.25, 412.25, 412.25, 0</v>
      </c>
    </row>
    <row r="196" spans="2:13" ht="12" x14ac:dyDescent="0.3">
      <c r="B196" s="33">
        <f t="shared" si="8"/>
        <v>1002</v>
      </c>
      <c r="C196" s="31">
        <v>880</v>
      </c>
      <c r="D196" s="58">
        <f t="shared" si="7"/>
        <v>401</v>
      </c>
      <c r="E196" s="22" t="s">
        <v>47</v>
      </c>
      <c r="F196" s="25">
        <v>2337</v>
      </c>
      <c r="G196" s="35">
        <v>584.25</v>
      </c>
      <c r="H196" s="35">
        <v>584.25</v>
      </c>
      <c r="I196" s="35">
        <v>584.25</v>
      </c>
      <c r="J196" s="35">
        <v>584.25</v>
      </c>
      <c r="K196" s="7">
        <v>0</v>
      </c>
      <c r="M196" s="47" t="str">
        <f t="shared" si="9"/>
        <v>EXECUTE [dbo].[PG_CI_PARTIDA_PRESUPUESTO] 0,0,0,  1002, 880, 401, 2337, 584.25, 584.25, 584.25, 584.25, 0</v>
      </c>
    </row>
    <row r="197" spans="2:13" ht="12" x14ac:dyDescent="0.3">
      <c r="B197" s="33">
        <f t="shared" si="8"/>
        <v>1002</v>
      </c>
      <c r="C197" s="31">
        <v>840</v>
      </c>
      <c r="D197" s="58">
        <f t="shared" si="7"/>
        <v>0</v>
      </c>
      <c r="E197" s="23" t="s">
        <v>98</v>
      </c>
      <c r="F197" s="26">
        <v>8958</v>
      </c>
      <c r="G197" s="12">
        <v>3482.5</v>
      </c>
      <c r="H197" s="12">
        <v>996.5</v>
      </c>
      <c r="I197" s="12">
        <v>3482.5</v>
      </c>
      <c r="J197" s="12">
        <v>996.5</v>
      </c>
      <c r="K197" s="12">
        <v>0</v>
      </c>
      <c r="M197" s="47" t="str">
        <f t="shared" si="9"/>
        <v>EXECUTE [dbo].[PG_CI_PARTIDA_PRESUPUESTO] 0,0,0,  1002, 840, 0, 8958, 3482.5, 996.5, 3482.5, 996.5, 0</v>
      </c>
    </row>
    <row r="198" spans="2:13" ht="12" x14ac:dyDescent="0.3">
      <c r="B198" s="33">
        <f t="shared" si="8"/>
        <v>1002</v>
      </c>
      <c r="C198" s="31">
        <v>900</v>
      </c>
      <c r="D198" s="58">
        <f t="shared" si="7"/>
        <v>202</v>
      </c>
      <c r="E198" s="22" t="s">
        <v>39</v>
      </c>
      <c r="F198" s="25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M198" s="47" t="str">
        <f t="shared" si="9"/>
        <v>EXECUTE [dbo].[PG_CI_PARTIDA_PRESUPUESTO] 0,0,0,  1002, 900, 202, 0, 0, 0, 0, 0, 0</v>
      </c>
    </row>
    <row r="199" spans="2:13" ht="12" x14ac:dyDescent="0.3">
      <c r="B199" s="33">
        <f t="shared" si="8"/>
        <v>1002</v>
      </c>
      <c r="C199" s="31">
        <v>910</v>
      </c>
      <c r="D199" s="58">
        <f t="shared" si="7"/>
        <v>202</v>
      </c>
      <c r="E199" s="22" t="s">
        <v>38</v>
      </c>
      <c r="F199" s="25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M199" s="47" t="str">
        <f t="shared" si="9"/>
        <v>EXECUTE [dbo].[PG_CI_PARTIDA_PRESUPUESTO] 0,0,0,  1002, 910, 202, 0, 0, 0, 0, 0, 0</v>
      </c>
    </row>
    <row r="200" spans="2:13" ht="12" x14ac:dyDescent="0.3">
      <c r="B200" s="33">
        <f t="shared" si="8"/>
        <v>1002</v>
      </c>
      <c r="C200" s="31">
        <v>920</v>
      </c>
      <c r="D200" s="58">
        <f t="shared" si="7"/>
        <v>202</v>
      </c>
      <c r="E200" s="22" t="s">
        <v>45</v>
      </c>
      <c r="F200" s="25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M200" s="47" t="str">
        <f t="shared" si="9"/>
        <v>EXECUTE [dbo].[PG_CI_PARTIDA_PRESUPUESTO] 0,0,0,  1002, 920, 202, 0, 0, 0, 0, 0, 0</v>
      </c>
    </row>
    <row r="201" spans="2:13" ht="12" x14ac:dyDescent="0.3">
      <c r="B201" s="33">
        <f t="shared" si="8"/>
        <v>1002</v>
      </c>
      <c r="C201" s="31">
        <v>930</v>
      </c>
      <c r="D201" s="58">
        <f t="shared" si="7"/>
        <v>202</v>
      </c>
      <c r="E201" s="22" t="s">
        <v>37</v>
      </c>
      <c r="F201" s="25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M201" s="47" t="str">
        <f t="shared" si="9"/>
        <v>EXECUTE [dbo].[PG_CI_PARTIDA_PRESUPUESTO] 0,0,0,  1002, 930, 202, 0, 0, 0, 0, 0, 0</v>
      </c>
    </row>
    <row r="202" spans="2:13" ht="12" x14ac:dyDescent="0.3">
      <c r="B202" s="33">
        <f t="shared" si="8"/>
        <v>1002</v>
      </c>
      <c r="C202" s="31">
        <v>940</v>
      </c>
      <c r="D202" s="58">
        <f t="shared" si="7"/>
        <v>202</v>
      </c>
      <c r="E202" s="22" t="s">
        <v>49</v>
      </c>
      <c r="F202" s="25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M202" s="47" t="str">
        <f t="shared" si="9"/>
        <v>EXECUTE [dbo].[PG_CI_PARTIDA_PRESUPUESTO] 0,0,0,  1002, 940, 202, 0, 0, 0, 0, 0, 0</v>
      </c>
    </row>
    <row r="203" spans="2:13" ht="12" x14ac:dyDescent="0.3">
      <c r="B203" s="33">
        <f t="shared" si="8"/>
        <v>1002</v>
      </c>
      <c r="C203" s="31">
        <v>950</v>
      </c>
      <c r="D203" s="58">
        <f t="shared" si="7"/>
        <v>202</v>
      </c>
      <c r="E203" s="22" t="s">
        <v>52</v>
      </c>
      <c r="F203" s="25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M203" s="47" t="str">
        <f t="shared" si="9"/>
        <v>EXECUTE [dbo].[PG_CI_PARTIDA_PRESUPUESTO] 0,0,0,  1002, 950, 202, 0, 0, 0, 0, 0, 0</v>
      </c>
    </row>
    <row r="204" spans="2:13" ht="12" x14ac:dyDescent="0.3">
      <c r="B204" s="33">
        <f t="shared" si="8"/>
        <v>1002</v>
      </c>
      <c r="C204" s="31">
        <v>890</v>
      </c>
      <c r="D204" s="58">
        <f t="shared" si="7"/>
        <v>0</v>
      </c>
      <c r="E204" s="23" t="s">
        <v>100</v>
      </c>
      <c r="F204" s="26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M204" s="47" t="str">
        <f t="shared" si="9"/>
        <v>EXECUTE [dbo].[PG_CI_PARTIDA_PRESUPUESTO] 0,0,0,  1002, 890, 0, 0, 0, 0, 0, 0, 0</v>
      </c>
    </row>
    <row r="205" spans="2:13" ht="12" x14ac:dyDescent="0.3">
      <c r="B205" s="33">
        <f t="shared" si="8"/>
        <v>1002</v>
      </c>
      <c r="C205" s="31">
        <v>960</v>
      </c>
      <c r="D205" s="58">
        <f t="shared" si="7"/>
        <v>202</v>
      </c>
      <c r="E205" s="22" t="s">
        <v>61</v>
      </c>
      <c r="F205" s="25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M205" s="47" t="str">
        <f t="shared" si="9"/>
        <v>EXECUTE [dbo].[PG_CI_PARTIDA_PRESUPUESTO] 0,0,0,  1002, 960, 202, 0, 0, 0, 0, 0, 0</v>
      </c>
    </row>
    <row r="206" spans="2:13" ht="12" x14ac:dyDescent="0.3">
      <c r="B206" s="33">
        <f t="shared" si="8"/>
        <v>1002</v>
      </c>
      <c r="C206" s="31">
        <v>970</v>
      </c>
      <c r="D206" s="58">
        <f t="shared" si="7"/>
        <v>202</v>
      </c>
      <c r="E206" s="19" t="s">
        <v>36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M206" s="47" t="str">
        <f t="shared" si="9"/>
        <v>EXECUTE [dbo].[PG_CI_PARTIDA_PRESUPUESTO] 0,0,0,  1002, 970, 202, 0, 0, 0, 0, 0, 0</v>
      </c>
    </row>
    <row r="207" spans="2:13" ht="12" x14ac:dyDescent="0.3">
      <c r="B207" s="33">
        <f t="shared" si="8"/>
        <v>1002</v>
      </c>
      <c r="C207" s="31">
        <v>980</v>
      </c>
      <c r="D207" s="58">
        <f t="shared" si="7"/>
        <v>202</v>
      </c>
      <c r="E207" s="19" t="s">
        <v>40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M207" s="47" t="str">
        <f t="shared" si="9"/>
        <v>EXECUTE [dbo].[PG_CI_PARTIDA_PRESUPUESTO] 0,0,0,  1002, 980, 202, 0, 0, 0, 0, 0, 0</v>
      </c>
    </row>
    <row r="208" spans="2:13" ht="12" x14ac:dyDescent="0.3">
      <c r="B208" s="33">
        <f t="shared" si="8"/>
        <v>1002</v>
      </c>
      <c r="C208" s="31">
        <v>590</v>
      </c>
      <c r="D208" s="58">
        <f t="shared" si="7"/>
        <v>0</v>
      </c>
      <c r="E208" s="16" t="s">
        <v>91</v>
      </c>
      <c r="F208" s="27">
        <v>15140</v>
      </c>
      <c r="G208" s="2">
        <v>5283.5</v>
      </c>
      <c r="H208" s="2">
        <v>2286.5</v>
      </c>
      <c r="I208" s="2">
        <v>5283.5</v>
      </c>
      <c r="J208" s="2">
        <v>2286.5</v>
      </c>
      <c r="K208" s="2">
        <v>0</v>
      </c>
      <c r="M208" s="47" t="str">
        <f t="shared" si="9"/>
        <v>EXECUTE [dbo].[PG_CI_PARTIDA_PRESUPUESTO] 0,0,0,  1002, 590, 0, 15140, 5283.5, 2286.5, 5283.5, 2286.5, 0</v>
      </c>
    </row>
    <row r="209" spans="2:13" ht="15" x14ac:dyDescent="0.3">
      <c r="B209" s="33">
        <f t="shared" si="8"/>
        <v>1002</v>
      </c>
      <c r="C209" s="31">
        <v>990</v>
      </c>
      <c r="D209" s="58">
        <f t="shared" si="7"/>
        <v>0</v>
      </c>
      <c r="E209" s="3" t="s">
        <v>85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M209" s="47" t="str">
        <f t="shared" si="9"/>
        <v>EXECUTE [dbo].[PG_CI_PARTIDA_PRESUPUESTO] 0,0,0,  1002, 990, 0, 0, 0, 0, 0, 0, 0</v>
      </c>
    </row>
    <row r="210" spans="2:13" ht="12" x14ac:dyDescent="0.3">
      <c r="B210" s="33">
        <f t="shared" si="8"/>
        <v>1002</v>
      </c>
      <c r="C210" s="31">
        <v>1020</v>
      </c>
      <c r="D210" s="58">
        <f t="shared" si="7"/>
        <v>104</v>
      </c>
      <c r="E210" s="22" t="s">
        <v>78</v>
      </c>
      <c r="F210" s="25">
        <v>24330</v>
      </c>
      <c r="G210" s="7">
        <v>0</v>
      </c>
      <c r="H210" s="7">
        <v>0</v>
      </c>
      <c r="I210" s="7">
        <v>0</v>
      </c>
      <c r="J210" s="36">
        <v>24330</v>
      </c>
      <c r="K210" s="7">
        <v>0</v>
      </c>
      <c r="M210" s="47" t="str">
        <f t="shared" si="9"/>
        <v>EXECUTE [dbo].[PG_CI_PARTIDA_PRESUPUESTO] 0,0,0,  1002, 1020, 104, 24330, 0, 0, 0, 24330, 0</v>
      </c>
    </row>
    <row r="211" spans="2:13" ht="12" x14ac:dyDescent="0.3">
      <c r="B211" s="33">
        <f t="shared" si="8"/>
        <v>1002</v>
      </c>
      <c r="C211" s="31">
        <v>1030</v>
      </c>
      <c r="D211" s="58">
        <f t="shared" si="7"/>
        <v>104</v>
      </c>
      <c r="E211" s="22" t="s">
        <v>81</v>
      </c>
      <c r="F211" s="25">
        <v>10992</v>
      </c>
      <c r="G211" s="7">
        <v>0</v>
      </c>
      <c r="H211" s="7">
        <v>0</v>
      </c>
      <c r="I211" s="7">
        <v>0</v>
      </c>
      <c r="J211" s="36">
        <v>10992</v>
      </c>
      <c r="K211" s="7">
        <v>0</v>
      </c>
      <c r="M211" s="47" t="str">
        <f t="shared" si="9"/>
        <v>EXECUTE [dbo].[PG_CI_PARTIDA_PRESUPUESTO] 0,0,0,  1002, 1030, 104, 10992, 0, 0, 0, 10992, 0</v>
      </c>
    </row>
    <row r="212" spans="2:13" ht="12" x14ac:dyDescent="0.3">
      <c r="B212" s="33">
        <f t="shared" si="8"/>
        <v>1002</v>
      </c>
      <c r="C212" s="31">
        <v>1040</v>
      </c>
      <c r="D212" s="58">
        <f t="shared" si="7"/>
        <v>104</v>
      </c>
      <c r="E212" s="22" t="s">
        <v>83</v>
      </c>
      <c r="F212" s="25">
        <v>10132</v>
      </c>
      <c r="G212" s="7">
        <v>0</v>
      </c>
      <c r="H212" s="7">
        <v>0</v>
      </c>
      <c r="I212" s="7">
        <v>0</v>
      </c>
      <c r="J212" s="36">
        <v>10132</v>
      </c>
      <c r="K212" s="7">
        <v>0</v>
      </c>
      <c r="M212" s="47" t="str">
        <f t="shared" si="9"/>
        <v>EXECUTE [dbo].[PG_CI_PARTIDA_PRESUPUESTO] 0,0,0,  1002, 1040, 104, 10132, 0, 0, 0, 10132, 0</v>
      </c>
    </row>
    <row r="213" spans="2:13" ht="12" x14ac:dyDescent="0.3">
      <c r="B213" s="33">
        <f t="shared" si="8"/>
        <v>1002</v>
      </c>
      <c r="C213" s="31">
        <v>1050</v>
      </c>
      <c r="D213" s="58">
        <f t="shared" si="7"/>
        <v>104</v>
      </c>
      <c r="E213" s="22" t="s">
        <v>80</v>
      </c>
      <c r="F213" s="25">
        <v>0</v>
      </c>
      <c r="G213" s="7">
        <v>0</v>
      </c>
      <c r="H213" s="7">
        <v>0</v>
      </c>
      <c r="I213" s="7">
        <v>0</v>
      </c>
      <c r="J213" s="37">
        <v>0</v>
      </c>
      <c r="K213" s="7">
        <v>0</v>
      </c>
      <c r="M213" s="47" t="str">
        <f t="shared" si="9"/>
        <v>EXECUTE [dbo].[PG_CI_PARTIDA_PRESUPUESTO] 0,0,0,  1002, 1050, 104, 0, 0, 0, 0, 0, 0</v>
      </c>
    </row>
    <row r="214" spans="2:13" ht="12" x14ac:dyDescent="0.3">
      <c r="B214" s="33">
        <f t="shared" si="8"/>
        <v>1002</v>
      </c>
      <c r="C214" s="31">
        <v>1010</v>
      </c>
      <c r="D214" s="58">
        <f t="shared" si="7"/>
        <v>0</v>
      </c>
      <c r="E214" s="23" t="s">
        <v>87</v>
      </c>
      <c r="F214" s="28">
        <v>45454</v>
      </c>
      <c r="G214" s="20">
        <v>0</v>
      </c>
      <c r="H214" s="20">
        <v>0</v>
      </c>
      <c r="I214" s="20">
        <v>0</v>
      </c>
      <c r="J214" s="38">
        <v>45454</v>
      </c>
      <c r="K214" s="20">
        <v>0</v>
      </c>
      <c r="M214" s="47" t="str">
        <f t="shared" si="9"/>
        <v>EXECUTE [dbo].[PG_CI_PARTIDA_PRESUPUESTO] 0,0,0,  1002, 1010, 0, 45454, 0, 0, 0, 45454, 0</v>
      </c>
    </row>
    <row r="215" spans="2:13" ht="12" x14ac:dyDescent="0.3">
      <c r="B215" s="33">
        <f t="shared" si="8"/>
        <v>1002</v>
      </c>
      <c r="C215" s="31">
        <v>1070</v>
      </c>
      <c r="D215" s="58">
        <f t="shared" si="7"/>
        <v>104</v>
      </c>
      <c r="E215" s="22" t="s">
        <v>79</v>
      </c>
      <c r="F215" s="25">
        <v>6609</v>
      </c>
      <c r="G215" s="7">
        <v>0</v>
      </c>
      <c r="H215" s="7">
        <v>0</v>
      </c>
      <c r="I215" s="7">
        <v>0</v>
      </c>
      <c r="J215" s="36">
        <v>6609</v>
      </c>
      <c r="K215" s="7">
        <v>0</v>
      </c>
      <c r="M215" s="47" t="str">
        <f t="shared" si="9"/>
        <v>EXECUTE [dbo].[PG_CI_PARTIDA_PRESUPUESTO] 0,0,0,  1002, 1070, 104, 6609, 0, 0, 0, 6609, 0</v>
      </c>
    </row>
    <row r="216" spans="2:13" ht="12" x14ac:dyDescent="0.3">
      <c r="B216" s="33">
        <f t="shared" si="8"/>
        <v>1002</v>
      </c>
      <c r="C216" s="31">
        <v>1080</v>
      </c>
      <c r="D216" s="58">
        <f t="shared" si="7"/>
        <v>104</v>
      </c>
      <c r="E216" s="22" t="s">
        <v>82</v>
      </c>
      <c r="F216" s="25">
        <v>0</v>
      </c>
      <c r="G216" s="7">
        <v>0</v>
      </c>
      <c r="H216" s="7">
        <v>0</v>
      </c>
      <c r="I216" s="7">
        <v>0</v>
      </c>
      <c r="J216" s="37">
        <v>0</v>
      </c>
      <c r="K216" s="7">
        <v>0</v>
      </c>
      <c r="M216" s="47" t="str">
        <f t="shared" si="9"/>
        <v>EXECUTE [dbo].[PG_CI_PARTIDA_PRESUPUESTO] 0,0,0,  1002, 1080, 104, 0, 0, 0, 0, 0, 0</v>
      </c>
    </row>
    <row r="217" spans="2:13" ht="12" x14ac:dyDescent="0.3">
      <c r="B217" s="33">
        <f t="shared" si="8"/>
        <v>1002</v>
      </c>
      <c r="C217" s="31">
        <v>1060</v>
      </c>
      <c r="D217" s="58">
        <f t="shared" si="7"/>
        <v>0</v>
      </c>
      <c r="E217" s="23" t="s">
        <v>88</v>
      </c>
      <c r="F217" s="28">
        <v>6609</v>
      </c>
      <c r="G217" s="20">
        <v>0</v>
      </c>
      <c r="H217" s="20">
        <v>0</v>
      </c>
      <c r="I217" s="20">
        <v>0</v>
      </c>
      <c r="J217" s="20">
        <v>6609</v>
      </c>
      <c r="K217" s="20">
        <v>0</v>
      </c>
      <c r="M217" s="47" t="str">
        <f t="shared" si="9"/>
        <v>EXECUTE [dbo].[PG_CI_PARTIDA_PRESUPUESTO] 0,0,0,  1002, 1060, 0, 6609, 0, 0, 0, 6609, 0</v>
      </c>
    </row>
    <row r="218" spans="2:13" ht="12" x14ac:dyDescent="0.3">
      <c r="B218" s="33">
        <f t="shared" si="8"/>
        <v>1002</v>
      </c>
      <c r="C218" s="31">
        <v>1090</v>
      </c>
      <c r="D218" s="58">
        <f t="shared" si="7"/>
        <v>104</v>
      </c>
      <c r="E218" s="22" t="s">
        <v>84</v>
      </c>
      <c r="F218" s="25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M218" s="47" t="str">
        <f t="shared" si="9"/>
        <v>EXECUTE [dbo].[PG_CI_PARTIDA_PRESUPUESTO] 0,0,0,  1002, 1090, 104, 0, 0, 0, 0, 0, 0</v>
      </c>
    </row>
    <row r="219" spans="2:13" ht="12" x14ac:dyDescent="0.3">
      <c r="B219" s="33">
        <f t="shared" si="8"/>
        <v>1002</v>
      </c>
      <c r="C219" s="31">
        <v>1000</v>
      </c>
      <c r="D219" s="58">
        <f t="shared" si="7"/>
        <v>0</v>
      </c>
      <c r="E219" s="16" t="s">
        <v>86</v>
      </c>
      <c r="F219" s="27">
        <v>52063</v>
      </c>
      <c r="G219" s="2">
        <v>0</v>
      </c>
      <c r="H219" s="2">
        <v>0</v>
      </c>
      <c r="I219" s="2">
        <v>0</v>
      </c>
      <c r="J219" s="2">
        <v>52063</v>
      </c>
      <c r="K219" s="2">
        <v>0</v>
      </c>
      <c r="M219" s="47" t="str">
        <f t="shared" si="9"/>
        <v>EXECUTE [dbo].[PG_CI_PARTIDA_PRESUPUESTO] 0,0,0,  1002, 1000, 0, 52063, 0, 0, 0, 52063, 0</v>
      </c>
    </row>
    <row r="220" spans="2:13" ht="15" x14ac:dyDescent="0.3">
      <c r="B220" s="33">
        <f t="shared" si="8"/>
        <v>1002</v>
      </c>
      <c r="C220" s="31">
        <v>10</v>
      </c>
      <c r="D220" s="58">
        <f t="shared" si="7"/>
        <v>0</v>
      </c>
      <c r="E220" s="3" t="s">
        <v>89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M220" s="47" t="str">
        <f t="shared" si="9"/>
        <v>EXECUTE [dbo].[PG_CI_PARTIDA_PRESUPUESTO] 0,0,0,  1002, 10, 0, 0, 0, 0, 0, 0, 0</v>
      </c>
    </row>
    <row r="221" spans="2:13" ht="12" x14ac:dyDescent="0.3">
      <c r="B221" s="33">
        <f t="shared" si="8"/>
        <v>1002</v>
      </c>
      <c r="C221" s="31">
        <v>20</v>
      </c>
      <c r="D221" s="58">
        <f t="shared" si="7"/>
        <v>0</v>
      </c>
      <c r="E221" s="16" t="s">
        <v>90</v>
      </c>
      <c r="F221" s="2">
        <v>371731</v>
      </c>
      <c r="G221" s="2">
        <v>61006</v>
      </c>
      <c r="H221" s="2">
        <v>95791.5</v>
      </c>
      <c r="I221" s="2">
        <v>46809</v>
      </c>
      <c r="J221" s="2">
        <v>168124.5</v>
      </c>
      <c r="K221" s="2">
        <v>0</v>
      </c>
      <c r="M221" s="47" t="str">
        <f t="shared" si="9"/>
        <v>EXECUTE [dbo].[PG_CI_PARTIDA_PRESUPUESTO] 0,0,0,  1002, 20, 0, 371731, 61006, 95791.5, 46809, 168124.5, 0</v>
      </c>
    </row>
    <row r="222" spans="2:13" ht="19.2" x14ac:dyDescent="0.3">
      <c r="B222" s="40">
        <f>B221+1</f>
        <v>1003</v>
      </c>
      <c r="C222" s="31">
        <v>0</v>
      </c>
      <c r="D222" s="58">
        <f t="shared" si="7"/>
        <v>0</v>
      </c>
      <c r="E222" s="32" t="s">
        <v>115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M222" s="47" t="str">
        <f t="shared" si="9"/>
        <v>EXECUTE [dbo].[PG_CI_PARTIDA_PRESUPUESTO] 0,0,0,  1003, 0, 0, 0, 0, 0, 0, 0, 0</v>
      </c>
    </row>
    <row r="223" spans="2:13" ht="15" x14ac:dyDescent="0.3">
      <c r="B223" s="33">
        <f>B222</f>
        <v>1003</v>
      </c>
      <c r="C223" s="31">
        <v>30</v>
      </c>
      <c r="D223" s="58">
        <f t="shared" si="7"/>
        <v>0</v>
      </c>
      <c r="E223" s="3" t="s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M223" s="47" t="str">
        <f t="shared" si="9"/>
        <v>EXECUTE [dbo].[PG_CI_PARTIDA_PRESUPUESTO] 0,0,0,  1003, 30, 0, 0, 0, 0, 0, 0, 0</v>
      </c>
    </row>
    <row r="224" spans="2:13" ht="12" x14ac:dyDescent="0.3">
      <c r="B224" s="33">
        <f t="shared" ref="B224:B287" si="10">B223</f>
        <v>1003</v>
      </c>
      <c r="C224" s="31">
        <v>60</v>
      </c>
      <c r="D224" s="58">
        <f t="shared" si="7"/>
        <v>202</v>
      </c>
      <c r="E224" s="21" t="s">
        <v>3</v>
      </c>
      <c r="F224" s="25">
        <v>110503</v>
      </c>
      <c r="G224" s="24">
        <v>0</v>
      </c>
      <c r="H224" s="35">
        <v>55251.5</v>
      </c>
      <c r="I224" s="7">
        <v>0</v>
      </c>
      <c r="J224" s="35">
        <v>55251.5</v>
      </c>
      <c r="K224" s="7">
        <v>0</v>
      </c>
      <c r="L224" s="8"/>
      <c r="M224" s="47" t="str">
        <f t="shared" si="9"/>
        <v>EXECUTE [dbo].[PG_CI_PARTIDA_PRESUPUESTO] 0,0,0,  1003, 60, 202, 110503, 0, 55251.5, 0, 55251.5, 0</v>
      </c>
    </row>
    <row r="225" spans="2:13" ht="12" x14ac:dyDescent="0.3">
      <c r="B225" s="33">
        <f t="shared" si="10"/>
        <v>1003</v>
      </c>
      <c r="C225" s="31">
        <v>70</v>
      </c>
      <c r="D225" s="58">
        <f t="shared" si="7"/>
        <v>501</v>
      </c>
      <c r="E225" s="21" t="s">
        <v>4</v>
      </c>
      <c r="F225" s="25">
        <v>34482</v>
      </c>
      <c r="G225" s="35">
        <v>8620.5</v>
      </c>
      <c r="H225" s="35">
        <v>8620.5</v>
      </c>
      <c r="I225" s="35">
        <v>8620.5</v>
      </c>
      <c r="J225" s="35">
        <v>8620.5</v>
      </c>
      <c r="K225" s="24">
        <v>0</v>
      </c>
      <c r="M225" s="47" t="str">
        <f t="shared" si="9"/>
        <v>EXECUTE [dbo].[PG_CI_PARTIDA_PRESUPUESTO] 0,0,0,  1003, 70, 501, 34482, 8620.5, 8620.5, 8620.5, 8620.5, 0</v>
      </c>
    </row>
    <row r="226" spans="2:13" ht="12" x14ac:dyDescent="0.3">
      <c r="B226" s="33">
        <f t="shared" si="10"/>
        <v>1003</v>
      </c>
      <c r="C226" s="31">
        <v>50</v>
      </c>
      <c r="D226" s="58">
        <f t="shared" si="7"/>
        <v>0</v>
      </c>
      <c r="E226" s="23" t="s">
        <v>1</v>
      </c>
      <c r="F226" s="26">
        <v>144985</v>
      </c>
      <c r="G226" s="12">
        <v>8620.5</v>
      </c>
      <c r="H226" s="12">
        <v>63872</v>
      </c>
      <c r="I226" s="12">
        <v>8620.5</v>
      </c>
      <c r="J226" s="12">
        <v>63872</v>
      </c>
      <c r="K226" s="12">
        <v>0</v>
      </c>
      <c r="M226" s="47" t="str">
        <f t="shared" si="9"/>
        <v>EXECUTE [dbo].[PG_CI_PARTIDA_PRESUPUESTO] 0,0,0,  1003, 50, 0, 144985, 8620.5, 63872, 8620.5, 63872, 0</v>
      </c>
    </row>
    <row r="227" spans="2:13" ht="12" x14ac:dyDescent="0.3">
      <c r="B227" s="33">
        <f t="shared" si="10"/>
        <v>1003</v>
      </c>
      <c r="C227" s="31">
        <v>90</v>
      </c>
      <c r="D227" s="58">
        <f t="shared" si="7"/>
        <v>202</v>
      </c>
      <c r="E227" s="21" t="s">
        <v>5</v>
      </c>
      <c r="F227" s="25">
        <v>36292</v>
      </c>
      <c r="G227" s="24">
        <v>0</v>
      </c>
      <c r="H227" s="35">
        <v>18146</v>
      </c>
      <c r="I227" s="7">
        <v>0</v>
      </c>
      <c r="J227" s="35">
        <v>18146</v>
      </c>
      <c r="K227" s="7">
        <v>0</v>
      </c>
      <c r="M227" s="47" t="str">
        <f t="shared" si="9"/>
        <v>EXECUTE [dbo].[PG_CI_PARTIDA_PRESUPUESTO] 0,0,0,  1003, 90, 202, 36292, 0, 18146, 0, 18146, 0</v>
      </c>
    </row>
    <row r="228" spans="2:13" ht="12" x14ac:dyDescent="0.3">
      <c r="B228" s="33">
        <f t="shared" si="10"/>
        <v>1003</v>
      </c>
      <c r="C228" s="31">
        <v>100</v>
      </c>
      <c r="D228" s="58">
        <f t="shared" si="7"/>
        <v>501</v>
      </c>
      <c r="E228" s="21" t="s">
        <v>6</v>
      </c>
      <c r="F228" s="25">
        <v>40792</v>
      </c>
      <c r="G228" s="35">
        <v>10198</v>
      </c>
      <c r="H228" s="35">
        <v>10198</v>
      </c>
      <c r="I228" s="35">
        <v>10198</v>
      </c>
      <c r="J228" s="35">
        <v>10198</v>
      </c>
      <c r="K228" s="24">
        <v>0</v>
      </c>
      <c r="M228" s="47" t="str">
        <f t="shared" si="9"/>
        <v>EXECUTE [dbo].[PG_CI_PARTIDA_PRESUPUESTO] 0,0,0,  1003, 100, 501, 40792, 10198, 10198, 10198, 10198, 0</v>
      </c>
    </row>
    <row r="229" spans="2:13" ht="12" x14ac:dyDescent="0.3">
      <c r="B229" s="33">
        <f t="shared" si="10"/>
        <v>1003</v>
      </c>
      <c r="C229" s="31">
        <v>80</v>
      </c>
      <c r="D229" s="58">
        <f t="shared" si="7"/>
        <v>0</v>
      </c>
      <c r="E229" s="23" t="s">
        <v>2</v>
      </c>
      <c r="F229" s="26">
        <v>77084</v>
      </c>
      <c r="G229" s="12">
        <v>10198</v>
      </c>
      <c r="H229" s="12">
        <v>28344</v>
      </c>
      <c r="I229" s="12">
        <v>10198</v>
      </c>
      <c r="J229" s="12">
        <v>28344</v>
      </c>
      <c r="K229" s="12">
        <v>0</v>
      </c>
      <c r="M229" s="47" t="str">
        <f t="shared" si="9"/>
        <v>EXECUTE [dbo].[PG_CI_PARTIDA_PRESUPUESTO] 0,0,0,  1003, 80, 0, 77084, 10198, 28344, 10198, 28344, 0</v>
      </c>
    </row>
    <row r="230" spans="2:13" ht="12" x14ac:dyDescent="0.3">
      <c r="B230" s="33">
        <f t="shared" si="10"/>
        <v>1003</v>
      </c>
      <c r="C230" s="31">
        <v>40</v>
      </c>
      <c r="D230" s="58">
        <f t="shared" si="7"/>
        <v>0</v>
      </c>
      <c r="E230" s="16" t="s">
        <v>7</v>
      </c>
      <c r="F230" s="27">
        <v>222069</v>
      </c>
      <c r="G230" s="2">
        <v>18818.5</v>
      </c>
      <c r="H230" s="2">
        <v>92216</v>
      </c>
      <c r="I230" s="2">
        <v>18818.5</v>
      </c>
      <c r="J230" s="2">
        <v>92216</v>
      </c>
      <c r="K230" s="2">
        <v>0</v>
      </c>
      <c r="M230" s="47" t="str">
        <f t="shared" si="9"/>
        <v>EXECUTE [dbo].[PG_CI_PARTIDA_PRESUPUESTO] 0,0,0,  1003, 40, 0, 222069, 18818.5, 92216, 18818.5, 92216, 0</v>
      </c>
    </row>
    <row r="231" spans="2:13" ht="15" x14ac:dyDescent="0.3">
      <c r="B231" s="33">
        <f t="shared" si="10"/>
        <v>1003</v>
      </c>
      <c r="C231" s="31">
        <v>110</v>
      </c>
      <c r="D231" s="58">
        <f t="shared" si="7"/>
        <v>0</v>
      </c>
      <c r="E231" s="3" t="s">
        <v>107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M231" s="47" t="str">
        <f t="shared" si="9"/>
        <v>EXECUTE [dbo].[PG_CI_PARTIDA_PRESUPUESTO] 0,0,0,  1003, 110, 0, 0, 0, 0, 0, 0, 0</v>
      </c>
    </row>
    <row r="232" spans="2:13" ht="12" x14ac:dyDescent="0.3">
      <c r="B232" s="33">
        <f t="shared" si="10"/>
        <v>1003</v>
      </c>
      <c r="C232" s="31">
        <v>130</v>
      </c>
      <c r="D232" s="58">
        <f t="shared" si="7"/>
        <v>101</v>
      </c>
      <c r="E232" s="22" t="s">
        <v>93</v>
      </c>
      <c r="F232" s="25">
        <v>9559</v>
      </c>
      <c r="G232" s="39">
        <v>9559</v>
      </c>
      <c r="H232" s="7">
        <v>0</v>
      </c>
      <c r="I232" s="7">
        <v>0</v>
      </c>
      <c r="J232" s="7">
        <v>0</v>
      </c>
      <c r="K232" s="7">
        <v>0</v>
      </c>
      <c r="M232" s="47" t="str">
        <f t="shared" si="9"/>
        <v>EXECUTE [dbo].[PG_CI_PARTIDA_PRESUPUESTO] 0,0,0,  1003, 130, 101, 9559, 9559, 0, 0, 0, 0</v>
      </c>
    </row>
    <row r="233" spans="2:13" ht="12" x14ac:dyDescent="0.3">
      <c r="B233" s="33">
        <f t="shared" si="10"/>
        <v>1003</v>
      </c>
      <c r="C233" s="31">
        <v>140</v>
      </c>
      <c r="D233" s="58">
        <f t="shared" si="7"/>
        <v>202</v>
      </c>
      <c r="E233" s="22" t="s">
        <v>94</v>
      </c>
      <c r="F233" s="25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M233" s="47" t="str">
        <f t="shared" si="9"/>
        <v>EXECUTE [dbo].[PG_CI_PARTIDA_PRESUPUESTO] 0,0,0,  1003, 140, 202, 0, 0, 0, 0, 0, 0</v>
      </c>
    </row>
    <row r="234" spans="2:13" ht="12" x14ac:dyDescent="0.3">
      <c r="B234" s="33">
        <f t="shared" si="10"/>
        <v>1003</v>
      </c>
      <c r="C234" s="31">
        <v>150</v>
      </c>
      <c r="D234" s="58">
        <f t="shared" si="7"/>
        <v>202</v>
      </c>
      <c r="E234" s="22" t="s">
        <v>95</v>
      </c>
      <c r="F234" s="25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M234" s="47" t="str">
        <f t="shared" si="9"/>
        <v>EXECUTE [dbo].[PG_CI_PARTIDA_PRESUPUESTO] 0,0,0,  1003, 150, 202, 0, 0, 0, 0, 0, 0</v>
      </c>
    </row>
    <row r="235" spans="2:13" ht="12" x14ac:dyDescent="0.3">
      <c r="B235" s="33">
        <f t="shared" si="10"/>
        <v>1003</v>
      </c>
      <c r="C235" s="31">
        <v>120</v>
      </c>
      <c r="D235" s="58">
        <f t="shared" si="7"/>
        <v>0</v>
      </c>
      <c r="E235" s="16" t="s">
        <v>20</v>
      </c>
      <c r="F235" s="27">
        <v>9559</v>
      </c>
      <c r="G235" s="2">
        <v>9559</v>
      </c>
      <c r="H235" s="2">
        <v>0</v>
      </c>
      <c r="I235" s="2">
        <v>0</v>
      </c>
      <c r="J235" s="2">
        <v>0</v>
      </c>
      <c r="K235" s="2">
        <v>0</v>
      </c>
      <c r="M235" s="47" t="str">
        <f t="shared" si="9"/>
        <v>EXECUTE [dbo].[PG_CI_PARTIDA_PRESUPUESTO] 0,0,0,  1003, 120, 0, 9559, 9559, 0, 0, 0, 0</v>
      </c>
    </row>
    <row r="236" spans="2:13" ht="15" x14ac:dyDescent="0.3">
      <c r="B236" s="33">
        <f t="shared" si="10"/>
        <v>1003</v>
      </c>
      <c r="C236" s="31">
        <v>160</v>
      </c>
      <c r="D236" s="58">
        <f t="shared" si="7"/>
        <v>0</v>
      </c>
      <c r="E236" s="3" t="s">
        <v>108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M236" s="47" t="str">
        <f t="shared" si="9"/>
        <v>EXECUTE [dbo].[PG_CI_PARTIDA_PRESUPUESTO] 0,0,0,  1003, 160, 0, 0, 0, 0, 0, 0, 0</v>
      </c>
    </row>
    <row r="237" spans="2:13" ht="12" x14ac:dyDescent="0.3">
      <c r="B237" s="33">
        <f t="shared" si="10"/>
        <v>1003</v>
      </c>
      <c r="C237" s="31">
        <v>190</v>
      </c>
      <c r="D237" s="58">
        <f t="shared" si="7"/>
        <v>104</v>
      </c>
      <c r="E237" s="22" t="s">
        <v>13</v>
      </c>
      <c r="F237" s="25">
        <v>16051</v>
      </c>
      <c r="G237" s="7">
        <v>0</v>
      </c>
      <c r="H237" s="7">
        <v>0</v>
      </c>
      <c r="I237" s="7">
        <v>0</v>
      </c>
      <c r="J237" s="39">
        <v>16051</v>
      </c>
      <c r="K237" s="7">
        <v>0</v>
      </c>
      <c r="M237" s="47" t="str">
        <f t="shared" si="9"/>
        <v>EXECUTE [dbo].[PG_CI_PARTIDA_PRESUPUESTO] 0,0,0,  1003, 190, 104, 16051, 0, 0, 0, 16051, 0</v>
      </c>
    </row>
    <row r="238" spans="2:13" ht="12" x14ac:dyDescent="0.3">
      <c r="B238" s="33">
        <f t="shared" si="10"/>
        <v>1003</v>
      </c>
      <c r="C238" s="31">
        <v>200</v>
      </c>
      <c r="D238" s="58">
        <f t="shared" si="7"/>
        <v>104</v>
      </c>
      <c r="E238" s="22" t="s">
        <v>14</v>
      </c>
      <c r="F238" s="25">
        <v>1058</v>
      </c>
      <c r="G238" s="7">
        <v>0</v>
      </c>
      <c r="H238" s="7">
        <v>0</v>
      </c>
      <c r="I238" s="7">
        <v>0</v>
      </c>
      <c r="J238" s="39">
        <v>1058</v>
      </c>
      <c r="K238" s="7">
        <v>0</v>
      </c>
      <c r="M238" s="47" t="str">
        <f t="shared" si="9"/>
        <v>EXECUTE [dbo].[PG_CI_PARTIDA_PRESUPUESTO] 0,0,0,  1003, 200, 104, 1058, 0, 0, 0, 1058, 0</v>
      </c>
    </row>
    <row r="239" spans="2:13" ht="12" x14ac:dyDescent="0.3">
      <c r="B239" s="33">
        <f t="shared" si="10"/>
        <v>1003</v>
      </c>
      <c r="C239" s="31">
        <v>210</v>
      </c>
      <c r="D239" s="58">
        <f t="shared" si="7"/>
        <v>202</v>
      </c>
      <c r="E239" s="22" t="s">
        <v>57</v>
      </c>
      <c r="F239" s="25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M239" s="47" t="str">
        <f t="shared" si="9"/>
        <v>EXECUTE [dbo].[PG_CI_PARTIDA_PRESUPUESTO] 0,0,0,  1003, 210, 202, 0, 0, 0, 0, 0, 0</v>
      </c>
    </row>
    <row r="240" spans="2:13" ht="12" x14ac:dyDescent="0.3">
      <c r="B240" s="33">
        <f t="shared" si="10"/>
        <v>1003</v>
      </c>
      <c r="C240" s="31">
        <v>220</v>
      </c>
      <c r="D240" s="58">
        <f t="shared" si="7"/>
        <v>202</v>
      </c>
      <c r="E240" s="22" t="s">
        <v>15</v>
      </c>
      <c r="F240" s="25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M240" s="47" t="str">
        <f t="shared" si="9"/>
        <v>EXECUTE [dbo].[PG_CI_PARTIDA_PRESUPUESTO] 0,0,0,  1003, 220, 202, 0, 0, 0, 0, 0, 0</v>
      </c>
    </row>
    <row r="241" spans="2:13" ht="12" x14ac:dyDescent="0.3">
      <c r="B241" s="33">
        <f t="shared" si="10"/>
        <v>1003</v>
      </c>
      <c r="C241" s="31">
        <v>230</v>
      </c>
      <c r="D241" s="58">
        <f t="shared" ref="D241:D304" si="11">D131</f>
        <v>202</v>
      </c>
      <c r="E241" s="22" t="s">
        <v>16</v>
      </c>
      <c r="F241" s="25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M241" s="47" t="str">
        <f t="shared" si="9"/>
        <v>EXECUTE [dbo].[PG_CI_PARTIDA_PRESUPUESTO] 0,0,0,  1003, 230, 202, 0, 0, 0, 0, 0, 0</v>
      </c>
    </row>
    <row r="242" spans="2:13" ht="12" x14ac:dyDescent="0.3">
      <c r="B242" s="33">
        <f t="shared" si="10"/>
        <v>1003</v>
      </c>
      <c r="C242" s="31">
        <v>180</v>
      </c>
      <c r="D242" s="58">
        <f t="shared" si="11"/>
        <v>0</v>
      </c>
      <c r="E242" s="23" t="s">
        <v>24</v>
      </c>
      <c r="F242" s="26">
        <v>17109</v>
      </c>
      <c r="G242" s="12">
        <v>0</v>
      </c>
      <c r="H242" s="12">
        <v>0</v>
      </c>
      <c r="I242" s="12">
        <v>0</v>
      </c>
      <c r="J242" s="12">
        <v>17109</v>
      </c>
      <c r="K242" s="12">
        <v>0</v>
      </c>
      <c r="M242" s="47" t="str">
        <f t="shared" si="9"/>
        <v>EXECUTE [dbo].[PG_CI_PARTIDA_PRESUPUESTO] 0,0,0,  1003, 180, 0, 17109, 0, 0, 0, 17109, 0</v>
      </c>
    </row>
    <row r="243" spans="2:13" ht="12" x14ac:dyDescent="0.3">
      <c r="B243" s="33">
        <f t="shared" si="10"/>
        <v>1003</v>
      </c>
      <c r="C243" s="31">
        <v>250</v>
      </c>
      <c r="D243" s="58">
        <f t="shared" si="11"/>
        <v>103</v>
      </c>
      <c r="E243" s="22" t="s">
        <v>9</v>
      </c>
      <c r="F243" s="25">
        <v>8570</v>
      </c>
      <c r="G243" s="7">
        <v>0</v>
      </c>
      <c r="H243" s="7">
        <v>0</v>
      </c>
      <c r="I243" s="39">
        <v>8570</v>
      </c>
      <c r="J243" s="7">
        <v>0</v>
      </c>
      <c r="K243" s="7">
        <v>0</v>
      </c>
      <c r="M243" s="47" t="str">
        <f t="shared" si="9"/>
        <v>EXECUTE [dbo].[PG_CI_PARTIDA_PRESUPUESTO] 0,0,0,  1003, 250, 103, 8570, 0, 0, 8570, 0, 0</v>
      </c>
    </row>
    <row r="244" spans="2:13" ht="12" x14ac:dyDescent="0.3">
      <c r="B244" s="33">
        <f t="shared" si="10"/>
        <v>1003</v>
      </c>
      <c r="C244" s="31">
        <v>260</v>
      </c>
      <c r="D244" s="58">
        <f t="shared" si="11"/>
        <v>101</v>
      </c>
      <c r="E244" s="22" t="s">
        <v>101</v>
      </c>
      <c r="F244" s="25">
        <v>5790</v>
      </c>
      <c r="G244" s="39">
        <v>5790</v>
      </c>
      <c r="H244" s="7">
        <v>0</v>
      </c>
      <c r="I244" s="7">
        <v>0</v>
      </c>
      <c r="J244" s="7">
        <v>0</v>
      </c>
      <c r="K244" s="7">
        <v>0</v>
      </c>
      <c r="M244" s="47" t="str">
        <f t="shared" si="9"/>
        <v>EXECUTE [dbo].[PG_CI_PARTIDA_PRESUPUESTO] 0,0,0,  1003, 260, 101, 5790, 5790, 0, 0, 0, 0</v>
      </c>
    </row>
    <row r="245" spans="2:13" ht="12" x14ac:dyDescent="0.3">
      <c r="B245" s="33">
        <f t="shared" si="10"/>
        <v>1003</v>
      </c>
      <c r="C245" s="31">
        <v>270</v>
      </c>
      <c r="D245" s="58">
        <f t="shared" si="11"/>
        <v>101</v>
      </c>
      <c r="E245" s="22" t="s">
        <v>10</v>
      </c>
      <c r="F245" s="25">
        <v>1403</v>
      </c>
      <c r="G245" s="39">
        <v>1403</v>
      </c>
      <c r="H245" s="7">
        <v>0</v>
      </c>
      <c r="I245" s="7">
        <v>0</v>
      </c>
      <c r="J245" s="7">
        <v>0</v>
      </c>
      <c r="K245" s="7">
        <v>0</v>
      </c>
      <c r="M245" s="47" t="str">
        <f t="shared" si="9"/>
        <v>EXECUTE [dbo].[PG_CI_PARTIDA_PRESUPUESTO] 0,0,0,  1003, 270, 101, 1403, 1403, 0, 0, 0, 0</v>
      </c>
    </row>
    <row r="246" spans="2:13" ht="12" x14ac:dyDescent="0.3">
      <c r="B246" s="33">
        <f t="shared" si="10"/>
        <v>1003</v>
      </c>
      <c r="C246" s="31">
        <v>280</v>
      </c>
      <c r="D246" s="58">
        <f t="shared" si="11"/>
        <v>202</v>
      </c>
      <c r="E246" s="22" t="s">
        <v>11</v>
      </c>
      <c r="F246" s="25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M246" s="47" t="str">
        <f t="shared" si="9"/>
        <v>EXECUTE [dbo].[PG_CI_PARTIDA_PRESUPUESTO] 0,0,0,  1003, 280, 202, 0, 0, 0, 0, 0, 0</v>
      </c>
    </row>
    <row r="247" spans="2:13" ht="12" x14ac:dyDescent="0.3">
      <c r="B247" s="33">
        <f t="shared" si="10"/>
        <v>1003</v>
      </c>
      <c r="C247" s="31">
        <v>290</v>
      </c>
      <c r="D247" s="58">
        <f t="shared" si="11"/>
        <v>202</v>
      </c>
      <c r="E247" s="22" t="s">
        <v>12</v>
      </c>
      <c r="F247" s="25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M247" s="47" t="str">
        <f t="shared" si="9"/>
        <v>EXECUTE [dbo].[PG_CI_PARTIDA_PRESUPUESTO] 0,0,0,  1003, 290, 202, 0, 0, 0, 0, 0, 0</v>
      </c>
    </row>
    <row r="248" spans="2:13" ht="12" x14ac:dyDescent="0.3">
      <c r="B248" s="33">
        <f t="shared" si="10"/>
        <v>1003</v>
      </c>
      <c r="C248" s="31">
        <v>300</v>
      </c>
      <c r="D248" s="58">
        <f t="shared" si="11"/>
        <v>202</v>
      </c>
      <c r="E248" s="22" t="s">
        <v>19</v>
      </c>
      <c r="F248" s="25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M248" s="47" t="str">
        <f t="shared" si="9"/>
        <v>EXECUTE [dbo].[PG_CI_PARTIDA_PRESUPUESTO] 0,0,0,  1003, 300, 202, 0, 0, 0, 0, 0, 0</v>
      </c>
    </row>
    <row r="249" spans="2:13" ht="12" x14ac:dyDescent="0.3">
      <c r="B249" s="33">
        <f t="shared" si="10"/>
        <v>1003</v>
      </c>
      <c r="C249" s="31">
        <v>240</v>
      </c>
      <c r="D249" s="58">
        <f t="shared" si="11"/>
        <v>0</v>
      </c>
      <c r="E249" s="23" t="s">
        <v>25</v>
      </c>
      <c r="F249" s="26">
        <v>15763</v>
      </c>
      <c r="G249" s="12">
        <v>7193</v>
      </c>
      <c r="H249" s="12">
        <v>0</v>
      </c>
      <c r="I249" s="12">
        <v>8570</v>
      </c>
      <c r="J249" s="12">
        <v>0</v>
      </c>
      <c r="K249" s="12">
        <v>0</v>
      </c>
      <c r="M249" s="47" t="str">
        <f t="shared" si="9"/>
        <v>EXECUTE [dbo].[PG_CI_PARTIDA_PRESUPUESTO] 0,0,0,  1003, 240, 0, 15763, 7193, 0, 8570, 0, 0</v>
      </c>
    </row>
    <row r="250" spans="2:13" ht="12" x14ac:dyDescent="0.3">
      <c r="B250" s="33">
        <f t="shared" si="10"/>
        <v>1003</v>
      </c>
      <c r="C250" s="31">
        <v>320</v>
      </c>
      <c r="D250" s="58">
        <f t="shared" si="11"/>
        <v>202</v>
      </c>
      <c r="E250" s="22" t="s">
        <v>17</v>
      </c>
      <c r="F250" s="25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M250" s="47" t="str">
        <f t="shared" si="9"/>
        <v>EXECUTE [dbo].[PG_CI_PARTIDA_PRESUPUESTO] 0,0,0,  1003, 320, 202, 0, 0, 0, 0, 0, 0</v>
      </c>
    </row>
    <row r="251" spans="2:13" ht="12" x14ac:dyDescent="0.3">
      <c r="B251" s="33">
        <f t="shared" si="10"/>
        <v>1003</v>
      </c>
      <c r="C251" s="31">
        <v>330</v>
      </c>
      <c r="D251" s="58">
        <f t="shared" si="11"/>
        <v>401</v>
      </c>
      <c r="E251" s="22" t="s">
        <v>103</v>
      </c>
      <c r="F251" s="25">
        <v>9251</v>
      </c>
      <c r="G251" s="39">
        <v>2312.75</v>
      </c>
      <c r="H251" s="39">
        <v>2312.75</v>
      </c>
      <c r="I251" s="39">
        <v>2312.75</v>
      </c>
      <c r="J251" s="39">
        <v>2312.75</v>
      </c>
      <c r="K251" s="7">
        <v>0</v>
      </c>
      <c r="M251" s="47" t="str">
        <f t="shared" si="9"/>
        <v>EXECUTE [dbo].[PG_CI_PARTIDA_PRESUPUESTO] 0,0,0,  1003, 330, 401, 9251, 2312.75, 2312.75, 2312.75, 2312.75, 0</v>
      </c>
    </row>
    <row r="252" spans="2:13" ht="12" x14ac:dyDescent="0.3">
      <c r="B252" s="33">
        <f t="shared" si="10"/>
        <v>1003</v>
      </c>
      <c r="C252" s="31">
        <v>340</v>
      </c>
      <c r="D252" s="58">
        <f t="shared" si="11"/>
        <v>202</v>
      </c>
      <c r="E252" s="22" t="s">
        <v>27</v>
      </c>
      <c r="F252" s="25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M252" s="47" t="str">
        <f t="shared" si="9"/>
        <v>EXECUTE [dbo].[PG_CI_PARTIDA_PRESUPUESTO] 0,0,0,  1003, 340, 202, 0, 0, 0, 0, 0, 0</v>
      </c>
    </row>
    <row r="253" spans="2:13" ht="12" x14ac:dyDescent="0.3">
      <c r="B253" s="33">
        <f t="shared" si="10"/>
        <v>1003</v>
      </c>
      <c r="C253" s="31">
        <v>350</v>
      </c>
      <c r="D253" s="58">
        <f t="shared" si="11"/>
        <v>401</v>
      </c>
      <c r="E253" s="22" t="s">
        <v>21</v>
      </c>
      <c r="F253" s="25">
        <v>22255</v>
      </c>
      <c r="G253" s="39">
        <v>5563.75</v>
      </c>
      <c r="H253" s="39">
        <v>5563.75</v>
      </c>
      <c r="I253" s="39">
        <v>5563.75</v>
      </c>
      <c r="J253" s="39">
        <v>5563.75</v>
      </c>
      <c r="K253" s="7">
        <v>0</v>
      </c>
      <c r="M253" s="47" t="str">
        <f t="shared" si="9"/>
        <v>EXECUTE [dbo].[PG_CI_PARTIDA_PRESUPUESTO] 0,0,0,  1003, 350, 401, 22255, 5563.75, 5563.75, 5563.75, 5563.75, 0</v>
      </c>
    </row>
    <row r="254" spans="2:13" ht="12" x14ac:dyDescent="0.3">
      <c r="B254" s="33">
        <f t="shared" si="10"/>
        <v>1003</v>
      </c>
      <c r="C254" s="31">
        <v>360</v>
      </c>
      <c r="D254" s="58">
        <f t="shared" si="11"/>
        <v>104</v>
      </c>
      <c r="E254" s="22" t="s">
        <v>18</v>
      </c>
      <c r="F254" s="25">
        <v>3071</v>
      </c>
      <c r="G254" s="7">
        <v>0</v>
      </c>
      <c r="H254" s="7">
        <v>0</v>
      </c>
      <c r="I254" s="7">
        <v>0</v>
      </c>
      <c r="J254" s="39">
        <v>3071</v>
      </c>
      <c r="K254" s="7">
        <v>0</v>
      </c>
      <c r="M254" s="47" t="str">
        <f t="shared" si="9"/>
        <v>EXECUTE [dbo].[PG_CI_PARTIDA_PRESUPUESTO] 0,0,0,  1003, 360, 104, 3071, 0, 0, 0, 3071, 0</v>
      </c>
    </row>
    <row r="255" spans="2:13" ht="12" x14ac:dyDescent="0.3">
      <c r="B255" s="33">
        <f t="shared" si="10"/>
        <v>1003</v>
      </c>
      <c r="C255" s="31">
        <v>370</v>
      </c>
      <c r="D255" s="58">
        <f t="shared" si="11"/>
        <v>202</v>
      </c>
      <c r="E255" s="22" t="s">
        <v>22</v>
      </c>
      <c r="F255" s="25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M255" s="47" t="str">
        <f t="shared" si="9"/>
        <v>EXECUTE [dbo].[PG_CI_PARTIDA_PRESUPUESTO] 0,0,0,  1003, 370, 202, 0, 0, 0, 0, 0, 0</v>
      </c>
    </row>
    <row r="256" spans="2:13" ht="12" x14ac:dyDescent="0.3">
      <c r="B256" s="33">
        <f t="shared" si="10"/>
        <v>1003</v>
      </c>
      <c r="C256" s="31">
        <v>310</v>
      </c>
      <c r="D256" s="58">
        <f t="shared" si="11"/>
        <v>0</v>
      </c>
      <c r="E256" s="23" t="s">
        <v>26</v>
      </c>
      <c r="F256" s="26">
        <v>34577</v>
      </c>
      <c r="G256" s="12">
        <v>7876.5</v>
      </c>
      <c r="H256" s="12">
        <v>7876.5</v>
      </c>
      <c r="I256" s="12">
        <v>7876.5</v>
      </c>
      <c r="J256" s="12">
        <v>10947.5</v>
      </c>
      <c r="K256" s="12">
        <v>0</v>
      </c>
      <c r="M256" s="47" t="str">
        <f t="shared" si="9"/>
        <v>EXECUTE [dbo].[PG_CI_PARTIDA_PRESUPUESTO] 0,0,0,  1003, 310, 0, 34577, 7876.5, 7876.5, 7876.5, 10947.5, 0</v>
      </c>
    </row>
    <row r="257" spans="2:13" ht="12" x14ac:dyDescent="0.3">
      <c r="B257" s="33">
        <f t="shared" si="10"/>
        <v>1003</v>
      </c>
      <c r="C257" s="31">
        <v>170</v>
      </c>
      <c r="D257" s="58">
        <f t="shared" si="11"/>
        <v>0</v>
      </c>
      <c r="E257" s="16" t="s">
        <v>23</v>
      </c>
      <c r="F257" s="27">
        <v>77008</v>
      </c>
      <c r="G257" s="2">
        <v>24628.5</v>
      </c>
      <c r="H257" s="2">
        <v>7876.5</v>
      </c>
      <c r="I257" s="2">
        <v>16446.5</v>
      </c>
      <c r="J257" s="2">
        <v>28056.5</v>
      </c>
      <c r="K257" s="2">
        <v>0</v>
      </c>
      <c r="M257" s="47" t="str">
        <f t="shared" si="9"/>
        <v>EXECUTE [dbo].[PG_CI_PARTIDA_PRESUPUESTO] 0,0,0,  1003, 170, 0, 77008, 24628.5, 7876.5, 16446.5, 28056.5, 0</v>
      </c>
    </row>
    <row r="258" spans="2:13" ht="15" x14ac:dyDescent="0.3">
      <c r="B258" s="33">
        <f t="shared" si="10"/>
        <v>1003</v>
      </c>
      <c r="C258" s="31">
        <v>380</v>
      </c>
      <c r="D258" s="58">
        <f t="shared" si="11"/>
        <v>0</v>
      </c>
      <c r="E258" s="3" t="s">
        <v>73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M258" s="47" t="str">
        <f t="shared" si="9"/>
        <v>EXECUTE [dbo].[PG_CI_PARTIDA_PRESUPUESTO] 0,0,0,  1003, 380, 0, 0, 0, 0, 0, 0, 0</v>
      </c>
    </row>
    <row r="259" spans="2:13" ht="12" x14ac:dyDescent="0.3">
      <c r="B259" s="33">
        <f t="shared" si="10"/>
        <v>1003</v>
      </c>
      <c r="C259" s="31">
        <v>410</v>
      </c>
      <c r="D259" s="58">
        <f t="shared" si="11"/>
        <v>401</v>
      </c>
      <c r="E259" s="22" t="s">
        <v>62</v>
      </c>
      <c r="F259" s="25">
        <v>13827</v>
      </c>
      <c r="G259" s="39">
        <v>3456.75</v>
      </c>
      <c r="H259" s="39">
        <v>3456.75</v>
      </c>
      <c r="I259" s="39">
        <v>3456.75</v>
      </c>
      <c r="J259" s="39">
        <v>3456.75</v>
      </c>
      <c r="K259" s="7">
        <v>0</v>
      </c>
      <c r="M259" s="47" t="str">
        <f t="shared" ref="M259:M322" si="12">CONCATENATE($P$1," ",B259,", ",C259,", ",D259,", ",F259,", ",G259,", ",H259,", ",I259,", ",J259, ", ",K259)</f>
        <v>EXECUTE [dbo].[PG_CI_PARTIDA_PRESUPUESTO] 0,0,0,  1003, 410, 401, 13827, 3456.75, 3456.75, 3456.75, 3456.75, 0</v>
      </c>
    </row>
    <row r="260" spans="2:13" ht="12" x14ac:dyDescent="0.3">
      <c r="B260" s="33">
        <f t="shared" si="10"/>
        <v>1003</v>
      </c>
      <c r="C260" s="31">
        <v>420</v>
      </c>
      <c r="D260" s="58">
        <f t="shared" si="11"/>
        <v>401</v>
      </c>
      <c r="E260" s="22" t="s">
        <v>63</v>
      </c>
      <c r="F260" s="25">
        <v>5299</v>
      </c>
      <c r="G260" s="39">
        <v>1324.75</v>
      </c>
      <c r="H260" s="39">
        <v>1324.75</v>
      </c>
      <c r="I260" s="39">
        <v>1324.75</v>
      </c>
      <c r="J260" s="39">
        <v>1324.75</v>
      </c>
      <c r="K260" s="7">
        <v>0</v>
      </c>
      <c r="M260" s="47" t="str">
        <f t="shared" si="12"/>
        <v>EXECUTE [dbo].[PG_CI_PARTIDA_PRESUPUESTO] 0,0,0,  1003, 420, 401, 5299, 1324.75, 1324.75, 1324.75, 1324.75, 0</v>
      </c>
    </row>
    <row r="261" spans="2:13" ht="12" x14ac:dyDescent="0.3">
      <c r="B261" s="33">
        <f t="shared" si="10"/>
        <v>1003</v>
      </c>
      <c r="C261" s="31">
        <v>430</v>
      </c>
      <c r="D261" s="58">
        <f t="shared" si="11"/>
        <v>202</v>
      </c>
      <c r="E261" s="22" t="s">
        <v>64</v>
      </c>
      <c r="F261" s="25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M261" s="47" t="str">
        <f t="shared" si="12"/>
        <v>EXECUTE [dbo].[PG_CI_PARTIDA_PRESUPUESTO] 0,0,0,  1003, 430, 202, 0, 0, 0, 0, 0, 0</v>
      </c>
    </row>
    <row r="262" spans="2:13" ht="12" x14ac:dyDescent="0.3">
      <c r="B262" s="33">
        <f t="shared" si="10"/>
        <v>1003</v>
      </c>
      <c r="C262" s="31">
        <v>400</v>
      </c>
      <c r="D262" s="58">
        <f t="shared" si="11"/>
        <v>0</v>
      </c>
      <c r="E262" s="23" t="s">
        <v>74</v>
      </c>
      <c r="F262" s="28">
        <v>19126</v>
      </c>
      <c r="G262" s="20">
        <v>4781.5</v>
      </c>
      <c r="H262" s="20">
        <v>4781.5</v>
      </c>
      <c r="I262" s="20">
        <v>4781.5</v>
      </c>
      <c r="J262" s="20">
        <v>4781.5</v>
      </c>
      <c r="K262" s="20">
        <v>0</v>
      </c>
      <c r="M262" s="47" t="str">
        <f t="shared" si="12"/>
        <v>EXECUTE [dbo].[PG_CI_PARTIDA_PRESUPUESTO] 0,0,0,  1003, 400, 0, 19126, 4781.5, 4781.5, 4781.5, 4781.5, 0</v>
      </c>
    </row>
    <row r="263" spans="2:13" ht="12" x14ac:dyDescent="0.3">
      <c r="B263" s="33">
        <f t="shared" si="10"/>
        <v>1003</v>
      </c>
      <c r="C263" s="31">
        <v>450</v>
      </c>
      <c r="D263" s="58">
        <f t="shared" si="11"/>
        <v>202</v>
      </c>
      <c r="E263" s="22" t="s">
        <v>105</v>
      </c>
      <c r="F263" s="25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M263" s="47" t="str">
        <f t="shared" si="12"/>
        <v>EXECUTE [dbo].[PG_CI_PARTIDA_PRESUPUESTO] 0,0,0,  1003, 450, 202, 0, 0, 0, 0, 0, 0</v>
      </c>
    </row>
    <row r="264" spans="2:13" ht="12" x14ac:dyDescent="0.3">
      <c r="B264" s="33">
        <f t="shared" si="10"/>
        <v>1003</v>
      </c>
      <c r="C264" s="31">
        <v>460</v>
      </c>
      <c r="D264" s="58">
        <f t="shared" si="11"/>
        <v>401</v>
      </c>
      <c r="E264" s="22" t="s">
        <v>104</v>
      </c>
      <c r="F264" s="25">
        <v>2000</v>
      </c>
      <c r="G264" s="39">
        <v>500</v>
      </c>
      <c r="H264" s="39">
        <v>500</v>
      </c>
      <c r="I264" s="39">
        <v>500</v>
      </c>
      <c r="J264" s="39">
        <v>500</v>
      </c>
      <c r="K264" s="7">
        <v>0</v>
      </c>
      <c r="M264" s="47" t="str">
        <f t="shared" si="12"/>
        <v>EXECUTE [dbo].[PG_CI_PARTIDA_PRESUPUESTO] 0,0,0,  1003, 460, 401, 2000, 500, 500, 500, 500, 0</v>
      </c>
    </row>
    <row r="265" spans="2:13" ht="12" x14ac:dyDescent="0.3">
      <c r="B265" s="33">
        <f t="shared" si="10"/>
        <v>1003</v>
      </c>
      <c r="C265" s="31">
        <v>470</v>
      </c>
      <c r="D265" s="58">
        <f t="shared" si="11"/>
        <v>202</v>
      </c>
      <c r="E265" s="22" t="s">
        <v>65</v>
      </c>
      <c r="F265" s="25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M265" s="47" t="str">
        <f t="shared" si="12"/>
        <v>EXECUTE [dbo].[PG_CI_PARTIDA_PRESUPUESTO] 0,0,0,  1003, 470, 202, 0, 0, 0, 0, 0, 0</v>
      </c>
    </row>
    <row r="266" spans="2:13" ht="12" x14ac:dyDescent="0.3">
      <c r="B266" s="33">
        <f t="shared" si="10"/>
        <v>1003</v>
      </c>
      <c r="C266" s="31">
        <v>480</v>
      </c>
      <c r="D266" s="58">
        <f t="shared" si="11"/>
        <v>202</v>
      </c>
      <c r="E266" s="22" t="s">
        <v>66</v>
      </c>
      <c r="F266" s="25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M266" s="47" t="str">
        <f t="shared" si="12"/>
        <v>EXECUTE [dbo].[PG_CI_PARTIDA_PRESUPUESTO] 0,0,0,  1003, 480, 202, 0, 0, 0, 0, 0, 0</v>
      </c>
    </row>
    <row r="267" spans="2:13" ht="12" x14ac:dyDescent="0.3">
      <c r="B267" s="33">
        <f t="shared" si="10"/>
        <v>1003</v>
      </c>
      <c r="C267" s="31">
        <v>490</v>
      </c>
      <c r="D267" s="58">
        <f t="shared" si="11"/>
        <v>202</v>
      </c>
      <c r="E267" s="22" t="s">
        <v>106</v>
      </c>
      <c r="F267" s="25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M267" s="47" t="str">
        <f t="shared" si="12"/>
        <v>EXECUTE [dbo].[PG_CI_PARTIDA_PRESUPUESTO] 0,0,0,  1003, 490, 202, 0, 0, 0, 0, 0, 0</v>
      </c>
    </row>
    <row r="268" spans="2:13" ht="12" x14ac:dyDescent="0.3">
      <c r="B268" s="33">
        <f t="shared" si="10"/>
        <v>1003</v>
      </c>
      <c r="C268" s="31">
        <v>500</v>
      </c>
      <c r="D268" s="58">
        <f t="shared" si="11"/>
        <v>202</v>
      </c>
      <c r="E268" s="22" t="s">
        <v>71</v>
      </c>
      <c r="F268" s="25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M268" s="47" t="str">
        <f t="shared" si="12"/>
        <v>EXECUTE [dbo].[PG_CI_PARTIDA_PRESUPUESTO] 0,0,0,  1003, 500, 202, 0, 0, 0, 0, 0, 0</v>
      </c>
    </row>
    <row r="269" spans="2:13" ht="12" x14ac:dyDescent="0.3">
      <c r="B269" s="33">
        <f t="shared" si="10"/>
        <v>1003</v>
      </c>
      <c r="C269" s="31">
        <v>510</v>
      </c>
      <c r="D269" s="58">
        <f t="shared" si="11"/>
        <v>202</v>
      </c>
      <c r="E269" s="22" t="s">
        <v>70</v>
      </c>
      <c r="F269" s="25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M269" s="47" t="str">
        <f t="shared" si="12"/>
        <v>EXECUTE [dbo].[PG_CI_PARTIDA_PRESUPUESTO] 0,0,0,  1003, 510, 202, 0, 0, 0, 0, 0, 0</v>
      </c>
    </row>
    <row r="270" spans="2:13" ht="12" x14ac:dyDescent="0.3">
      <c r="B270" s="33">
        <f t="shared" si="10"/>
        <v>1003</v>
      </c>
      <c r="C270" s="31">
        <v>440</v>
      </c>
      <c r="D270" s="58">
        <f t="shared" si="11"/>
        <v>0</v>
      </c>
      <c r="E270" s="23" t="s">
        <v>75</v>
      </c>
      <c r="F270" s="28">
        <v>2000</v>
      </c>
      <c r="G270" s="20">
        <v>500</v>
      </c>
      <c r="H270" s="20">
        <v>500</v>
      </c>
      <c r="I270" s="20">
        <v>500</v>
      </c>
      <c r="J270" s="20">
        <v>500</v>
      </c>
      <c r="K270" s="20">
        <v>0</v>
      </c>
      <c r="M270" s="47" t="str">
        <f t="shared" si="12"/>
        <v>EXECUTE [dbo].[PG_CI_PARTIDA_PRESUPUESTO] 0,0,0,  1003, 440, 0, 2000, 500, 500, 500, 500, 0</v>
      </c>
    </row>
    <row r="271" spans="2:13" ht="12" x14ac:dyDescent="0.3">
      <c r="B271" s="33">
        <f t="shared" si="10"/>
        <v>1003</v>
      </c>
      <c r="C271" s="31">
        <v>530</v>
      </c>
      <c r="D271" s="58">
        <f t="shared" si="11"/>
        <v>202</v>
      </c>
      <c r="E271" s="22" t="s">
        <v>67</v>
      </c>
      <c r="F271" s="25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M271" s="47" t="str">
        <f t="shared" si="12"/>
        <v>EXECUTE [dbo].[PG_CI_PARTIDA_PRESUPUESTO] 0,0,0,  1003, 530, 202, 0, 0, 0, 0, 0, 0</v>
      </c>
    </row>
    <row r="272" spans="2:13" ht="12" x14ac:dyDescent="0.3">
      <c r="B272" s="33">
        <f t="shared" si="10"/>
        <v>1003</v>
      </c>
      <c r="C272" s="31">
        <v>540</v>
      </c>
      <c r="D272" s="58">
        <f t="shared" si="11"/>
        <v>202</v>
      </c>
      <c r="E272" s="22" t="s">
        <v>68</v>
      </c>
      <c r="F272" s="25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M272" s="47" t="str">
        <f t="shared" si="12"/>
        <v>EXECUTE [dbo].[PG_CI_PARTIDA_PRESUPUESTO] 0,0,0,  1003, 540, 202, 0, 0, 0, 0, 0, 0</v>
      </c>
    </row>
    <row r="273" spans="2:13" ht="12" x14ac:dyDescent="0.3">
      <c r="B273" s="33">
        <f t="shared" si="10"/>
        <v>1003</v>
      </c>
      <c r="C273" s="31">
        <v>550</v>
      </c>
      <c r="D273" s="58">
        <f t="shared" si="11"/>
        <v>202</v>
      </c>
      <c r="E273" s="22" t="s">
        <v>69</v>
      </c>
      <c r="F273" s="25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M273" s="47" t="str">
        <f t="shared" si="12"/>
        <v>EXECUTE [dbo].[PG_CI_PARTIDA_PRESUPUESTO] 0,0,0,  1003, 550, 202, 0, 0, 0, 0, 0, 0</v>
      </c>
    </row>
    <row r="274" spans="2:13" ht="12" x14ac:dyDescent="0.3">
      <c r="B274" s="33">
        <f t="shared" si="10"/>
        <v>1003</v>
      </c>
      <c r="C274" s="31">
        <v>560</v>
      </c>
      <c r="D274" s="58">
        <f t="shared" si="11"/>
        <v>202</v>
      </c>
      <c r="E274" s="22" t="s">
        <v>70</v>
      </c>
      <c r="F274" s="25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M274" s="47" t="str">
        <f t="shared" si="12"/>
        <v>EXECUTE [dbo].[PG_CI_PARTIDA_PRESUPUESTO] 0,0,0,  1003, 560, 202, 0, 0, 0, 0, 0, 0</v>
      </c>
    </row>
    <row r="275" spans="2:13" ht="12" x14ac:dyDescent="0.3">
      <c r="B275" s="33">
        <f t="shared" si="10"/>
        <v>1003</v>
      </c>
      <c r="C275" s="31">
        <v>520</v>
      </c>
      <c r="D275" s="58">
        <f t="shared" si="11"/>
        <v>0</v>
      </c>
      <c r="E275" s="23" t="s">
        <v>76</v>
      </c>
      <c r="F275" s="28">
        <v>0</v>
      </c>
      <c r="G275" s="20">
        <v>0</v>
      </c>
      <c r="H275" s="20">
        <v>0</v>
      </c>
      <c r="I275" s="20">
        <v>0</v>
      </c>
      <c r="J275" s="20">
        <v>0</v>
      </c>
      <c r="K275" s="20">
        <v>0</v>
      </c>
      <c r="M275" s="47" t="str">
        <f t="shared" si="12"/>
        <v>EXECUTE [dbo].[PG_CI_PARTIDA_PRESUPUESTO] 0,0,0,  1003, 520, 0, 0, 0, 0, 0, 0, 0</v>
      </c>
    </row>
    <row r="276" spans="2:13" ht="12" x14ac:dyDescent="0.3">
      <c r="B276" s="33">
        <f t="shared" si="10"/>
        <v>1003</v>
      </c>
      <c r="C276" s="31">
        <v>570</v>
      </c>
      <c r="D276" s="58">
        <f t="shared" si="11"/>
        <v>202</v>
      </c>
      <c r="E276" s="22" t="s">
        <v>72</v>
      </c>
      <c r="F276" s="25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M276" s="47" t="str">
        <f t="shared" si="12"/>
        <v>EXECUTE [dbo].[PG_CI_PARTIDA_PRESUPUESTO] 0,0,0,  1003, 570, 202, 0, 0, 0, 0, 0, 0</v>
      </c>
    </row>
    <row r="277" spans="2:13" ht="12" x14ac:dyDescent="0.3">
      <c r="B277" s="33">
        <f t="shared" si="10"/>
        <v>1003</v>
      </c>
      <c r="C277" s="31">
        <v>390</v>
      </c>
      <c r="D277" s="58">
        <f t="shared" si="11"/>
        <v>0</v>
      </c>
      <c r="E277" s="16" t="s">
        <v>77</v>
      </c>
      <c r="F277" s="27">
        <v>21126</v>
      </c>
      <c r="G277" s="2">
        <v>5281.5</v>
      </c>
      <c r="H277" s="2">
        <v>5281.5</v>
      </c>
      <c r="I277" s="2">
        <v>5281.5</v>
      </c>
      <c r="J277" s="2">
        <v>5281.5</v>
      </c>
      <c r="K277" s="2">
        <v>0</v>
      </c>
      <c r="M277" s="47" t="str">
        <f t="shared" si="12"/>
        <v>EXECUTE [dbo].[PG_CI_PARTIDA_PRESUPUESTO] 0,0,0,  1003, 390, 0, 21126, 5281.5, 5281.5, 5281.5, 5281.5, 0</v>
      </c>
    </row>
    <row r="278" spans="2:13" ht="15" x14ac:dyDescent="0.3">
      <c r="B278" s="33">
        <f t="shared" si="10"/>
        <v>1003</v>
      </c>
      <c r="C278" s="31">
        <v>580</v>
      </c>
      <c r="D278" s="58">
        <f t="shared" si="11"/>
        <v>0</v>
      </c>
      <c r="E278" s="3" t="s">
        <v>92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M278" s="47" t="str">
        <f t="shared" si="12"/>
        <v>EXECUTE [dbo].[PG_CI_PARTIDA_PRESUPUESTO] 0,0,0,  1003, 580, 0, 0, 0, 0, 0, 0, 0</v>
      </c>
    </row>
    <row r="279" spans="2:13" ht="12" x14ac:dyDescent="0.3">
      <c r="B279" s="33">
        <f t="shared" si="10"/>
        <v>1003</v>
      </c>
      <c r="C279" s="31">
        <v>610</v>
      </c>
      <c r="D279" s="58">
        <f t="shared" si="11"/>
        <v>201</v>
      </c>
      <c r="E279" s="22" t="s">
        <v>28</v>
      </c>
      <c r="F279" s="25">
        <v>4291</v>
      </c>
      <c r="G279" s="35">
        <v>2145.5</v>
      </c>
      <c r="H279" s="39">
        <v>0</v>
      </c>
      <c r="I279" s="35">
        <v>2145.5</v>
      </c>
      <c r="J279" s="39">
        <v>0</v>
      </c>
      <c r="K279" s="7">
        <v>0</v>
      </c>
      <c r="M279" s="47" t="str">
        <f t="shared" si="12"/>
        <v>EXECUTE [dbo].[PG_CI_PARTIDA_PRESUPUESTO] 0,0,0,  1003, 610, 201, 4291, 2145.5, 0, 2145.5, 0, 0</v>
      </c>
    </row>
    <row r="280" spans="2:13" ht="12" x14ac:dyDescent="0.3">
      <c r="B280" s="33">
        <f t="shared" si="10"/>
        <v>1003</v>
      </c>
      <c r="C280" s="31">
        <v>620</v>
      </c>
      <c r="D280" s="58">
        <f t="shared" si="11"/>
        <v>202</v>
      </c>
      <c r="E280" s="22" t="s">
        <v>29</v>
      </c>
      <c r="F280" s="25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M280" s="47" t="str">
        <f t="shared" si="12"/>
        <v>EXECUTE [dbo].[PG_CI_PARTIDA_PRESUPUESTO] 0,0,0,  1003, 620, 202, 0, 0, 0, 0, 0, 0</v>
      </c>
    </row>
    <row r="281" spans="2:13" ht="12" x14ac:dyDescent="0.3">
      <c r="B281" s="33">
        <f t="shared" si="10"/>
        <v>1003</v>
      </c>
      <c r="C281" s="31">
        <v>630</v>
      </c>
      <c r="D281" s="58">
        <f t="shared" si="11"/>
        <v>202</v>
      </c>
      <c r="E281" s="22" t="s">
        <v>30</v>
      </c>
      <c r="F281" s="25">
        <v>734</v>
      </c>
      <c r="G281" s="7">
        <v>0</v>
      </c>
      <c r="H281" s="35">
        <v>367</v>
      </c>
      <c r="I281" s="7">
        <v>0</v>
      </c>
      <c r="J281" s="35">
        <v>367</v>
      </c>
      <c r="K281" s="7">
        <v>0</v>
      </c>
      <c r="M281" s="47" t="str">
        <f t="shared" si="12"/>
        <v>EXECUTE [dbo].[PG_CI_PARTIDA_PRESUPUESTO] 0,0,0,  1003, 630, 202, 734, 0, 367, 0, 367, 0</v>
      </c>
    </row>
    <row r="282" spans="2:13" ht="12" x14ac:dyDescent="0.3">
      <c r="B282" s="33">
        <f t="shared" si="10"/>
        <v>1003</v>
      </c>
      <c r="C282" s="31">
        <v>640</v>
      </c>
      <c r="D282" s="58">
        <f t="shared" si="11"/>
        <v>202</v>
      </c>
      <c r="E282" s="22" t="s">
        <v>32</v>
      </c>
      <c r="F282" s="25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M282" s="47" t="str">
        <f t="shared" si="12"/>
        <v>EXECUTE [dbo].[PG_CI_PARTIDA_PRESUPUESTO] 0,0,0,  1003, 640, 202, 0, 0, 0, 0, 0, 0</v>
      </c>
    </row>
    <row r="283" spans="2:13" ht="12" x14ac:dyDescent="0.3">
      <c r="B283" s="33">
        <f t="shared" si="10"/>
        <v>1003</v>
      </c>
      <c r="C283" s="31">
        <v>650</v>
      </c>
      <c r="D283" s="58">
        <f t="shared" si="11"/>
        <v>202</v>
      </c>
      <c r="E283" s="22" t="s">
        <v>33</v>
      </c>
      <c r="F283" s="25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M283" s="47" t="str">
        <f t="shared" si="12"/>
        <v>EXECUTE [dbo].[PG_CI_PARTIDA_PRESUPUESTO] 0,0,0,  1003, 650, 202, 0, 0, 0, 0, 0, 0</v>
      </c>
    </row>
    <row r="284" spans="2:13" ht="12" x14ac:dyDescent="0.3">
      <c r="B284" s="33">
        <f t="shared" si="10"/>
        <v>1003</v>
      </c>
      <c r="C284" s="31">
        <v>660</v>
      </c>
      <c r="D284" s="58">
        <f t="shared" si="11"/>
        <v>202</v>
      </c>
      <c r="E284" s="22" t="s">
        <v>31</v>
      </c>
      <c r="F284" s="25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M284" s="47" t="str">
        <f t="shared" si="12"/>
        <v>EXECUTE [dbo].[PG_CI_PARTIDA_PRESUPUESTO] 0,0,0,  1003, 660, 202, 0, 0, 0, 0, 0, 0</v>
      </c>
    </row>
    <row r="285" spans="2:13" ht="12" x14ac:dyDescent="0.3">
      <c r="B285" s="33">
        <f t="shared" si="10"/>
        <v>1003</v>
      </c>
      <c r="C285" s="31">
        <v>600</v>
      </c>
      <c r="D285" s="58">
        <f t="shared" si="11"/>
        <v>0</v>
      </c>
      <c r="E285" s="23" t="s">
        <v>99</v>
      </c>
      <c r="F285" s="26">
        <v>5025</v>
      </c>
      <c r="G285" s="12">
        <v>2145.5</v>
      </c>
      <c r="H285" s="12">
        <v>367</v>
      </c>
      <c r="I285" s="12">
        <v>2145.5</v>
      </c>
      <c r="J285" s="12">
        <v>367</v>
      </c>
      <c r="K285" s="12">
        <v>0</v>
      </c>
      <c r="M285" s="47" t="str">
        <f t="shared" si="12"/>
        <v>EXECUTE [dbo].[PG_CI_PARTIDA_PRESUPUESTO] 0,0,0,  1003, 600, 0, 5025, 2145.5, 367, 2145.5, 367, 0</v>
      </c>
    </row>
    <row r="286" spans="2:13" ht="12" x14ac:dyDescent="0.3">
      <c r="B286" s="33">
        <f t="shared" si="10"/>
        <v>1003</v>
      </c>
      <c r="C286" s="31">
        <v>680</v>
      </c>
      <c r="D286" s="58">
        <f t="shared" si="11"/>
        <v>202</v>
      </c>
      <c r="E286" s="22" t="s">
        <v>42</v>
      </c>
      <c r="F286" s="25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M286" s="47" t="str">
        <f t="shared" si="12"/>
        <v>EXECUTE [dbo].[PG_CI_PARTIDA_PRESUPUESTO] 0,0,0,  1003, 680, 202, 0, 0, 0, 0, 0, 0</v>
      </c>
    </row>
    <row r="287" spans="2:13" ht="12" x14ac:dyDescent="0.3">
      <c r="B287" s="33">
        <f t="shared" si="10"/>
        <v>1003</v>
      </c>
      <c r="C287" s="31">
        <v>690</v>
      </c>
      <c r="D287" s="58">
        <f t="shared" si="11"/>
        <v>202</v>
      </c>
      <c r="E287" s="22" t="s">
        <v>102</v>
      </c>
      <c r="F287" s="25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M287" s="47" t="str">
        <f t="shared" si="12"/>
        <v>EXECUTE [dbo].[PG_CI_PARTIDA_PRESUPUESTO] 0,0,0,  1003, 690, 202, 0, 0, 0, 0, 0, 0</v>
      </c>
    </row>
    <row r="288" spans="2:13" ht="12" x14ac:dyDescent="0.3">
      <c r="B288" s="33">
        <f t="shared" ref="B288:B331" si="13">B287</f>
        <v>1003</v>
      </c>
      <c r="C288" s="31">
        <v>700</v>
      </c>
      <c r="D288" s="58">
        <f t="shared" si="11"/>
        <v>202</v>
      </c>
      <c r="E288" s="22" t="s">
        <v>43</v>
      </c>
      <c r="F288" s="25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M288" s="47" t="str">
        <f t="shared" si="12"/>
        <v>EXECUTE [dbo].[PG_CI_PARTIDA_PRESUPUESTO] 0,0,0,  1003, 700, 202, 0, 0, 0, 0, 0, 0</v>
      </c>
    </row>
    <row r="289" spans="2:13" ht="12" x14ac:dyDescent="0.3">
      <c r="B289" s="33">
        <f t="shared" si="13"/>
        <v>1003</v>
      </c>
      <c r="C289" s="31">
        <v>710</v>
      </c>
      <c r="D289" s="58">
        <f t="shared" si="11"/>
        <v>202</v>
      </c>
      <c r="E289" s="22" t="s">
        <v>44</v>
      </c>
      <c r="F289" s="25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M289" s="47" t="str">
        <f t="shared" si="12"/>
        <v>EXECUTE [dbo].[PG_CI_PARTIDA_PRESUPUESTO] 0,0,0,  1003, 710, 202, 0, 0, 0, 0, 0, 0</v>
      </c>
    </row>
    <row r="290" spans="2:13" ht="12" x14ac:dyDescent="0.3">
      <c r="B290" s="33">
        <f t="shared" si="13"/>
        <v>1003</v>
      </c>
      <c r="C290" s="31">
        <v>720</v>
      </c>
      <c r="D290" s="58">
        <f t="shared" si="11"/>
        <v>202</v>
      </c>
      <c r="E290" s="22" t="s">
        <v>59</v>
      </c>
      <c r="F290" s="25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M290" s="47" t="str">
        <f t="shared" si="12"/>
        <v>EXECUTE [dbo].[PG_CI_PARTIDA_PRESUPUESTO] 0,0,0,  1003, 720, 202, 0, 0, 0, 0, 0, 0</v>
      </c>
    </row>
    <row r="291" spans="2:13" ht="12" x14ac:dyDescent="0.3">
      <c r="B291" s="33">
        <f t="shared" si="13"/>
        <v>1003</v>
      </c>
      <c r="C291" s="31">
        <v>730</v>
      </c>
      <c r="D291" s="58">
        <f t="shared" si="11"/>
        <v>202</v>
      </c>
      <c r="E291" s="22" t="s">
        <v>41</v>
      </c>
      <c r="F291" s="25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M291" s="47" t="str">
        <f t="shared" si="12"/>
        <v>EXECUTE [dbo].[PG_CI_PARTIDA_PRESUPUESTO] 0,0,0,  1003, 730, 202, 0, 0, 0, 0, 0, 0</v>
      </c>
    </row>
    <row r="292" spans="2:13" ht="12" x14ac:dyDescent="0.3">
      <c r="B292" s="33">
        <f t="shared" si="13"/>
        <v>1003</v>
      </c>
      <c r="C292" s="31">
        <v>670</v>
      </c>
      <c r="D292" s="58">
        <f t="shared" si="11"/>
        <v>0</v>
      </c>
      <c r="E292" s="23" t="s">
        <v>97</v>
      </c>
      <c r="F292" s="26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M292" s="47" t="str">
        <f t="shared" si="12"/>
        <v>EXECUTE [dbo].[PG_CI_PARTIDA_PRESUPUESTO] 0,0,0,  1003, 670, 0, 0, 0, 0, 0, 0, 0</v>
      </c>
    </row>
    <row r="293" spans="2:13" ht="12" x14ac:dyDescent="0.3">
      <c r="B293" s="33">
        <f t="shared" si="13"/>
        <v>1003</v>
      </c>
      <c r="C293" s="31">
        <v>750</v>
      </c>
      <c r="D293" s="58">
        <f t="shared" si="11"/>
        <v>202</v>
      </c>
      <c r="E293" s="22" t="s">
        <v>56</v>
      </c>
      <c r="F293" s="25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M293" s="47" t="str">
        <f t="shared" si="12"/>
        <v>EXECUTE [dbo].[PG_CI_PARTIDA_PRESUPUESTO] 0,0,0,  1003, 750, 202, 0, 0, 0, 0, 0, 0</v>
      </c>
    </row>
    <row r="294" spans="2:13" ht="12" x14ac:dyDescent="0.3">
      <c r="B294" s="33">
        <f t="shared" si="13"/>
        <v>1003</v>
      </c>
      <c r="C294" s="31">
        <v>760</v>
      </c>
      <c r="D294" s="58">
        <f t="shared" si="11"/>
        <v>202</v>
      </c>
      <c r="E294" s="22" t="s">
        <v>48</v>
      </c>
      <c r="F294" s="25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M294" s="47" t="str">
        <f t="shared" si="12"/>
        <v>EXECUTE [dbo].[PG_CI_PARTIDA_PRESUPUESTO] 0,0,0,  1003, 760, 202, 0, 0, 0, 0, 0, 0</v>
      </c>
    </row>
    <row r="295" spans="2:13" ht="12" x14ac:dyDescent="0.3">
      <c r="B295" s="33">
        <f t="shared" si="13"/>
        <v>1003</v>
      </c>
      <c r="C295" s="31">
        <v>770</v>
      </c>
      <c r="D295" s="58">
        <f t="shared" si="11"/>
        <v>202</v>
      </c>
      <c r="E295" s="22" t="s">
        <v>53</v>
      </c>
      <c r="F295" s="25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M295" s="47" t="str">
        <f t="shared" si="12"/>
        <v>EXECUTE [dbo].[PG_CI_PARTIDA_PRESUPUESTO] 0,0,0,  1003, 770, 202, 0, 0, 0, 0, 0, 0</v>
      </c>
    </row>
    <row r="296" spans="2:13" ht="12" x14ac:dyDescent="0.3">
      <c r="B296" s="33">
        <f t="shared" si="13"/>
        <v>1003</v>
      </c>
      <c r="C296" s="31">
        <v>780</v>
      </c>
      <c r="D296" s="58">
        <f t="shared" si="11"/>
        <v>202</v>
      </c>
      <c r="E296" s="22" t="s">
        <v>54</v>
      </c>
      <c r="F296" s="25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M296" s="47" t="str">
        <f t="shared" si="12"/>
        <v>EXECUTE [dbo].[PG_CI_PARTIDA_PRESUPUESTO] 0,0,0,  1003, 780, 202, 0, 0, 0, 0, 0, 0</v>
      </c>
    </row>
    <row r="297" spans="2:13" ht="12" x14ac:dyDescent="0.3">
      <c r="B297" s="33">
        <f t="shared" si="13"/>
        <v>1003</v>
      </c>
      <c r="C297" s="31">
        <v>790</v>
      </c>
      <c r="D297" s="58">
        <f t="shared" si="11"/>
        <v>202</v>
      </c>
      <c r="E297" s="22" t="s">
        <v>55</v>
      </c>
      <c r="F297" s="25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M297" s="47" t="str">
        <f t="shared" si="12"/>
        <v>EXECUTE [dbo].[PG_CI_PARTIDA_PRESUPUESTO] 0,0,0,  1003, 790, 202, 0, 0, 0, 0, 0, 0</v>
      </c>
    </row>
    <row r="298" spans="2:13" ht="12" x14ac:dyDescent="0.3">
      <c r="B298" s="33">
        <f t="shared" si="13"/>
        <v>1003</v>
      </c>
      <c r="C298" s="31">
        <v>800</v>
      </c>
      <c r="D298" s="58">
        <f t="shared" si="11"/>
        <v>202</v>
      </c>
      <c r="E298" s="22" t="s">
        <v>46</v>
      </c>
      <c r="F298" s="25">
        <v>1799</v>
      </c>
      <c r="G298" s="7">
        <v>0</v>
      </c>
      <c r="H298" s="35">
        <v>899.5</v>
      </c>
      <c r="I298" s="7">
        <v>0</v>
      </c>
      <c r="J298" s="35">
        <v>899.5</v>
      </c>
      <c r="K298" s="7">
        <v>0</v>
      </c>
      <c r="M298" s="47" t="str">
        <f t="shared" si="12"/>
        <v>EXECUTE [dbo].[PG_CI_PARTIDA_PRESUPUESTO] 0,0,0,  1003, 800, 202, 1799, 0, 899.5, 0, 899.5, 0</v>
      </c>
    </row>
    <row r="299" spans="2:13" ht="12" x14ac:dyDescent="0.3">
      <c r="B299" s="33">
        <f t="shared" si="13"/>
        <v>1003</v>
      </c>
      <c r="C299" s="31">
        <v>810</v>
      </c>
      <c r="D299" s="58">
        <f t="shared" si="11"/>
        <v>202</v>
      </c>
      <c r="E299" s="22" t="s">
        <v>58</v>
      </c>
      <c r="F299" s="25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M299" s="47" t="str">
        <f t="shared" si="12"/>
        <v>EXECUTE [dbo].[PG_CI_PARTIDA_PRESUPUESTO] 0,0,0,  1003, 810, 202, 0, 0, 0, 0, 0, 0</v>
      </c>
    </row>
    <row r="300" spans="2:13" ht="12" x14ac:dyDescent="0.3">
      <c r="B300" s="33">
        <f t="shared" si="13"/>
        <v>1003</v>
      </c>
      <c r="C300" s="31">
        <v>820</v>
      </c>
      <c r="D300" s="58">
        <f t="shared" si="11"/>
        <v>202</v>
      </c>
      <c r="E300" s="22" t="s">
        <v>51</v>
      </c>
      <c r="F300" s="25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M300" s="47" t="str">
        <f t="shared" si="12"/>
        <v>EXECUTE [dbo].[PG_CI_PARTIDA_PRESUPUESTO] 0,0,0,  1003, 820, 202, 0, 0, 0, 0, 0, 0</v>
      </c>
    </row>
    <row r="301" spans="2:13" ht="12" x14ac:dyDescent="0.3">
      <c r="B301" s="33">
        <f t="shared" si="13"/>
        <v>1003</v>
      </c>
      <c r="C301" s="31">
        <v>830</v>
      </c>
      <c r="D301" s="58">
        <f t="shared" si="11"/>
        <v>202</v>
      </c>
      <c r="E301" s="22" t="s">
        <v>34</v>
      </c>
      <c r="F301" s="25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M301" s="47" t="str">
        <f t="shared" si="12"/>
        <v>EXECUTE [dbo].[PG_CI_PARTIDA_PRESUPUESTO] 0,0,0,  1003, 830, 202, 0, 0, 0, 0, 0, 0</v>
      </c>
    </row>
    <row r="302" spans="2:13" ht="12" x14ac:dyDescent="0.3">
      <c r="B302" s="33">
        <f t="shared" si="13"/>
        <v>1003</v>
      </c>
      <c r="C302" s="31">
        <v>740</v>
      </c>
      <c r="D302" s="58">
        <f t="shared" si="11"/>
        <v>0</v>
      </c>
      <c r="E302" s="23" t="s">
        <v>96</v>
      </c>
      <c r="F302" s="26">
        <v>1799</v>
      </c>
      <c r="G302" s="12">
        <v>0</v>
      </c>
      <c r="H302" s="12">
        <v>899.5</v>
      </c>
      <c r="I302" s="12">
        <v>0</v>
      </c>
      <c r="J302" s="12">
        <v>899.5</v>
      </c>
      <c r="K302" s="12">
        <v>0</v>
      </c>
      <c r="M302" s="47" t="str">
        <f t="shared" si="12"/>
        <v>EXECUTE [dbo].[PG_CI_PARTIDA_PRESUPUESTO] 0,0,0,  1003, 740, 0, 1799, 0, 899.5, 0, 899.5, 0</v>
      </c>
    </row>
    <row r="303" spans="2:13" ht="12" x14ac:dyDescent="0.3">
      <c r="B303" s="33">
        <f t="shared" si="13"/>
        <v>1003</v>
      </c>
      <c r="C303" s="31">
        <v>850</v>
      </c>
      <c r="D303" s="58">
        <f t="shared" si="11"/>
        <v>201</v>
      </c>
      <c r="E303" s="22" t="s">
        <v>60</v>
      </c>
      <c r="F303" s="25">
        <v>4928</v>
      </c>
      <c r="G303" s="35">
        <v>2464</v>
      </c>
      <c r="H303" s="7">
        <v>0</v>
      </c>
      <c r="I303" s="35">
        <v>2464</v>
      </c>
      <c r="J303" s="7">
        <v>0</v>
      </c>
      <c r="K303" s="7">
        <v>0</v>
      </c>
      <c r="M303" s="47" t="str">
        <f t="shared" si="12"/>
        <v>EXECUTE [dbo].[PG_CI_PARTIDA_PRESUPUESTO] 0,0,0,  1003, 850, 201, 4928, 2464, 0, 2464, 0, 0</v>
      </c>
    </row>
    <row r="304" spans="2:13" ht="12" x14ac:dyDescent="0.3">
      <c r="B304" s="33">
        <f t="shared" si="13"/>
        <v>1003</v>
      </c>
      <c r="C304" s="31">
        <v>860</v>
      </c>
      <c r="D304" s="58">
        <f t="shared" si="11"/>
        <v>202</v>
      </c>
      <c r="E304" s="22" t="s">
        <v>50</v>
      </c>
      <c r="F304" s="25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M304" s="47" t="str">
        <f t="shared" si="12"/>
        <v>EXECUTE [dbo].[PG_CI_PARTIDA_PRESUPUESTO] 0,0,0,  1003, 860, 202, 0, 0, 0, 0, 0, 0</v>
      </c>
    </row>
    <row r="305" spans="2:13" ht="12" x14ac:dyDescent="0.3">
      <c r="B305" s="33">
        <f t="shared" si="13"/>
        <v>1003</v>
      </c>
      <c r="C305" s="31">
        <v>870</v>
      </c>
      <c r="D305" s="58">
        <f t="shared" ref="D305:D368" si="14">D195</f>
        <v>401</v>
      </c>
      <c r="E305" s="22" t="s">
        <v>35</v>
      </c>
      <c r="F305" s="25">
        <v>2239</v>
      </c>
      <c r="G305" s="35">
        <v>559.75</v>
      </c>
      <c r="H305" s="35">
        <v>559.75</v>
      </c>
      <c r="I305" s="35">
        <v>559.75</v>
      </c>
      <c r="J305" s="35">
        <v>559.75</v>
      </c>
      <c r="K305" s="7">
        <v>0</v>
      </c>
      <c r="M305" s="47" t="str">
        <f t="shared" si="12"/>
        <v>EXECUTE [dbo].[PG_CI_PARTIDA_PRESUPUESTO] 0,0,0,  1003, 870, 401, 2239, 559.75, 559.75, 559.75, 559.75, 0</v>
      </c>
    </row>
    <row r="306" spans="2:13" ht="12" x14ac:dyDescent="0.3">
      <c r="B306" s="33">
        <f t="shared" si="13"/>
        <v>1003</v>
      </c>
      <c r="C306" s="31">
        <v>880</v>
      </c>
      <c r="D306" s="58">
        <f t="shared" si="14"/>
        <v>401</v>
      </c>
      <c r="E306" s="22" t="s">
        <v>47</v>
      </c>
      <c r="F306" s="25">
        <v>2018</v>
      </c>
      <c r="G306" s="35">
        <v>504.5</v>
      </c>
      <c r="H306" s="35">
        <v>504.5</v>
      </c>
      <c r="I306" s="35">
        <v>504.5</v>
      </c>
      <c r="J306" s="35">
        <v>504.5</v>
      </c>
      <c r="K306" s="7">
        <v>0</v>
      </c>
      <c r="M306" s="47" t="str">
        <f t="shared" si="12"/>
        <v>EXECUTE [dbo].[PG_CI_PARTIDA_PRESUPUESTO] 0,0,0,  1003, 880, 401, 2018, 504.5, 504.5, 504.5, 504.5, 0</v>
      </c>
    </row>
    <row r="307" spans="2:13" ht="12" x14ac:dyDescent="0.3">
      <c r="B307" s="33">
        <f t="shared" si="13"/>
        <v>1003</v>
      </c>
      <c r="C307" s="31">
        <v>840</v>
      </c>
      <c r="D307" s="58">
        <f t="shared" si="14"/>
        <v>0</v>
      </c>
      <c r="E307" s="23" t="s">
        <v>98</v>
      </c>
      <c r="F307" s="26">
        <v>9185</v>
      </c>
      <c r="G307" s="12">
        <v>3528.25</v>
      </c>
      <c r="H307" s="12">
        <v>1064.25</v>
      </c>
      <c r="I307" s="12">
        <v>3528.25</v>
      </c>
      <c r="J307" s="12">
        <v>1064.25</v>
      </c>
      <c r="K307" s="12">
        <v>0</v>
      </c>
      <c r="M307" s="47" t="str">
        <f t="shared" si="12"/>
        <v>EXECUTE [dbo].[PG_CI_PARTIDA_PRESUPUESTO] 0,0,0,  1003, 840, 0, 9185, 3528.25, 1064.25, 3528.25, 1064.25, 0</v>
      </c>
    </row>
    <row r="308" spans="2:13" ht="12" x14ac:dyDescent="0.3">
      <c r="B308" s="33">
        <f t="shared" si="13"/>
        <v>1003</v>
      </c>
      <c r="C308" s="31">
        <v>900</v>
      </c>
      <c r="D308" s="58">
        <f t="shared" si="14"/>
        <v>202</v>
      </c>
      <c r="E308" s="22" t="s">
        <v>39</v>
      </c>
      <c r="F308" s="25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M308" s="47" t="str">
        <f t="shared" si="12"/>
        <v>EXECUTE [dbo].[PG_CI_PARTIDA_PRESUPUESTO] 0,0,0,  1003, 900, 202, 0, 0, 0, 0, 0, 0</v>
      </c>
    </row>
    <row r="309" spans="2:13" ht="12" x14ac:dyDescent="0.3">
      <c r="B309" s="33">
        <f t="shared" si="13"/>
        <v>1003</v>
      </c>
      <c r="C309" s="31">
        <v>910</v>
      </c>
      <c r="D309" s="58">
        <f t="shared" si="14"/>
        <v>202</v>
      </c>
      <c r="E309" s="22" t="s">
        <v>38</v>
      </c>
      <c r="F309" s="25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M309" s="47" t="str">
        <f t="shared" si="12"/>
        <v>EXECUTE [dbo].[PG_CI_PARTIDA_PRESUPUESTO] 0,0,0,  1003, 910, 202, 0, 0, 0, 0, 0, 0</v>
      </c>
    </row>
    <row r="310" spans="2:13" ht="12" x14ac:dyDescent="0.3">
      <c r="B310" s="33">
        <f t="shared" si="13"/>
        <v>1003</v>
      </c>
      <c r="C310" s="31">
        <v>920</v>
      </c>
      <c r="D310" s="58">
        <f t="shared" si="14"/>
        <v>202</v>
      </c>
      <c r="E310" s="22" t="s">
        <v>45</v>
      </c>
      <c r="F310" s="25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M310" s="47" t="str">
        <f t="shared" si="12"/>
        <v>EXECUTE [dbo].[PG_CI_PARTIDA_PRESUPUESTO] 0,0,0,  1003, 920, 202, 0, 0, 0, 0, 0, 0</v>
      </c>
    </row>
    <row r="311" spans="2:13" ht="12" x14ac:dyDescent="0.3">
      <c r="B311" s="33">
        <f t="shared" si="13"/>
        <v>1003</v>
      </c>
      <c r="C311" s="31">
        <v>930</v>
      </c>
      <c r="D311" s="58">
        <f t="shared" si="14"/>
        <v>202</v>
      </c>
      <c r="E311" s="22" t="s">
        <v>37</v>
      </c>
      <c r="F311" s="25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M311" s="47" t="str">
        <f t="shared" si="12"/>
        <v>EXECUTE [dbo].[PG_CI_PARTIDA_PRESUPUESTO] 0,0,0,  1003, 930, 202, 0, 0, 0, 0, 0, 0</v>
      </c>
    </row>
    <row r="312" spans="2:13" ht="12" x14ac:dyDescent="0.3">
      <c r="B312" s="33">
        <f t="shared" si="13"/>
        <v>1003</v>
      </c>
      <c r="C312" s="31">
        <v>940</v>
      </c>
      <c r="D312" s="58">
        <f t="shared" si="14"/>
        <v>202</v>
      </c>
      <c r="E312" s="22" t="s">
        <v>49</v>
      </c>
      <c r="F312" s="25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M312" s="47" t="str">
        <f t="shared" si="12"/>
        <v>EXECUTE [dbo].[PG_CI_PARTIDA_PRESUPUESTO] 0,0,0,  1003, 940, 202, 0, 0, 0, 0, 0, 0</v>
      </c>
    </row>
    <row r="313" spans="2:13" ht="12" x14ac:dyDescent="0.3">
      <c r="B313" s="33">
        <f t="shared" si="13"/>
        <v>1003</v>
      </c>
      <c r="C313" s="31">
        <v>950</v>
      </c>
      <c r="D313" s="58">
        <f t="shared" si="14"/>
        <v>202</v>
      </c>
      <c r="E313" s="22" t="s">
        <v>52</v>
      </c>
      <c r="F313" s="25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M313" s="47" t="str">
        <f t="shared" si="12"/>
        <v>EXECUTE [dbo].[PG_CI_PARTIDA_PRESUPUESTO] 0,0,0,  1003, 950, 202, 0, 0, 0, 0, 0, 0</v>
      </c>
    </row>
    <row r="314" spans="2:13" ht="12" x14ac:dyDescent="0.3">
      <c r="B314" s="33">
        <f t="shared" si="13"/>
        <v>1003</v>
      </c>
      <c r="C314" s="31">
        <v>890</v>
      </c>
      <c r="D314" s="58">
        <f t="shared" si="14"/>
        <v>0</v>
      </c>
      <c r="E314" s="23" t="s">
        <v>100</v>
      </c>
      <c r="F314" s="26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M314" s="47" t="str">
        <f t="shared" si="12"/>
        <v>EXECUTE [dbo].[PG_CI_PARTIDA_PRESUPUESTO] 0,0,0,  1003, 890, 0, 0, 0, 0, 0, 0, 0</v>
      </c>
    </row>
    <row r="315" spans="2:13" ht="12" x14ac:dyDescent="0.3">
      <c r="B315" s="33">
        <f t="shared" si="13"/>
        <v>1003</v>
      </c>
      <c r="C315" s="31">
        <v>960</v>
      </c>
      <c r="D315" s="58">
        <f t="shared" si="14"/>
        <v>202</v>
      </c>
      <c r="E315" s="22" t="s">
        <v>61</v>
      </c>
      <c r="F315" s="25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M315" s="47" t="str">
        <f t="shared" si="12"/>
        <v>EXECUTE [dbo].[PG_CI_PARTIDA_PRESUPUESTO] 0,0,0,  1003, 960, 202, 0, 0, 0, 0, 0, 0</v>
      </c>
    </row>
    <row r="316" spans="2:13" ht="12" x14ac:dyDescent="0.3">
      <c r="B316" s="33">
        <f t="shared" si="13"/>
        <v>1003</v>
      </c>
      <c r="C316" s="31">
        <v>970</v>
      </c>
      <c r="D316" s="58">
        <f t="shared" si="14"/>
        <v>202</v>
      </c>
      <c r="E316" s="19" t="s">
        <v>36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M316" s="47" t="str">
        <f t="shared" si="12"/>
        <v>EXECUTE [dbo].[PG_CI_PARTIDA_PRESUPUESTO] 0,0,0,  1003, 970, 202, 0, 0, 0, 0, 0, 0</v>
      </c>
    </row>
    <row r="317" spans="2:13" ht="12" x14ac:dyDescent="0.3">
      <c r="B317" s="33">
        <f t="shared" si="13"/>
        <v>1003</v>
      </c>
      <c r="C317" s="31">
        <v>980</v>
      </c>
      <c r="D317" s="58">
        <f t="shared" si="14"/>
        <v>202</v>
      </c>
      <c r="E317" s="19" t="s">
        <v>40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M317" s="47" t="str">
        <f t="shared" si="12"/>
        <v>EXECUTE [dbo].[PG_CI_PARTIDA_PRESUPUESTO] 0,0,0,  1003, 980, 202, 0, 0, 0, 0, 0, 0</v>
      </c>
    </row>
    <row r="318" spans="2:13" ht="12" x14ac:dyDescent="0.3">
      <c r="B318" s="33">
        <f t="shared" si="13"/>
        <v>1003</v>
      </c>
      <c r="C318" s="31">
        <v>590</v>
      </c>
      <c r="D318" s="58">
        <f t="shared" si="14"/>
        <v>0</v>
      </c>
      <c r="E318" s="16" t="s">
        <v>91</v>
      </c>
      <c r="F318" s="27">
        <v>16009</v>
      </c>
      <c r="G318" s="2">
        <v>5673.75</v>
      </c>
      <c r="H318" s="2">
        <v>2330.75</v>
      </c>
      <c r="I318" s="2">
        <v>5673.75</v>
      </c>
      <c r="J318" s="2">
        <v>2330.75</v>
      </c>
      <c r="K318" s="2">
        <v>0</v>
      </c>
      <c r="M318" s="47" t="str">
        <f t="shared" si="12"/>
        <v>EXECUTE [dbo].[PG_CI_PARTIDA_PRESUPUESTO] 0,0,0,  1003, 590, 0, 16009, 5673.75, 2330.75, 5673.75, 2330.75, 0</v>
      </c>
    </row>
    <row r="319" spans="2:13" ht="15" x14ac:dyDescent="0.3">
      <c r="B319" s="33">
        <f t="shared" si="13"/>
        <v>1003</v>
      </c>
      <c r="C319" s="31">
        <v>990</v>
      </c>
      <c r="D319" s="58">
        <f t="shared" si="14"/>
        <v>0</v>
      </c>
      <c r="E319" s="3" t="s">
        <v>85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M319" s="47" t="str">
        <f t="shared" si="12"/>
        <v>EXECUTE [dbo].[PG_CI_PARTIDA_PRESUPUESTO] 0,0,0,  1003, 990, 0, 0, 0, 0, 0, 0, 0</v>
      </c>
    </row>
    <row r="320" spans="2:13" ht="12" x14ac:dyDescent="0.3">
      <c r="B320" s="33">
        <f t="shared" si="13"/>
        <v>1003</v>
      </c>
      <c r="C320" s="31">
        <v>1020</v>
      </c>
      <c r="D320" s="58">
        <f t="shared" si="14"/>
        <v>104</v>
      </c>
      <c r="E320" s="22" t="s">
        <v>78</v>
      </c>
      <c r="F320" s="25">
        <v>27085</v>
      </c>
      <c r="G320" s="7">
        <v>0</v>
      </c>
      <c r="H320" s="7">
        <v>0</v>
      </c>
      <c r="I320" s="7">
        <v>0</v>
      </c>
      <c r="J320" s="36">
        <v>27085</v>
      </c>
      <c r="K320" s="7">
        <v>0</v>
      </c>
      <c r="M320" s="47" t="str">
        <f t="shared" si="12"/>
        <v>EXECUTE [dbo].[PG_CI_PARTIDA_PRESUPUESTO] 0,0,0,  1003, 1020, 104, 27085, 0, 0, 0, 27085, 0</v>
      </c>
    </row>
    <row r="321" spans="2:13" ht="12" x14ac:dyDescent="0.3">
      <c r="B321" s="33">
        <f t="shared" si="13"/>
        <v>1003</v>
      </c>
      <c r="C321" s="31">
        <v>1030</v>
      </c>
      <c r="D321" s="58">
        <f t="shared" si="14"/>
        <v>104</v>
      </c>
      <c r="E321" s="22" t="s">
        <v>81</v>
      </c>
      <c r="F321" s="25">
        <v>13470</v>
      </c>
      <c r="G321" s="7">
        <v>0</v>
      </c>
      <c r="H321" s="7">
        <v>0</v>
      </c>
      <c r="I321" s="7">
        <v>0</v>
      </c>
      <c r="J321" s="36">
        <v>13470</v>
      </c>
      <c r="K321" s="7">
        <v>0</v>
      </c>
      <c r="M321" s="47" t="str">
        <f t="shared" si="12"/>
        <v>EXECUTE [dbo].[PG_CI_PARTIDA_PRESUPUESTO] 0,0,0,  1003, 1030, 104, 13470, 0, 0, 0, 13470, 0</v>
      </c>
    </row>
    <row r="322" spans="2:13" ht="12" x14ac:dyDescent="0.3">
      <c r="B322" s="33">
        <f t="shared" si="13"/>
        <v>1003</v>
      </c>
      <c r="C322" s="31">
        <v>1040</v>
      </c>
      <c r="D322" s="58">
        <f t="shared" si="14"/>
        <v>104</v>
      </c>
      <c r="E322" s="22" t="s">
        <v>83</v>
      </c>
      <c r="F322" s="25">
        <v>9266</v>
      </c>
      <c r="G322" s="7">
        <v>0</v>
      </c>
      <c r="H322" s="7">
        <v>0</v>
      </c>
      <c r="I322" s="7">
        <v>0</v>
      </c>
      <c r="J322" s="36">
        <v>9266</v>
      </c>
      <c r="K322" s="7">
        <v>0</v>
      </c>
      <c r="M322" s="47" t="str">
        <f t="shared" si="12"/>
        <v>EXECUTE [dbo].[PG_CI_PARTIDA_PRESUPUESTO] 0,0,0,  1003, 1040, 104, 9266, 0, 0, 0, 9266, 0</v>
      </c>
    </row>
    <row r="323" spans="2:13" ht="12" x14ac:dyDescent="0.3">
      <c r="B323" s="33">
        <f t="shared" si="13"/>
        <v>1003</v>
      </c>
      <c r="C323" s="31">
        <v>1050</v>
      </c>
      <c r="D323" s="58">
        <f t="shared" si="14"/>
        <v>104</v>
      </c>
      <c r="E323" s="22" t="s">
        <v>80</v>
      </c>
      <c r="F323" s="25">
        <v>0</v>
      </c>
      <c r="G323" s="7">
        <v>0</v>
      </c>
      <c r="H323" s="7">
        <v>0</v>
      </c>
      <c r="I323" s="7">
        <v>0</v>
      </c>
      <c r="J323" s="37">
        <v>0</v>
      </c>
      <c r="K323" s="7">
        <v>0</v>
      </c>
      <c r="M323" s="47" t="str">
        <f t="shared" ref="M323:M386" si="15">CONCATENATE($P$1," ",B323,", ",C323,", ",D323,", ",F323,", ",G323,", ",H323,", ",I323,", ",J323, ", ",K323)</f>
        <v>EXECUTE [dbo].[PG_CI_PARTIDA_PRESUPUESTO] 0,0,0,  1003, 1050, 104, 0, 0, 0, 0, 0, 0</v>
      </c>
    </row>
    <row r="324" spans="2:13" ht="12" x14ac:dyDescent="0.3">
      <c r="B324" s="33">
        <f t="shared" si="13"/>
        <v>1003</v>
      </c>
      <c r="C324" s="31">
        <v>1010</v>
      </c>
      <c r="D324" s="58">
        <f t="shared" si="14"/>
        <v>0</v>
      </c>
      <c r="E324" s="23" t="s">
        <v>87</v>
      </c>
      <c r="F324" s="28">
        <v>49821</v>
      </c>
      <c r="G324" s="20">
        <v>0</v>
      </c>
      <c r="H324" s="20">
        <v>0</v>
      </c>
      <c r="I324" s="20">
        <v>0</v>
      </c>
      <c r="J324" s="38">
        <v>49821</v>
      </c>
      <c r="K324" s="20">
        <v>0</v>
      </c>
      <c r="M324" s="47" t="str">
        <f t="shared" si="15"/>
        <v>EXECUTE [dbo].[PG_CI_PARTIDA_PRESUPUESTO] 0,0,0,  1003, 1010, 0, 49821, 0, 0, 0, 49821, 0</v>
      </c>
    </row>
    <row r="325" spans="2:13" ht="12" x14ac:dyDescent="0.3">
      <c r="B325" s="33">
        <f t="shared" si="13"/>
        <v>1003</v>
      </c>
      <c r="C325" s="31">
        <v>1070</v>
      </c>
      <c r="D325" s="58">
        <f t="shared" si="14"/>
        <v>104</v>
      </c>
      <c r="E325" s="22" t="s">
        <v>79</v>
      </c>
      <c r="F325" s="25">
        <v>6558</v>
      </c>
      <c r="G325" s="7">
        <v>0</v>
      </c>
      <c r="H325" s="7">
        <v>0</v>
      </c>
      <c r="I325" s="7">
        <v>0</v>
      </c>
      <c r="J325" s="36">
        <v>6558</v>
      </c>
      <c r="K325" s="7">
        <v>0</v>
      </c>
      <c r="M325" s="47" t="str">
        <f t="shared" si="15"/>
        <v>EXECUTE [dbo].[PG_CI_PARTIDA_PRESUPUESTO] 0,0,0,  1003, 1070, 104, 6558, 0, 0, 0, 6558, 0</v>
      </c>
    </row>
    <row r="326" spans="2:13" ht="12" x14ac:dyDescent="0.3">
      <c r="B326" s="33">
        <f t="shared" si="13"/>
        <v>1003</v>
      </c>
      <c r="C326" s="31">
        <v>1080</v>
      </c>
      <c r="D326" s="58">
        <f t="shared" si="14"/>
        <v>104</v>
      </c>
      <c r="E326" s="22" t="s">
        <v>82</v>
      </c>
      <c r="F326" s="25">
        <v>0</v>
      </c>
      <c r="G326" s="7">
        <v>0</v>
      </c>
      <c r="H326" s="7">
        <v>0</v>
      </c>
      <c r="I326" s="7">
        <v>0</v>
      </c>
      <c r="J326" s="37">
        <v>0</v>
      </c>
      <c r="K326" s="7">
        <v>0</v>
      </c>
      <c r="M326" s="47" t="str">
        <f t="shared" si="15"/>
        <v>EXECUTE [dbo].[PG_CI_PARTIDA_PRESUPUESTO] 0,0,0,  1003, 1080, 104, 0, 0, 0, 0, 0, 0</v>
      </c>
    </row>
    <row r="327" spans="2:13" ht="12" x14ac:dyDescent="0.3">
      <c r="B327" s="33">
        <f t="shared" si="13"/>
        <v>1003</v>
      </c>
      <c r="C327" s="31">
        <v>1060</v>
      </c>
      <c r="D327" s="58">
        <f t="shared" si="14"/>
        <v>0</v>
      </c>
      <c r="E327" s="23" t="s">
        <v>88</v>
      </c>
      <c r="F327" s="28">
        <v>6558</v>
      </c>
      <c r="G327" s="20">
        <v>0</v>
      </c>
      <c r="H327" s="20">
        <v>0</v>
      </c>
      <c r="I327" s="20">
        <v>0</v>
      </c>
      <c r="J327" s="20">
        <v>6558</v>
      </c>
      <c r="K327" s="20">
        <v>0</v>
      </c>
      <c r="M327" s="47" t="str">
        <f t="shared" si="15"/>
        <v>EXECUTE [dbo].[PG_CI_PARTIDA_PRESUPUESTO] 0,0,0,  1003, 1060, 0, 6558, 0, 0, 0, 6558, 0</v>
      </c>
    </row>
    <row r="328" spans="2:13" ht="12" x14ac:dyDescent="0.3">
      <c r="B328" s="33">
        <f t="shared" si="13"/>
        <v>1003</v>
      </c>
      <c r="C328" s="31">
        <v>1090</v>
      </c>
      <c r="D328" s="58">
        <f t="shared" si="14"/>
        <v>104</v>
      </c>
      <c r="E328" s="22" t="s">
        <v>84</v>
      </c>
      <c r="F328" s="25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M328" s="47" t="str">
        <f t="shared" si="15"/>
        <v>EXECUTE [dbo].[PG_CI_PARTIDA_PRESUPUESTO] 0,0,0,  1003, 1090, 104, 0, 0, 0, 0, 0, 0</v>
      </c>
    </row>
    <row r="329" spans="2:13" ht="12" x14ac:dyDescent="0.3">
      <c r="B329" s="33">
        <f t="shared" si="13"/>
        <v>1003</v>
      </c>
      <c r="C329" s="31">
        <v>1000</v>
      </c>
      <c r="D329" s="58">
        <f t="shared" si="14"/>
        <v>0</v>
      </c>
      <c r="E329" s="16" t="s">
        <v>86</v>
      </c>
      <c r="F329" s="27">
        <v>56379</v>
      </c>
      <c r="G329" s="2">
        <v>0</v>
      </c>
      <c r="H329" s="2">
        <v>0</v>
      </c>
      <c r="I329" s="2">
        <v>0</v>
      </c>
      <c r="J329" s="2">
        <v>56379</v>
      </c>
      <c r="K329" s="2">
        <v>0</v>
      </c>
      <c r="M329" s="47" t="str">
        <f t="shared" si="15"/>
        <v>EXECUTE [dbo].[PG_CI_PARTIDA_PRESUPUESTO] 0,0,0,  1003, 1000, 0, 56379, 0, 0, 0, 56379, 0</v>
      </c>
    </row>
    <row r="330" spans="2:13" ht="15" x14ac:dyDescent="0.3">
      <c r="B330" s="33">
        <f t="shared" si="13"/>
        <v>1003</v>
      </c>
      <c r="C330" s="31">
        <v>10</v>
      </c>
      <c r="D330" s="58">
        <f t="shared" si="14"/>
        <v>0</v>
      </c>
      <c r="E330" s="3" t="s">
        <v>89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M330" s="47" t="str">
        <f t="shared" si="15"/>
        <v>EXECUTE [dbo].[PG_CI_PARTIDA_PRESUPUESTO] 0,0,0,  1003, 10, 0, 0, 0, 0, 0, 0, 0</v>
      </c>
    </row>
    <row r="331" spans="2:13" ht="12" x14ac:dyDescent="0.3">
      <c r="B331" s="33">
        <f t="shared" si="13"/>
        <v>1003</v>
      </c>
      <c r="C331" s="31">
        <v>20</v>
      </c>
      <c r="D331" s="58">
        <f t="shared" si="14"/>
        <v>0</v>
      </c>
      <c r="E331" s="16" t="s">
        <v>90</v>
      </c>
      <c r="F331" s="2">
        <v>392591</v>
      </c>
      <c r="G331" s="2">
        <v>54402.25</v>
      </c>
      <c r="H331" s="2">
        <v>107704.75</v>
      </c>
      <c r="I331" s="2">
        <v>46220.25</v>
      </c>
      <c r="J331" s="2">
        <v>184263.75</v>
      </c>
      <c r="K331" s="2">
        <v>0</v>
      </c>
      <c r="M331" s="47" t="str">
        <f t="shared" si="15"/>
        <v>EXECUTE [dbo].[PG_CI_PARTIDA_PRESUPUESTO] 0,0,0,  1003, 20, 0, 392591, 54402.25, 107704.75, 46220.25, 184263.75, 0</v>
      </c>
    </row>
    <row r="332" spans="2:13" ht="19.2" x14ac:dyDescent="0.3">
      <c r="B332" s="40">
        <f>B331+1</f>
        <v>1004</v>
      </c>
      <c r="C332" s="31">
        <v>0</v>
      </c>
      <c r="D332" s="58">
        <f t="shared" si="14"/>
        <v>0</v>
      </c>
      <c r="E332" s="32" t="s">
        <v>115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M332" s="47" t="str">
        <f t="shared" si="15"/>
        <v>EXECUTE [dbo].[PG_CI_PARTIDA_PRESUPUESTO] 0,0,0,  1004, 0, 0, 0, 0, 0, 0, 0, 0</v>
      </c>
    </row>
    <row r="333" spans="2:13" ht="15" x14ac:dyDescent="0.3">
      <c r="B333" s="33">
        <f>B332</f>
        <v>1004</v>
      </c>
      <c r="C333" s="31">
        <v>30</v>
      </c>
      <c r="D333" s="58">
        <f t="shared" si="14"/>
        <v>0</v>
      </c>
      <c r="E333" s="3" t="s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M333" s="47" t="str">
        <f t="shared" si="15"/>
        <v>EXECUTE [dbo].[PG_CI_PARTIDA_PRESUPUESTO] 0,0,0,  1004, 30, 0, 0, 0, 0, 0, 0, 0</v>
      </c>
    </row>
    <row r="334" spans="2:13" ht="12" x14ac:dyDescent="0.3">
      <c r="B334" s="33">
        <f t="shared" ref="B334:B397" si="16">B333</f>
        <v>1004</v>
      </c>
      <c r="C334" s="31">
        <v>60</v>
      </c>
      <c r="D334" s="58">
        <f t="shared" si="14"/>
        <v>202</v>
      </c>
      <c r="E334" s="21" t="s">
        <v>3</v>
      </c>
      <c r="F334" s="25">
        <v>86469</v>
      </c>
      <c r="G334" s="24">
        <v>0</v>
      </c>
      <c r="H334" s="35">
        <v>43234.5</v>
      </c>
      <c r="I334" s="7">
        <v>0</v>
      </c>
      <c r="J334" s="35">
        <v>43234.5</v>
      </c>
      <c r="K334" s="7">
        <v>0</v>
      </c>
      <c r="L334" s="8"/>
      <c r="M334" s="47" t="str">
        <f t="shared" si="15"/>
        <v>EXECUTE [dbo].[PG_CI_PARTIDA_PRESUPUESTO] 0,0,0,  1004, 60, 202, 86469, 0, 43234.5, 0, 43234.5, 0</v>
      </c>
    </row>
    <row r="335" spans="2:13" ht="12" x14ac:dyDescent="0.3">
      <c r="B335" s="33">
        <f t="shared" si="16"/>
        <v>1004</v>
      </c>
      <c r="C335" s="31">
        <v>70</v>
      </c>
      <c r="D335" s="58">
        <f t="shared" si="14"/>
        <v>501</v>
      </c>
      <c r="E335" s="21" t="s">
        <v>4</v>
      </c>
      <c r="F335" s="25">
        <v>22809</v>
      </c>
      <c r="G335" s="35">
        <v>5702.25</v>
      </c>
      <c r="H335" s="35">
        <v>5702.25</v>
      </c>
      <c r="I335" s="35">
        <v>5702.25</v>
      </c>
      <c r="J335" s="35">
        <v>5702.25</v>
      </c>
      <c r="K335" s="24">
        <v>0</v>
      </c>
      <c r="M335" s="47" t="str">
        <f t="shared" si="15"/>
        <v>EXECUTE [dbo].[PG_CI_PARTIDA_PRESUPUESTO] 0,0,0,  1004, 70, 501, 22809, 5702.25, 5702.25, 5702.25, 5702.25, 0</v>
      </c>
    </row>
    <row r="336" spans="2:13" ht="12" x14ac:dyDescent="0.3">
      <c r="B336" s="33">
        <f t="shared" si="16"/>
        <v>1004</v>
      </c>
      <c r="C336" s="31">
        <v>50</v>
      </c>
      <c r="D336" s="58">
        <f t="shared" si="14"/>
        <v>0</v>
      </c>
      <c r="E336" s="23" t="s">
        <v>1</v>
      </c>
      <c r="F336" s="26">
        <v>109278</v>
      </c>
      <c r="G336" s="12">
        <v>5702.25</v>
      </c>
      <c r="H336" s="12">
        <v>48936.75</v>
      </c>
      <c r="I336" s="12">
        <v>5702.25</v>
      </c>
      <c r="J336" s="12">
        <v>48936.75</v>
      </c>
      <c r="K336" s="12">
        <v>0</v>
      </c>
      <c r="M336" s="47" t="str">
        <f t="shared" si="15"/>
        <v>EXECUTE [dbo].[PG_CI_PARTIDA_PRESUPUESTO] 0,0,0,  1004, 50, 0, 109278, 5702.25, 48936.75, 5702.25, 48936.75, 0</v>
      </c>
    </row>
    <row r="337" spans="2:13" ht="12" x14ac:dyDescent="0.3">
      <c r="B337" s="33">
        <f t="shared" si="16"/>
        <v>1004</v>
      </c>
      <c r="C337" s="31">
        <v>90</v>
      </c>
      <c r="D337" s="58">
        <f t="shared" si="14"/>
        <v>202</v>
      </c>
      <c r="E337" s="21" t="s">
        <v>5</v>
      </c>
      <c r="F337" s="25">
        <v>30901</v>
      </c>
      <c r="G337" s="24">
        <v>0</v>
      </c>
      <c r="H337" s="35">
        <v>15450.5</v>
      </c>
      <c r="I337" s="7">
        <v>0</v>
      </c>
      <c r="J337" s="35">
        <v>15450.5</v>
      </c>
      <c r="K337" s="7">
        <v>0</v>
      </c>
      <c r="M337" s="47" t="str">
        <f t="shared" si="15"/>
        <v>EXECUTE [dbo].[PG_CI_PARTIDA_PRESUPUESTO] 0,0,0,  1004, 90, 202, 30901, 0, 15450.5, 0, 15450.5, 0</v>
      </c>
    </row>
    <row r="338" spans="2:13" ht="12" x14ac:dyDescent="0.3">
      <c r="B338" s="33">
        <f t="shared" si="16"/>
        <v>1004</v>
      </c>
      <c r="C338" s="31">
        <v>100</v>
      </c>
      <c r="D338" s="58">
        <f t="shared" si="14"/>
        <v>501</v>
      </c>
      <c r="E338" s="21" t="s">
        <v>6</v>
      </c>
      <c r="F338" s="25">
        <v>51091</v>
      </c>
      <c r="G338" s="35">
        <v>12772.75</v>
      </c>
      <c r="H338" s="35">
        <v>12772.75</v>
      </c>
      <c r="I338" s="35">
        <v>12772.75</v>
      </c>
      <c r="J338" s="35">
        <v>12772.75</v>
      </c>
      <c r="K338" s="24">
        <v>0</v>
      </c>
      <c r="M338" s="47" t="str">
        <f t="shared" si="15"/>
        <v>EXECUTE [dbo].[PG_CI_PARTIDA_PRESUPUESTO] 0,0,0,  1004, 100, 501, 51091, 12772.75, 12772.75, 12772.75, 12772.75, 0</v>
      </c>
    </row>
    <row r="339" spans="2:13" ht="12" x14ac:dyDescent="0.3">
      <c r="B339" s="33">
        <f t="shared" si="16"/>
        <v>1004</v>
      </c>
      <c r="C339" s="31">
        <v>80</v>
      </c>
      <c r="D339" s="58">
        <f t="shared" si="14"/>
        <v>0</v>
      </c>
      <c r="E339" s="23" t="s">
        <v>2</v>
      </c>
      <c r="F339" s="26">
        <v>81992</v>
      </c>
      <c r="G339" s="12">
        <v>12772.75</v>
      </c>
      <c r="H339" s="12">
        <v>28223.25</v>
      </c>
      <c r="I339" s="12">
        <v>12772.75</v>
      </c>
      <c r="J339" s="12">
        <v>28223.25</v>
      </c>
      <c r="K339" s="12">
        <v>0</v>
      </c>
      <c r="M339" s="47" t="str">
        <f t="shared" si="15"/>
        <v>EXECUTE [dbo].[PG_CI_PARTIDA_PRESUPUESTO] 0,0,0,  1004, 80, 0, 81992, 12772.75, 28223.25, 12772.75, 28223.25, 0</v>
      </c>
    </row>
    <row r="340" spans="2:13" ht="12" x14ac:dyDescent="0.3">
      <c r="B340" s="33">
        <f t="shared" si="16"/>
        <v>1004</v>
      </c>
      <c r="C340" s="31">
        <v>40</v>
      </c>
      <c r="D340" s="58">
        <f t="shared" si="14"/>
        <v>0</v>
      </c>
      <c r="E340" s="16" t="s">
        <v>7</v>
      </c>
      <c r="F340" s="27">
        <v>191270</v>
      </c>
      <c r="G340" s="2">
        <v>18475</v>
      </c>
      <c r="H340" s="2">
        <v>77160</v>
      </c>
      <c r="I340" s="2">
        <v>18475</v>
      </c>
      <c r="J340" s="2">
        <v>77160</v>
      </c>
      <c r="K340" s="2">
        <v>0</v>
      </c>
      <c r="M340" s="47" t="str">
        <f t="shared" si="15"/>
        <v>EXECUTE [dbo].[PG_CI_PARTIDA_PRESUPUESTO] 0,0,0,  1004, 40, 0, 191270, 18475, 77160, 18475, 77160, 0</v>
      </c>
    </row>
    <row r="341" spans="2:13" ht="15" x14ac:dyDescent="0.3">
      <c r="B341" s="33">
        <f t="shared" si="16"/>
        <v>1004</v>
      </c>
      <c r="C341" s="31">
        <v>110</v>
      </c>
      <c r="D341" s="58">
        <f t="shared" si="14"/>
        <v>0</v>
      </c>
      <c r="E341" s="3" t="s">
        <v>107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M341" s="47" t="str">
        <f t="shared" si="15"/>
        <v>EXECUTE [dbo].[PG_CI_PARTIDA_PRESUPUESTO] 0,0,0,  1004, 110, 0, 0, 0, 0, 0, 0, 0</v>
      </c>
    </row>
    <row r="342" spans="2:13" ht="12" x14ac:dyDescent="0.3">
      <c r="B342" s="33">
        <f t="shared" si="16"/>
        <v>1004</v>
      </c>
      <c r="C342" s="31">
        <v>130</v>
      </c>
      <c r="D342" s="58">
        <f t="shared" si="14"/>
        <v>101</v>
      </c>
      <c r="E342" s="22" t="s">
        <v>93</v>
      </c>
      <c r="F342" s="25">
        <v>14941</v>
      </c>
      <c r="G342" s="39">
        <v>14941</v>
      </c>
      <c r="H342" s="7">
        <v>0</v>
      </c>
      <c r="I342" s="7">
        <v>0</v>
      </c>
      <c r="J342" s="7">
        <v>0</v>
      </c>
      <c r="K342" s="7">
        <v>0</v>
      </c>
      <c r="M342" s="47" t="str">
        <f t="shared" si="15"/>
        <v>EXECUTE [dbo].[PG_CI_PARTIDA_PRESUPUESTO] 0,0,0,  1004, 130, 101, 14941, 14941, 0, 0, 0, 0</v>
      </c>
    </row>
    <row r="343" spans="2:13" ht="12" x14ac:dyDescent="0.3">
      <c r="B343" s="33">
        <f t="shared" si="16"/>
        <v>1004</v>
      </c>
      <c r="C343" s="31">
        <v>140</v>
      </c>
      <c r="D343" s="58">
        <f t="shared" si="14"/>
        <v>202</v>
      </c>
      <c r="E343" s="22" t="s">
        <v>94</v>
      </c>
      <c r="F343" s="25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M343" s="47" t="str">
        <f t="shared" si="15"/>
        <v>EXECUTE [dbo].[PG_CI_PARTIDA_PRESUPUESTO] 0,0,0,  1004, 140, 202, 0, 0, 0, 0, 0, 0</v>
      </c>
    </row>
    <row r="344" spans="2:13" ht="12" x14ac:dyDescent="0.3">
      <c r="B344" s="33">
        <f t="shared" si="16"/>
        <v>1004</v>
      </c>
      <c r="C344" s="31">
        <v>150</v>
      </c>
      <c r="D344" s="58">
        <f t="shared" si="14"/>
        <v>202</v>
      </c>
      <c r="E344" s="22" t="s">
        <v>95</v>
      </c>
      <c r="F344" s="25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M344" s="47" t="str">
        <f t="shared" si="15"/>
        <v>EXECUTE [dbo].[PG_CI_PARTIDA_PRESUPUESTO] 0,0,0,  1004, 150, 202, 0, 0, 0, 0, 0, 0</v>
      </c>
    </row>
    <row r="345" spans="2:13" ht="12" x14ac:dyDescent="0.3">
      <c r="B345" s="33">
        <f t="shared" si="16"/>
        <v>1004</v>
      </c>
      <c r="C345" s="31">
        <v>120</v>
      </c>
      <c r="D345" s="58">
        <f t="shared" si="14"/>
        <v>0</v>
      </c>
      <c r="E345" s="16" t="s">
        <v>20</v>
      </c>
      <c r="F345" s="27">
        <v>14941</v>
      </c>
      <c r="G345" s="2">
        <v>14941</v>
      </c>
      <c r="H345" s="2">
        <v>0</v>
      </c>
      <c r="I345" s="2">
        <v>0</v>
      </c>
      <c r="J345" s="2">
        <v>0</v>
      </c>
      <c r="K345" s="2">
        <v>0</v>
      </c>
      <c r="M345" s="47" t="str">
        <f t="shared" si="15"/>
        <v>EXECUTE [dbo].[PG_CI_PARTIDA_PRESUPUESTO] 0,0,0,  1004, 120, 0, 14941, 14941, 0, 0, 0, 0</v>
      </c>
    </row>
    <row r="346" spans="2:13" ht="15" x14ac:dyDescent="0.3">
      <c r="B346" s="33">
        <f t="shared" si="16"/>
        <v>1004</v>
      </c>
      <c r="C346" s="31">
        <v>160</v>
      </c>
      <c r="D346" s="58">
        <f t="shared" si="14"/>
        <v>0</v>
      </c>
      <c r="E346" s="3" t="s">
        <v>108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M346" s="47" t="str">
        <f t="shared" si="15"/>
        <v>EXECUTE [dbo].[PG_CI_PARTIDA_PRESUPUESTO] 0,0,0,  1004, 160, 0, 0, 0, 0, 0, 0, 0</v>
      </c>
    </row>
    <row r="347" spans="2:13" ht="12" x14ac:dyDescent="0.3">
      <c r="B347" s="33">
        <f t="shared" si="16"/>
        <v>1004</v>
      </c>
      <c r="C347" s="31">
        <v>190</v>
      </c>
      <c r="D347" s="58">
        <f t="shared" si="14"/>
        <v>104</v>
      </c>
      <c r="E347" s="22" t="s">
        <v>13</v>
      </c>
      <c r="F347" s="25">
        <v>16680</v>
      </c>
      <c r="G347" s="7">
        <v>0</v>
      </c>
      <c r="H347" s="7">
        <v>0</v>
      </c>
      <c r="I347" s="7">
        <v>0</v>
      </c>
      <c r="J347" s="39">
        <v>16680</v>
      </c>
      <c r="K347" s="7">
        <v>0</v>
      </c>
      <c r="M347" s="47" t="str">
        <f t="shared" si="15"/>
        <v>EXECUTE [dbo].[PG_CI_PARTIDA_PRESUPUESTO] 0,0,0,  1004, 190, 104, 16680, 0, 0, 0, 16680, 0</v>
      </c>
    </row>
    <row r="348" spans="2:13" ht="12" x14ac:dyDescent="0.3">
      <c r="B348" s="33">
        <f t="shared" si="16"/>
        <v>1004</v>
      </c>
      <c r="C348" s="31">
        <v>200</v>
      </c>
      <c r="D348" s="58">
        <f t="shared" si="14"/>
        <v>104</v>
      </c>
      <c r="E348" s="22" t="s">
        <v>14</v>
      </c>
      <c r="F348" s="25">
        <v>979</v>
      </c>
      <c r="G348" s="7">
        <v>0</v>
      </c>
      <c r="H348" s="7">
        <v>0</v>
      </c>
      <c r="I348" s="7">
        <v>0</v>
      </c>
      <c r="J348" s="39">
        <v>979</v>
      </c>
      <c r="K348" s="7">
        <v>0</v>
      </c>
      <c r="M348" s="47" t="str">
        <f t="shared" si="15"/>
        <v>EXECUTE [dbo].[PG_CI_PARTIDA_PRESUPUESTO] 0,0,0,  1004, 200, 104, 979, 0, 0, 0, 979, 0</v>
      </c>
    </row>
    <row r="349" spans="2:13" ht="12" x14ac:dyDescent="0.3">
      <c r="B349" s="33">
        <f t="shared" si="16"/>
        <v>1004</v>
      </c>
      <c r="C349" s="31">
        <v>210</v>
      </c>
      <c r="D349" s="58">
        <f t="shared" si="14"/>
        <v>202</v>
      </c>
      <c r="E349" s="22" t="s">
        <v>57</v>
      </c>
      <c r="F349" s="25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M349" s="47" t="str">
        <f t="shared" si="15"/>
        <v>EXECUTE [dbo].[PG_CI_PARTIDA_PRESUPUESTO] 0,0,0,  1004, 210, 202, 0, 0, 0, 0, 0, 0</v>
      </c>
    </row>
    <row r="350" spans="2:13" ht="12" x14ac:dyDescent="0.3">
      <c r="B350" s="33">
        <f t="shared" si="16"/>
        <v>1004</v>
      </c>
      <c r="C350" s="31">
        <v>220</v>
      </c>
      <c r="D350" s="58">
        <f t="shared" si="14"/>
        <v>202</v>
      </c>
      <c r="E350" s="22" t="s">
        <v>15</v>
      </c>
      <c r="F350" s="25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M350" s="47" t="str">
        <f t="shared" si="15"/>
        <v>EXECUTE [dbo].[PG_CI_PARTIDA_PRESUPUESTO] 0,0,0,  1004, 220, 202, 0, 0, 0, 0, 0, 0</v>
      </c>
    </row>
    <row r="351" spans="2:13" ht="12" x14ac:dyDescent="0.3">
      <c r="B351" s="33">
        <f t="shared" si="16"/>
        <v>1004</v>
      </c>
      <c r="C351" s="31">
        <v>230</v>
      </c>
      <c r="D351" s="58">
        <f t="shared" si="14"/>
        <v>202</v>
      </c>
      <c r="E351" s="22" t="s">
        <v>16</v>
      </c>
      <c r="F351" s="25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M351" s="47" t="str">
        <f t="shared" si="15"/>
        <v>EXECUTE [dbo].[PG_CI_PARTIDA_PRESUPUESTO] 0,0,0,  1004, 230, 202, 0, 0, 0, 0, 0, 0</v>
      </c>
    </row>
    <row r="352" spans="2:13" ht="12" x14ac:dyDescent="0.3">
      <c r="B352" s="33">
        <f t="shared" si="16"/>
        <v>1004</v>
      </c>
      <c r="C352" s="31">
        <v>180</v>
      </c>
      <c r="D352" s="58">
        <f t="shared" si="14"/>
        <v>0</v>
      </c>
      <c r="E352" s="23" t="s">
        <v>24</v>
      </c>
      <c r="F352" s="26">
        <v>17659</v>
      </c>
      <c r="G352" s="12">
        <v>0</v>
      </c>
      <c r="H352" s="12">
        <v>0</v>
      </c>
      <c r="I352" s="12">
        <v>0</v>
      </c>
      <c r="J352" s="12">
        <v>17659</v>
      </c>
      <c r="K352" s="12">
        <v>0</v>
      </c>
      <c r="M352" s="47" t="str">
        <f t="shared" si="15"/>
        <v>EXECUTE [dbo].[PG_CI_PARTIDA_PRESUPUESTO] 0,0,0,  1004, 180, 0, 17659, 0, 0, 0, 17659, 0</v>
      </c>
    </row>
    <row r="353" spans="2:13" ht="12" x14ac:dyDescent="0.3">
      <c r="B353" s="33">
        <f t="shared" si="16"/>
        <v>1004</v>
      </c>
      <c r="C353" s="31">
        <v>250</v>
      </c>
      <c r="D353" s="58">
        <f t="shared" si="14"/>
        <v>103</v>
      </c>
      <c r="E353" s="22" t="s">
        <v>9</v>
      </c>
      <c r="F353" s="25">
        <v>7392</v>
      </c>
      <c r="G353" s="7">
        <v>0</v>
      </c>
      <c r="H353" s="7">
        <v>0</v>
      </c>
      <c r="I353" s="39">
        <v>7392</v>
      </c>
      <c r="J353" s="7">
        <v>0</v>
      </c>
      <c r="K353" s="7">
        <v>0</v>
      </c>
      <c r="M353" s="47" t="str">
        <f t="shared" si="15"/>
        <v>EXECUTE [dbo].[PG_CI_PARTIDA_PRESUPUESTO] 0,0,0,  1004, 250, 103, 7392, 0, 0, 7392, 0, 0</v>
      </c>
    </row>
    <row r="354" spans="2:13" ht="12" x14ac:dyDescent="0.3">
      <c r="B354" s="33">
        <f t="shared" si="16"/>
        <v>1004</v>
      </c>
      <c r="C354" s="31">
        <v>260</v>
      </c>
      <c r="D354" s="58">
        <f t="shared" si="14"/>
        <v>101</v>
      </c>
      <c r="E354" s="22" t="s">
        <v>101</v>
      </c>
      <c r="F354" s="25">
        <v>4734</v>
      </c>
      <c r="G354" s="39">
        <v>4734</v>
      </c>
      <c r="H354" s="7">
        <v>0</v>
      </c>
      <c r="I354" s="7">
        <v>0</v>
      </c>
      <c r="J354" s="7">
        <v>0</v>
      </c>
      <c r="K354" s="7">
        <v>0</v>
      </c>
      <c r="M354" s="47" t="str">
        <f t="shared" si="15"/>
        <v>EXECUTE [dbo].[PG_CI_PARTIDA_PRESUPUESTO] 0,0,0,  1004, 260, 101, 4734, 4734, 0, 0, 0, 0</v>
      </c>
    </row>
    <row r="355" spans="2:13" ht="12" x14ac:dyDescent="0.3">
      <c r="B355" s="33">
        <f t="shared" si="16"/>
        <v>1004</v>
      </c>
      <c r="C355" s="31">
        <v>270</v>
      </c>
      <c r="D355" s="58">
        <f t="shared" si="14"/>
        <v>101</v>
      </c>
      <c r="E355" s="22" t="s">
        <v>10</v>
      </c>
      <c r="F355" s="25">
        <v>1748</v>
      </c>
      <c r="G355" s="39">
        <v>1748</v>
      </c>
      <c r="H355" s="7">
        <v>0</v>
      </c>
      <c r="I355" s="7">
        <v>0</v>
      </c>
      <c r="J355" s="7">
        <v>0</v>
      </c>
      <c r="K355" s="7">
        <v>0</v>
      </c>
      <c r="M355" s="47" t="str">
        <f t="shared" si="15"/>
        <v>EXECUTE [dbo].[PG_CI_PARTIDA_PRESUPUESTO] 0,0,0,  1004, 270, 101, 1748, 1748, 0, 0, 0, 0</v>
      </c>
    </row>
    <row r="356" spans="2:13" ht="12" x14ac:dyDescent="0.3">
      <c r="B356" s="33">
        <f t="shared" si="16"/>
        <v>1004</v>
      </c>
      <c r="C356" s="31">
        <v>280</v>
      </c>
      <c r="D356" s="58">
        <f t="shared" si="14"/>
        <v>202</v>
      </c>
      <c r="E356" s="22" t="s">
        <v>11</v>
      </c>
      <c r="F356" s="25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M356" s="47" t="str">
        <f t="shared" si="15"/>
        <v>EXECUTE [dbo].[PG_CI_PARTIDA_PRESUPUESTO] 0,0,0,  1004, 280, 202, 0, 0, 0, 0, 0, 0</v>
      </c>
    </row>
    <row r="357" spans="2:13" ht="12" x14ac:dyDescent="0.3">
      <c r="B357" s="33">
        <f t="shared" si="16"/>
        <v>1004</v>
      </c>
      <c r="C357" s="31">
        <v>290</v>
      </c>
      <c r="D357" s="58">
        <f t="shared" si="14"/>
        <v>202</v>
      </c>
      <c r="E357" s="22" t="s">
        <v>12</v>
      </c>
      <c r="F357" s="25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M357" s="47" t="str">
        <f t="shared" si="15"/>
        <v>EXECUTE [dbo].[PG_CI_PARTIDA_PRESUPUESTO] 0,0,0,  1004, 290, 202, 0, 0, 0, 0, 0, 0</v>
      </c>
    </row>
    <row r="358" spans="2:13" ht="12" x14ac:dyDescent="0.3">
      <c r="B358" s="33">
        <f t="shared" si="16"/>
        <v>1004</v>
      </c>
      <c r="C358" s="31">
        <v>300</v>
      </c>
      <c r="D358" s="58">
        <f t="shared" si="14"/>
        <v>202</v>
      </c>
      <c r="E358" s="22" t="s">
        <v>19</v>
      </c>
      <c r="F358" s="25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M358" s="47" t="str">
        <f t="shared" si="15"/>
        <v>EXECUTE [dbo].[PG_CI_PARTIDA_PRESUPUESTO] 0,0,0,  1004, 300, 202, 0, 0, 0, 0, 0, 0</v>
      </c>
    </row>
    <row r="359" spans="2:13" ht="12" x14ac:dyDescent="0.3">
      <c r="B359" s="33">
        <f t="shared" si="16"/>
        <v>1004</v>
      </c>
      <c r="C359" s="31">
        <v>240</v>
      </c>
      <c r="D359" s="58">
        <f t="shared" si="14"/>
        <v>0</v>
      </c>
      <c r="E359" s="23" t="s">
        <v>25</v>
      </c>
      <c r="F359" s="26">
        <v>13874</v>
      </c>
      <c r="G359" s="12">
        <v>6482</v>
      </c>
      <c r="H359" s="12">
        <v>0</v>
      </c>
      <c r="I359" s="12">
        <v>7392</v>
      </c>
      <c r="J359" s="12">
        <v>0</v>
      </c>
      <c r="K359" s="12">
        <v>0</v>
      </c>
      <c r="M359" s="47" t="str">
        <f t="shared" si="15"/>
        <v>EXECUTE [dbo].[PG_CI_PARTIDA_PRESUPUESTO] 0,0,0,  1004, 240, 0, 13874, 6482, 0, 7392, 0, 0</v>
      </c>
    </row>
    <row r="360" spans="2:13" ht="12" x14ac:dyDescent="0.3">
      <c r="B360" s="33">
        <f t="shared" si="16"/>
        <v>1004</v>
      </c>
      <c r="C360" s="31">
        <v>320</v>
      </c>
      <c r="D360" s="58">
        <f t="shared" si="14"/>
        <v>202</v>
      </c>
      <c r="E360" s="22" t="s">
        <v>17</v>
      </c>
      <c r="F360" s="25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M360" s="47" t="str">
        <f t="shared" si="15"/>
        <v>EXECUTE [dbo].[PG_CI_PARTIDA_PRESUPUESTO] 0,0,0,  1004, 320, 202, 0, 0, 0, 0, 0, 0</v>
      </c>
    </row>
    <row r="361" spans="2:13" ht="12" x14ac:dyDescent="0.3">
      <c r="B361" s="33">
        <f t="shared" si="16"/>
        <v>1004</v>
      </c>
      <c r="C361" s="31">
        <v>330</v>
      </c>
      <c r="D361" s="58">
        <f t="shared" si="14"/>
        <v>401</v>
      </c>
      <c r="E361" s="22" t="s">
        <v>103</v>
      </c>
      <c r="F361" s="25">
        <v>7906</v>
      </c>
      <c r="G361" s="39">
        <v>1976.5</v>
      </c>
      <c r="H361" s="39">
        <v>1976.5</v>
      </c>
      <c r="I361" s="39">
        <v>1976.5</v>
      </c>
      <c r="J361" s="39">
        <v>1976.5</v>
      </c>
      <c r="K361" s="7">
        <v>0</v>
      </c>
      <c r="M361" s="47" t="str">
        <f t="shared" si="15"/>
        <v>EXECUTE [dbo].[PG_CI_PARTIDA_PRESUPUESTO] 0,0,0,  1004, 330, 401, 7906, 1976.5, 1976.5, 1976.5, 1976.5, 0</v>
      </c>
    </row>
    <row r="362" spans="2:13" ht="12" x14ac:dyDescent="0.3">
      <c r="B362" s="33">
        <f t="shared" si="16"/>
        <v>1004</v>
      </c>
      <c r="C362" s="31">
        <v>340</v>
      </c>
      <c r="D362" s="58">
        <f t="shared" si="14"/>
        <v>202</v>
      </c>
      <c r="E362" s="22" t="s">
        <v>27</v>
      </c>
      <c r="F362" s="25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M362" s="47" t="str">
        <f t="shared" si="15"/>
        <v>EXECUTE [dbo].[PG_CI_PARTIDA_PRESUPUESTO] 0,0,0,  1004, 340, 202, 0, 0, 0, 0, 0, 0</v>
      </c>
    </row>
    <row r="363" spans="2:13" ht="12" x14ac:dyDescent="0.3">
      <c r="B363" s="33">
        <f t="shared" si="16"/>
        <v>1004</v>
      </c>
      <c r="C363" s="31">
        <v>350</v>
      </c>
      <c r="D363" s="58">
        <f t="shared" si="14"/>
        <v>401</v>
      </c>
      <c r="E363" s="22" t="s">
        <v>21</v>
      </c>
      <c r="F363" s="25">
        <v>20921</v>
      </c>
      <c r="G363" s="39">
        <v>5230.25</v>
      </c>
      <c r="H363" s="39">
        <v>5230.25</v>
      </c>
      <c r="I363" s="39">
        <v>5230.25</v>
      </c>
      <c r="J363" s="39">
        <v>5230.25</v>
      </c>
      <c r="K363" s="7">
        <v>0</v>
      </c>
      <c r="M363" s="47" t="str">
        <f t="shared" si="15"/>
        <v>EXECUTE [dbo].[PG_CI_PARTIDA_PRESUPUESTO] 0,0,0,  1004, 350, 401, 20921, 5230.25, 5230.25, 5230.25, 5230.25, 0</v>
      </c>
    </row>
    <row r="364" spans="2:13" ht="12" x14ac:dyDescent="0.3">
      <c r="B364" s="33">
        <f t="shared" si="16"/>
        <v>1004</v>
      </c>
      <c r="C364" s="31">
        <v>360</v>
      </c>
      <c r="D364" s="58">
        <f t="shared" si="14"/>
        <v>104</v>
      </c>
      <c r="E364" s="22" t="s">
        <v>18</v>
      </c>
      <c r="F364" s="25">
        <v>3017</v>
      </c>
      <c r="G364" s="7">
        <v>0</v>
      </c>
      <c r="H364" s="7">
        <v>0</v>
      </c>
      <c r="I364" s="7">
        <v>0</v>
      </c>
      <c r="J364" s="39">
        <v>3017</v>
      </c>
      <c r="K364" s="7">
        <v>0</v>
      </c>
      <c r="M364" s="47" t="str">
        <f t="shared" si="15"/>
        <v>EXECUTE [dbo].[PG_CI_PARTIDA_PRESUPUESTO] 0,0,0,  1004, 360, 104, 3017, 0, 0, 0, 3017, 0</v>
      </c>
    </row>
    <row r="365" spans="2:13" ht="12" x14ac:dyDescent="0.3">
      <c r="B365" s="33">
        <f t="shared" si="16"/>
        <v>1004</v>
      </c>
      <c r="C365" s="31">
        <v>370</v>
      </c>
      <c r="D365" s="58">
        <f t="shared" si="14"/>
        <v>202</v>
      </c>
      <c r="E365" s="22" t="s">
        <v>22</v>
      </c>
      <c r="F365" s="25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M365" s="47" t="str">
        <f t="shared" si="15"/>
        <v>EXECUTE [dbo].[PG_CI_PARTIDA_PRESUPUESTO] 0,0,0,  1004, 370, 202, 0, 0, 0, 0, 0, 0</v>
      </c>
    </row>
    <row r="366" spans="2:13" ht="12" x14ac:dyDescent="0.3">
      <c r="B366" s="33">
        <f t="shared" si="16"/>
        <v>1004</v>
      </c>
      <c r="C366" s="31">
        <v>310</v>
      </c>
      <c r="D366" s="58">
        <f t="shared" si="14"/>
        <v>0</v>
      </c>
      <c r="E366" s="23" t="s">
        <v>26</v>
      </c>
      <c r="F366" s="26">
        <v>31844</v>
      </c>
      <c r="G366" s="12">
        <v>7206.75</v>
      </c>
      <c r="H366" s="12">
        <v>7206.75</v>
      </c>
      <c r="I366" s="12">
        <v>7206.75</v>
      </c>
      <c r="J366" s="12">
        <v>10223.75</v>
      </c>
      <c r="K366" s="12">
        <v>0</v>
      </c>
      <c r="M366" s="47" t="str">
        <f t="shared" si="15"/>
        <v>EXECUTE [dbo].[PG_CI_PARTIDA_PRESUPUESTO] 0,0,0,  1004, 310, 0, 31844, 7206.75, 7206.75, 7206.75, 10223.75, 0</v>
      </c>
    </row>
    <row r="367" spans="2:13" ht="12" x14ac:dyDescent="0.3">
      <c r="B367" s="33">
        <f t="shared" si="16"/>
        <v>1004</v>
      </c>
      <c r="C367" s="31">
        <v>170</v>
      </c>
      <c r="D367" s="58">
        <f t="shared" si="14"/>
        <v>0</v>
      </c>
      <c r="E367" s="16" t="s">
        <v>23</v>
      </c>
      <c r="F367" s="27">
        <v>78318</v>
      </c>
      <c r="G367" s="2">
        <v>28629.75</v>
      </c>
      <c r="H367" s="2">
        <v>7206.75</v>
      </c>
      <c r="I367" s="2">
        <v>14598.75</v>
      </c>
      <c r="J367" s="2">
        <v>27882.75</v>
      </c>
      <c r="K367" s="2">
        <v>0</v>
      </c>
      <c r="M367" s="47" t="str">
        <f t="shared" si="15"/>
        <v>EXECUTE [dbo].[PG_CI_PARTIDA_PRESUPUESTO] 0,0,0,  1004, 170, 0, 78318, 28629.75, 7206.75, 14598.75, 27882.75, 0</v>
      </c>
    </row>
    <row r="368" spans="2:13" ht="15" x14ac:dyDescent="0.3">
      <c r="B368" s="33">
        <f t="shared" si="16"/>
        <v>1004</v>
      </c>
      <c r="C368" s="31">
        <v>380</v>
      </c>
      <c r="D368" s="58">
        <f t="shared" si="14"/>
        <v>0</v>
      </c>
      <c r="E368" s="3" t="s">
        <v>73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M368" s="47" t="str">
        <f t="shared" si="15"/>
        <v>EXECUTE [dbo].[PG_CI_PARTIDA_PRESUPUESTO] 0,0,0,  1004, 380, 0, 0, 0, 0, 0, 0, 0</v>
      </c>
    </row>
    <row r="369" spans="2:13" ht="12" x14ac:dyDescent="0.3">
      <c r="B369" s="33">
        <f t="shared" si="16"/>
        <v>1004</v>
      </c>
      <c r="C369" s="31">
        <v>410</v>
      </c>
      <c r="D369" s="58">
        <f t="shared" ref="D369:D432" si="17">D259</f>
        <v>401</v>
      </c>
      <c r="E369" s="22" t="s">
        <v>62</v>
      </c>
      <c r="F369" s="25">
        <v>13740</v>
      </c>
      <c r="G369" s="39">
        <v>3435</v>
      </c>
      <c r="H369" s="39">
        <v>3435</v>
      </c>
      <c r="I369" s="39">
        <v>3435</v>
      </c>
      <c r="J369" s="39">
        <v>3435</v>
      </c>
      <c r="K369" s="7">
        <v>0</v>
      </c>
      <c r="M369" s="47" t="str">
        <f t="shared" si="15"/>
        <v>EXECUTE [dbo].[PG_CI_PARTIDA_PRESUPUESTO] 0,0,0,  1004, 410, 401, 13740, 3435, 3435, 3435, 3435, 0</v>
      </c>
    </row>
    <row r="370" spans="2:13" ht="12" x14ac:dyDescent="0.3">
      <c r="B370" s="33">
        <f t="shared" si="16"/>
        <v>1004</v>
      </c>
      <c r="C370" s="31">
        <v>420</v>
      </c>
      <c r="D370" s="58">
        <f t="shared" si="17"/>
        <v>401</v>
      </c>
      <c r="E370" s="22" t="s">
        <v>63</v>
      </c>
      <c r="F370" s="25">
        <v>5475</v>
      </c>
      <c r="G370" s="39">
        <v>1368.75</v>
      </c>
      <c r="H370" s="39">
        <v>1368.75</v>
      </c>
      <c r="I370" s="39">
        <v>1368.75</v>
      </c>
      <c r="J370" s="39">
        <v>1368.75</v>
      </c>
      <c r="K370" s="7">
        <v>0</v>
      </c>
      <c r="M370" s="47" t="str">
        <f t="shared" si="15"/>
        <v>EXECUTE [dbo].[PG_CI_PARTIDA_PRESUPUESTO] 0,0,0,  1004, 420, 401, 5475, 1368.75, 1368.75, 1368.75, 1368.75, 0</v>
      </c>
    </row>
    <row r="371" spans="2:13" ht="12" x14ac:dyDescent="0.3">
      <c r="B371" s="33">
        <f t="shared" si="16"/>
        <v>1004</v>
      </c>
      <c r="C371" s="31">
        <v>430</v>
      </c>
      <c r="D371" s="58">
        <f t="shared" si="17"/>
        <v>202</v>
      </c>
      <c r="E371" s="22" t="s">
        <v>64</v>
      </c>
      <c r="F371" s="25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M371" s="47" t="str">
        <f t="shared" si="15"/>
        <v>EXECUTE [dbo].[PG_CI_PARTIDA_PRESUPUESTO] 0,0,0,  1004, 430, 202, 0, 0, 0, 0, 0, 0</v>
      </c>
    </row>
    <row r="372" spans="2:13" ht="12" x14ac:dyDescent="0.3">
      <c r="B372" s="33">
        <f t="shared" si="16"/>
        <v>1004</v>
      </c>
      <c r="C372" s="31">
        <v>400</v>
      </c>
      <c r="D372" s="58">
        <f t="shared" si="17"/>
        <v>0</v>
      </c>
      <c r="E372" s="23" t="s">
        <v>74</v>
      </c>
      <c r="F372" s="28">
        <v>19215</v>
      </c>
      <c r="G372" s="20">
        <v>4803.75</v>
      </c>
      <c r="H372" s="20">
        <v>4803.75</v>
      </c>
      <c r="I372" s="20">
        <v>4803.75</v>
      </c>
      <c r="J372" s="20">
        <v>4803.75</v>
      </c>
      <c r="K372" s="20">
        <v>0</v>
      </c>
      <c r="M372" s="47" t="str">
        <f t="shared" si="15"/>
        <v>EXECUTE [dbo].[PG_CI_PARTIDA_PRESUPUESTO] 0,0,0,  1004, 400, 0, 19215, 4803.75, 4803.75, 4803.75, 4803.75, 0</v>
      </c>
    </row>
    <row r="373" spans="2:13" ht="12" x14ac:dyDescent="0.3">
      <c r="B373" s="33">
        <f t="shared" si="16"/>
        <v>1004</v>
      </c>
      <c r="C373" s="31">
        <v>450</v>
      </c>
      <c r="D373" s="58">
        <f t="shared" si="17"/>
        <v>202</v>
      </c>
      <c r="E373" s="22" t="s">
        <v>105</v>
      </c>
      <c r="F373" s="25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M373" s="47" t="str">
        <f t="shared" si="15"/>
        <v>EXECUTE [dbo].[PG_CI_PARTIDA_PRESUPUESTO] 0,0,0,  1004, 450, 202, 0, 0, 0, 0, 0, 0</v>
      </c>
    </row>
    <row r="374" spans="2:13" ht="12" x14ac:dyDescent="0.3">
      <c r="B374" s="33">
        <f t="shared" si="16"/>
        <v>1004</v>
      </c>
      <c r="C374" s="31">
        <v>460</v>
      </c>
      <c r="D374" s="58">
        <f t="shared" si="17"/>
        <v>401</v>
      </c>
      <c r="E374" s="22" t="s">
        <v>104</v>
      </c>
      <c r="F374" s="25">
        <v>2000</v>
      </c>
      <c r="G374" s="39">
        <v>500</v>
      </c>
      <c r="H374" s="39">
        <v>500</v>
      </c>
      <c r="I374" s="39">
        <v>500</v>
      </c>
      <c r="J374" s="39">
        <v>500</v>
      </c>
      <c r="K374" s="7">
        <v>0</v>
      </c>
      <c r="M374" s="47" t="str">
        <f t="shared" si="15"/>
        <v>EXECUTE [dbo].[PG_CI_PARTIDA_PRESUPUESTO] 0,0,0,  1004, 460, 401, 2000, 500, 500, 500, 500, 0</v>
      </c>
    </row>
    <row r="375" spans="2:13" ht="12" x14ac:dyDescent="0.3">
      <c r="B375" s="33">
        <f t="shared" si="16"/>
        <v>1004</v>
      </c>
      <c r="C375" s="31">
        <v>470</v>
      </c>
      <c r="D375" s="58">
        <f t="shared" si="17"/>
        <v>202</v>
      </c>
      <c r="E375" s="22" t="s">
        <v>65</v>
      </c>
      <c r="F375" s="25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M375" s="47" t="str">
        <f t="shared" si="15"/>
        <v>EXECUTE [dbo].[PG_CI_PARTIDA_PRESUPUESTO] 0,0,0,  1004, 470, 202, 0, 0, 0, 0, 0, 0</v>
      </c>
    </row>
    <row r="376" spans="2:13" ht="12" x14ac:dyDescent="0.3">
      <c r="B376" s="33">
        <f t="shared" si="16"/>
        <v>1004</v>
      </c>
      <c r="C376" s="31">
        <v>480</v>
      </c>
      <c r="D376" s="58">
        <f t="shared" si="17"/>
        <v>202</v>
      </c>
      <c r="E376" s="22" t="s">
        <v>66</v>
      </c>
      <c r="F376" s="25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M376" s="47" t="str">
        <f t="shared" si="15"/>
        <v>EXECUTE [dbo].[PG_CI_PARTIDA_PRESUPUESTO] 0,0,0,  1004, 480, 202, 0, 0, 0, 0, 0, 0</v>
      </c>
    </row>
    <row r="377" spans="2:13" ht="12" x14ac:dyDescent="0.3">
      <c r="B377" s="33">
        <f t="shared" si="16"/>
        <v>1004</v>
      </c>
      <c r="C377" s="31">
        <v>490</v>
      </c>
      <c r="D377" s="58">
        <f t="shared" si="17"/>
        <v>202</v>
      </c>
      <c r="E377" s="22" t="s">
        <v>106</v>
      </c>
      <c r="F377" s="25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M377" s="47" t="str">
        <f t="shared" si="15"/>
        <v>EXECUTE [dbo].[PG_CI_PARTIDA_PRESUPUESTO] 0,0,0,  1004, 490, 202, 0, 0, 0, 0, 0, 0</v>
      </c>
    </row>
    <row r="378" spans="2:13" ht="12" x14ac:dyDescent="0.3">
      <c r="B378" s="33">
        <f t="shared" si="16"/>
        <v>1004</v>
      </c>
      <c r="C378" s="31">
        <v>500</v>
      </c>
      <c r="D378" s="58">
        <f t="shared" si="17"/>
        <v>202</v>
      </c>
      <c r="E378" s="22" t="s">
        <v>71</v>
      </c>
      <c r="F378" s="25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M378" s="47" t="str">
        <f t="shared" si="15"/>
        <v>EXECUTE [dbo].[PG_CI_PARTIDA_PRESUPUESTO] 0,0,0,  1004, 500, 202, 0, 0, 0, 0, 0, 0</v>
      </c>
    </row>
    <row r="379" spans="2:13" ht="12" x14ac:dyDescent="0.3">
      <c r="B379" s="33">
        <f t="shared" si="16"/>
        <v>1004</v>
      </c>
      <c r="C379" s="31">
        <v>510</v>
      </c>
      <c r="D379" s="58">
        <f t="shared" si="17"/>
        <v>202</v>
      </c>
      <c r="E379" s="22" t="s">
        <v>70</v>
      </c>
      <c r="F379" s="25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M379" s="47" t="str">
        <f t="shared" si="15"/>
        <v>EXECUTE [dbo].[PG_CI_PARTIDA_PRESUPUESTO] 0,0,0,  1004, 510, 202, 0, 0, 0, 0, 0, 0</v>
      </c>
    </row>
    <row r="380" spans="2:13" ht="12" x14ac:dyDescent="0.3">
      <c r="B380" s="33">
        <f t="shared" si="16"/>
        <v>1004</v>
      </c>
      <c r="C380" s="31">
        <v>440</v>
      </c>
      <c r="D380" s="58">
        <f t="shared" si="17"/>
        <v>0</v>
      </c>
      <c r="E380" s="23" t="s">
        <v>75</v>
      </c>
      <c r="F380" s="28">
        <v>2000</v>
      </c>
      <c r="G380" s="20">
        <v>500</v>
      </c>
      <c r="H380" s="20">
        <v>500</v>
      </c>
      <c r="I380" s="20">
        <v>500</v>
      </c>
      <c r="J380" s="20">
        <v>500</v>
      </c>
      <c r="K380" s="20">
        <v>0</v>
      </c>
      <c r="M380" s="47" t="str">
        <f t="shared" si="15"/>
        <v>EXECUTE [dbo].[PG_CI_PARTIDA_PRESUPUESTO] 0,0,0,  1004, 440, 0, 2000, 500, 500, 500, 500, 0</v>
      </c>
    </row>
    <row r="381" spans="2:13" ht="12" x14ac:dyDescent="0.3">
      <c r="B381" s="33">
        <f t="shared" si="16"/>
        <v>1004</v>
      </c>
      <c r="C381" s="31">
        <v>530</v>
      </c>
      <c r="D381" s="58">
        <f t="shared" si="17"/>
        <v>202</v>
      </c>
      <c r="E381" s="22" t="s">
        <v>67</v>
      </c>
      <c r="F381" s="25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M381" s="47" t="str">
        <f t="shared" si="15"/>
        <v>EXECUTE [dbo].[PG_CI_PARTIDA_PRESUPUESTO] 0,0,0,  1004, 530, 202, 0, 0, 0, 0, 0, 0</v>
      </c>
    </row>
    <row r="382" spans="2:13" ht="12" x14ac:dyDescent="0.3">
      <c r="B382" s="33">
        <f t="shared" si="16"/>
        <v>1004</v>
      </c>
      <c r="C382" s="31">
        <v>540</v>
      </c>
      <c r="D382" s="58">
        <f t="shared" si="17"/>
        <v>202</v>
      </c>
      <c r="E382" s="22" t="s">
        <v>68</v>
      </c>
      <c r="F382" s="25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M382" s="47" t="str">
        <f t="shared" si="15"/>
        <v>EXECUTE [dbo].[PG_CI_PARTIDA_PRESUPUESTO] 0,0,0,  1004, 540, 202, 0, 0, 0, 0, 0, 0</v>
      </c>
    </row>
    <row r="383" spans="2:13" ht="12" x14ac:dyDescent="0.3">
      <c r="B383" s="33">
        <f t="shared" si="16"/>
        <v>1004</v>
      </c>
      <c r="C383" s="31">
        <v>550</v>
      </c>
      <c r="D383" s="58">
        <f t="shared" si="17"/>
        <v>202</v>
      </c>
      <c r="E383" s="22" t="s">
        <v>69</v>
      </c>
      <c r="F383" s="25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M383" s="47" t="str">
        <f t="shared" si="15"/>
        <v>EXECUTE [dbo].[PG_CI_PARTIDA_PRESUPUESTO] 0,0,0,  1004, 550, 202, 0, 0, 0, 0, 0, 0</v>
      </c>
    </row>
    <row r="384" spans="2:13" ht="12" x14ac:dyDescent="0.3">
      <c r="B384" s="33">
        <f t="shared" si="16"/>
        <v>1004</v>
      </c>
      <c r="C384" s="31">
        <v>560</v>
      </c>
      <c r="D384" s="58">
        <f t="shared" si="17"/>
        <v>202</v>
      </c>
      <c r="E384" s="22" t="s">
        <v>70</v>
      </c>
      <c r="F384" s="25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M384" s="47" t="str">
        <f t="shared" si="15"/>
        <v>EXECUTE [dbo].[PG_CI_PARTIDA_PRESUPUESTO] 0,0,0,  1004, 560, 202, 0, 0, 0, 0, 0, 0</v>
      </c>
    </row>
    <row r="385" spans="2:13" ht="12" x14ac:dyDescent="0.3">
      <c r="B385" s="33">
        <f t="shared" si="16"/>
        <v>1004</v>
      </c>
      <c r="C385" s="31">
        <v>520</v>
      </c>
      <c r="D385" s="58">
        <f t="shared" si="17"/>
        <v>0</v>
      </c>
      <c r="E385" s="23" t="s">
        <v>76</v>
      </c>
      <c r="F385" s="28">
        <v>0</v>
      </c>
      <c r="G385" s="20">
        <v>0</v>
      </c>
      <c r="H385" s="20">
        <v>0</v>
      </c>
      <c r="I385" s="20">
        <v>0</v>
      </c>
      <c r="J385" s="20">
        <v>0</v>
      </c>
      <c r="K385" s="20">
        <v>0</v>
      </c>
      <c r="M385" s="47" t="str">
        <f t="shared" si="15"/>
        <v>EXECUTE [dbo].[PG_CI_PARTIDA_PRESUPUESTO] 0,0,0,  1004, 520, 0, 0, 0, 0, 0, 0, 0</v>
      </c>
    </row>
    <row r="386" spans="2:13" ht="12" x14ac:dyDescent="0.3">
      <c r="B386" s="33">
        <f t="shared" si="16"/>
        <v>1004</v>
      </c>
      <c r="C386" s="31">
        <v>570</v>
      </c>
      <c r="D386" s="58">
        <f t="shared" si="17"/>
        <v>202</v>
      </c>
      <c r="E386" s="22" t="s">
        <v>72</v>
      </c>
      <c r="F386" s="25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M386" s="47" t="str">
        <f t="shared" si="15"/>
        <v>EXECUTE [dbo].[PG_CI_PARTIDA_PRESUPUESTO] 0,0,0,  1004, 570, 202, 0, 0, 0, 0, 0, 0</v>
      </c>
    </row>
    <row r="387" spans="2:13" ht="12" x14ac:dyDescent="0.3">
      <c r="B387" s="33">
        <f t="shared" si="16"/>
        <v>1004</v>
      </c>
      <c r="C387" s="31">
        <v>390</v>
      </c>
      <c r="D387" s="58">
        <f t="shared" si="17"/>
        <v>0</v>
      </c>
      <c r="E387" s="16" t="s">
        <v>77</v>
      </c>
      <c r="F387" s="27">
        <v>21215</v>
      </c>
      <c r="G387" s="2">
        <v>5303.75</v>
      </c>
      <c r="H387" s="2">
        <v>5303.75</v>
      </c>
      <c r="I387" s="2">
        <v>5303.75</v>
      </c>
      <c r="J387" s="2">
        <v>5303.75</v>
      </c>
      <c r="K387" s="2">
        <v>0</v>
      </c>
      <c r="M387" s="47" t="str">
        <f t="shared" ref="M387:M450" si="18">CONCATENATE($P$1," ",B387,", ",C387,", ",D387,", ",F387,", ",G387,", ",H387,", ",I387,", ",J387, ", ",K387)</f>
        <v>EXECUTE [dbo].[PG_CI_PARTIDA_PRESUPUESTO] 0,0,0,  1004, 390, 0, 21215, 5303.75, 5303.75, 5303.75, 5303.75, 0</v>
      </c>
    </row>
    <row r="388" spans="2:13" ht="15" x14ac:dyDescent="0.3">
      <c r="B388" s="33">
        <f t="shared" si="16"/>
        <v>1004</v>
      </c>
      <c r="C388" s="31">
        <v>580</v>
      </c>
      <c r="D388" s="58">
        <f t="shared" si="17"/>
        <v>0</v>
      </c>
      <c r="E388" s="3" t="s">
        <v>92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M388" s="47" t="str">
        <f t="shared" si="18"/>
        <v>EXECUTE [dbo].[PG_CI_PARTIDA_PRESUPUESTO] 0,0,0,  1004, 580, 0, 0, 0, 0, 0, 0, 0</v>
      </c>
    </row>
    <row r="389" spans="2:13" ht="12" x14ac:dyDescent="0.3">
      <c r="B389" s="33">
        <f t="shared" si="16"/>
        <v>1004</v>
      </c>
      <c r="C389" s="31">
        <v>610</v>
      </c>
      <c r="D389" s="58">
        <f t="shared" si="17"/>
        <v>201</v>
      </c>
      <c r="E389" s="22" t="s">
        <v>28</v>
      </c>
      <c r="F389" s="25">
        <v>3836</v>
      </c>
      <c r="G389" s="35">
        <v>1918</v>
      </c>
      <c r="H389" s="39">
        <v>0</v>
      </c>
      <c r="I389" s="35">
        <v>1918</v>
      </c>
      <c r="J389" s="39">
        <v>0</v>
      </c>
      <c r="K389" s="7">
        <v>0</v>
      </c>
      <c r="M389" s="47" t="str">
        <f t="shared" si="18"/>
        <v>EXECUTE [dbo].[PG_CI_PARTIDA_PRESUPUESTO] 0,0,0,  1004, 610, 201, 3836, 1918, 0, 1918, 0, 0</v>
      </c>
    </row>
    <row r="390" spans="2:13" ht="12" x14ac:dyDescent="0.3">
      <c r="B390" s="33">
        <f t="shared" si="16"/>
        <v>1004</v>
      </c>
      <c r="C390" s="31">
        <v>620</v>
      </c>
      <c r="D390" s="58">
        <f t="shared" si="17"/>
        <v>202</v>
      </c>
      <c r="E390" s="22" t="s">
        <v>29</v>
      </c>
      <c r="F390" s="25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M390" s="47" t="str">
        <f t="shared" si="18"/>
        <v>EXECUTE [dbo].[PG_CI_PARTIDA_PRESUPUESTO] 0,0,0,  1004, 620, 202, 0, 0, 0, 0, 0, 0</v>
      </c>
    </row>
    <row r="391" spans="2:13" ht="12" x14ac:dyDescent="0.3">
      <c r="B391" s="33">
        <f t="shared" si="16"/>
        <v>1004</v>
      </c>
      <c r="C391" s="31">
        <v>630</v>
      </c>
      <c r="D391" s="58">
        <f t="shared" si="17"/>
        <v>202</v>
      </c>
      <c r="E391" s="22" t="s">
        <v>30</v>
      </c>
      <c r="F391" s="25">
        <v>690</v>
      </c>
      <c r="G391" s="7">
        <v>0</v>
      </c>
      <c r="H391" s="35">
        <v>345</v>
      </c>
      <c r="I391" s="7">
        <v>0</v>
      </c>
      <c r="J391" s="35">
        <v>345</v>
      </c>
      <c r="K391" s="7">
        <v>0</v>
      </c>
      <c r="M391" s="47" t="str">
        <f t="shared" si="18"/>
        <v>EXECUTE [dbo].[PG_CI_PARTIDA_PRESUPUESTO] 0,0,0,  1004, 630, 202, 690, 0, 345, 0, 345, 0</v>
      </c>
    </row>
    <row r="392" spans="2:13" ht="12" x14ac:dyDescent="0.3">
      <c r="B392" s="33">
        <f t="shared" si="16"/>
        <v>1004</v>
      </c>
      <c r="C392" s="31">
        <v>640</v>
      </c>
      <c r="D392" s="58">
        <f t="shared" si="17"/>
        <v>202</v>
      </c>
      <c r="E392" s="22" t="s">
        <v>32</v>
      </c>
      <c r="F392" s="25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M392" s="47" t="str">
        <f t="shared" si="18"/>
        <v>EXECUTE [dbo].[PG_CI_PARTIDA_PRESUPUESTO] 0,0,0,  1004, 640, 202, 0, 0, 0, 0, 0, 0</v>
      </c>
    </row>
    <row r="393" spans="2:13" ht="12" x14ac:dyDescent="0.3">
      <c r="B393" s="33">
        <f t="shared" si="16"/>
        <v>1004</v>
      </c>
      <c r="C393" s="31">
        <v>650</v>
      </c>
      <c r="D393" s="58">
        <f t="shared" si="17"/>
        <v>202</v>
      </c>
      <c r="E393" s="22" t="s">
        <v>33</v>
      </c>
      <c r="F393" s="25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M393" s="47" t="str">
        <f t="shared" si="18"/>
        <v>EXECUTE [dbo].[PG_CI_PARTIDA_PRESUPUESTO] 0,0,0,  1004, 650, 202, 0, 0, 0, 0, 0, 0</v>
      </c>
    </row>
    <row r="394" spans="2:13" ht="12" x14ac:dyDescent="0.3">
      <c r="B394" s="33">
        <f t="shared" si="16"/>
        <v>1004</v>
      </c>
      <c r="C394" s="31">
        <v>660</v>
      </c>
      <c r="D394" s="58">
        <f t="shared" si="17"/>
        <v>202</v>
      </c>
      <c r="E394" s="22" t="s">
        <v>31</v>
      </c>
      <c r="F394" s="25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M394" s="47" t="str">
        <f t="shared" si="18"/>
        <v>EXECUTE [dbo].[PG_CI_PARTIDA_PRESUPUESTO] 0,0,0,  1004, 660, 202, 0, 0, 0, 0, 0, 0</v>
      </c>
    </row>
    <row r="395" spans="2:13" ht="12" x14ac:dyDescent="0.3">
      <c r="B395" s="33">
        <f t="shared" si="16"/>
        <v>1004</v>
      </c>
      <c r="C395" s="31">
        <v>600</v>
      </c>
      <c r="D395" s="58">
        <f t="shared" si="17"/>
        <v>0</v>
      </c>
      <c r="E395" s="23" t="s">
        <v>99</v>
      </c>
      <c r="F395" s="26">
        <v>4526</v>
      </c>
      <c r="G395" s="12">
        <v>1918</v>
      </c>
      <c r="H395" s="12">
        <v>345</v>
      </c>
      <c r="I395" s="12">
        <v>1918</v>
      </c>
      <c r="J395" s="12">
        <v>345</v>
      </c>
      <c r="K395" s="12">
        <v>0</v>
      </c>
      <c r="M395" s="47" t="str">
        <f t="shared" si="18"/>
        <v>EXECUTE [dbo].[PG_CI_PARTIDA_PRESUPUESTO] 0,0,0,  1004, 600, 0, 4526, 1918, 345, 1918, 345, 0</v>
      </c>
    </row>
    <row r="396" spans="2:13" ht="12" x14ac:dyDescent="0.3">
      <c r="B396" s="33">
        <f t="shared" si="16"/>
        <v>1004</v>
      </c>
      <c r="C396" s="31">
        <v>680</v>
      </c>
      <c r="D396" s="58">
        <f t="shared" si="17"/>
        <v>202</v>
      </c>
      <c r="E396" s="22" t="s">
        <v>42</v>
      </c>
      <c r="F396" s="25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M396" s="47" t="str">
        <f t="shared" si="18"/>
        <v>EXECUTE [dbo].[PG_CI_PARTIDA_PRESUPUESTO] 0,0,0,  1004, 680, 202, 0, 0, 0, 0, 0, 0</v>
      </c>
    </row>
    <row r="397" spans="2:13" ht="12" x14ac:dyDescent="0.3">
      <c r="B397" s="33">
        <f t="shared" si="16"/>
        <v>1004</v>
      </c>
      <c r="C397" s="31">
        <v>690</v>
      </c>
      <c r="D397" s="58">
        <f t="shared" si="17"/>
        <v>202</v>
      </c>
      <c r="E397" s="22" t="s">
        <v>102</v>
      </c>
      <c r="F397" s="25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M397" s="47" t="str">
        <f t="shared" si="18"/>
        <v>EXECUTE [dbo].[PG_CI_PARTIDA_PRESUPUESTO] 0,0,0,  1004, 690, 202, 0, 0, 0, 0, 0, 0</v>
      </c>
    </row>
    <row r="398" spans="2:13" ht="12" x14ac:dyDescent="0.3">
      <c r="B398" s="33">
        <f t="shared" ref="B398:B441" si="19">B397</f>
        <v>1004</v>
      </c>
      <c r="C398" s="31">
        <v>700</v>
      </c>
      <c r="D398" s="58">
        <f t="shared" si="17"/>
        <v>202</v>
      </c>
      <c r="E398" s="22" t="s">
        <v>43</v>
      </c>
      <c r="F398" s="25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M398" s="47" t="str">
        <f t="shared" si="18"/>
        <v>EXECUTE [dbo].[PG_CI_PARTIDA_PRESUPUESTO] 0,0,0,  1004, 700, 202, 0, 0, 0, 0, 0, 0</v>
      </c>
    </row>
    <row r="399" spans="2:13" ht="12" x14ac:dyDescent="0.3">
      <c r="B399" s="33">
        <f t="shared" si="19"/>
        <v>1004</v>
      </c>
      <c r="C399" s="31">
        <v>710</v>
      </c>
      <c r="D399" s="58">
        <f t="shared" si="17"/>
        <v>202</v>
      </c>
      <c r="E399" s="22" t="s">
        <v>44</v>
      </c>
      <c r="F399" s="25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M399" s="47" t="str">
        <f t="shared" si="18"/>
        <v>EXECUTE [dbo].[PG_CI_PARTIDA_PRESUPUESTO] 0,0,0,  1004, 710, 202, 0, 0, 0, 0, 0, 0</v>
      </c>
    </row>
    <row r="400" spans="2:13" ht="12" x14ac:dyDescent="0.3">
      <c r="B400" s="33">
        <f t="shared" si="19"/>
        <v>1004</v>
      </c>
      <c r="C400" s="31">
        <v>720</v>
      </c>
      <c r="D400" s="58">
        <f t="shared" si="17"/>
        <v>202</v>
      </c>
      <c r="E400" s="22" t="s">
        <v>59</v>
      </c>
      <c r="F400" s="25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M400" s="47" t="str">
        <f t="shared" si="18"/>
        <v>EXECUTE [dbo].[PG_CI_PARTIDA_PRESUPUESTO] 0,0,0,  1004, 720, 202, 0, 0, 0, 0, 0, 0</v>
      </c>
    </row>
    <row r="401" spans="2:13" ht="12" x14ac:dyDescent="0.3">
      <c r="B401" s="33">
        <f t="shared" si="19"/>
        <v>1004</v>
      </c>
      <c r="C401" s="31">
        <v>730</v>
      </c>
      <c r="D401" s="58">
        <f t="shared" si="17"/>
        <v>202</v>
      </c>
      <c r="E401" s="22" t="s">
        <v>41</v>
      </c>
      <c r="F401" s="25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M401" s="47" t="str">
        <f t="shared" si="18"/>
        <v>EXECUTE [dbo].[PG_CI_PARTIDA_PRESUPUESTO] 0,0,0,  1004, 730, 202, 0, 0, 0, 0, 0, 0</v>
      </c>
    </row>
    <row r="402" spans="2:13" ht="12" x14ac:dyDescent="0.3">
      <c r="B402" s="33">
        <f t="shared" si="19"/>
        <v>1004</v>
      </c>
      <c r="C402" s="31">
        <v>670</v>
      </c>
      <c r="D402" s="58">
        <f t="shared" si="17"/>
        <v>0</v>
      </c>
      <c r="E402" s="23" t="s">
        <v>97</v>
      </c>
      <c r="F402" s="26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M402" s="47" t="str">
        <f t="shared" si="18"/>
        <v>EXECUTE [dbo].[PG_CI_PARTIDA_PRESUPUESTO] 0,0,0,  1004, 670, 0, 0, 0, 0, 0, 0, 0</v>
      </c>
    </row>
    <row r="403" spans="2:13" ht="12" x14ac:dyDescent="0.3">
      <c r="B403" s="33">
        <f t="shared" si="19"/>
        <v>1004</v>
      </c>
      <c r="C403" s="31">
        <v>750</v>
      </c>
      <c r="D403" s="58">
        <f t="shared" si="17"/>
        <v>202</v>
      </c>
      <c r="E403" s="22" t="s">
        <v>56</v>
      </c>
      <c r="F403" s="25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M403" s="47" t="str">
        <f t="shared" si="18"/>
        <v>EXECUTE [dbo].[PG_CI_PARTIDA_PRESUPUESTO] 0,0,0,  1004, 750, 202, 0, 0, 0, 0, 0, 0</v>
      </c>
    </row>
    <row r="404" spans="2:13" ht="12" x14ac:dyDescent="0.3">
      <c r="B404" s="33">
        <f t="shared" si="19"/>
        <v>1004</v>
      </c>
      <c r="C404" s="31">
        <v>760</v>
      </c>
      <c r="D404" s="58">
        <f t="shared" si="17"/>
        <v>202</v>
      </c>
      <c r="E404" s="22" t="s">
        <v>48</v>
      </c>
      <c r="F404" s="25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M404" s="47" t="str">
        <f t="shared" si="18"/>
        <v>EXECUTE [dbo].[PG_CI_PARTIDA_PRESUPUESTO] 0,0,0,  1004, 760, 202, 0, 0, 0, 0, 0, 0</v>
      </c>
    </row>
    <row r="405" spans="2:13" ht="12" x14ac:dyDescent="0.3">
      <c r="B405" s="33">
        <f t="shared" si="19"/>
        <v>1004</v>
      </c>
      <c r="C405" s="31">
        <v>770</v>
      </c>
      <c r="D405" s="58">
        <f t="shared" si="17"/>
        <v>202</v>
      </c>
      <c r="E405" s="22" t="s">
        <v>53</v>
      </c>
      <c r="F405" s="25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M405" s="47" t="str">
        <f t="shared" si="18"/>
        <v>EXECUTE [dbo].[PG_CI_PARTIDA_PRESUPUESTO] 0,0,0,  1004, 770, 202, 0, 0, 0, 0, 0, 0</v>
      </c>
    </row>
    <row r="406" spans="2:13" ht="12" x14ac:dyDescent="0.3">
      <c r="B406" s="33">
        <f t="shared" si="19"/>
        <v>1004</v>
      </c>
      <c r="C406" s="31">
        <v>780</v>
      </c>
      <c r="D406" s="58">
        <f t="shared" si="17"/>
        <v>202</v>
      </c>
      <c r="E406" s="22" t="s">
        <v>54</v>
      </c>
      <c r="F406" s="25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M406" s="47" t="str">
        <f t="shared" si="18"/>
        <v>EXECUTE [dbo].[PG_CI_PARTIDA_PRESUPUESTO] 0,0,0,  1004, 780, 202, 0, 0, 0, 0, 0, 0</v>
      </c>
    </row>
    <row r="407" spans="2:13" ht="12" x14ac:dyDescent="0.3">
      <c r="B407" s="33">
        <f t="shared" si="19"/>
        <v>1004</v>
      </c>
      <c r="C407" s="31">
        <v>790</v>
      </c>
      <c r="D407" s="58">
        <f t="shared" si="17"/>
        <v>202</v>
      </c>
      <c r="E407" s="22" t="s">
        <v>55</v>
      </c>
      <c r="F407" s="25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M407" s="47" t="str">
        <f t="shared" si="18"/>
        <v>EXECUTE [dbo].[PG_CI_PARTIDA_PRESUPUESTO] 0,0,0,  1004, 790, 202, 0, 0, 0, 0, 0, 0</v>
      </c>
    </row>
    <row r="408" spans="2:13" ht="12" x14ac:dyDescent="0.3">
      <c r="B408" s="33">
        <f t="shared" si="19"/>
        <v>1004</v>
      </c>
      <c r="C408" s="31">
        <v>800</v>
      </c>
      <c r="D408" s="58">
        <f t="shared" si="17"/>
        <v>202</v>
      </c>
      <c r="E408" s="22" t="s">
        <v>46</v>
      </c>
      <c r="F408" s="25">
        <v>1424</v>
      </c>
      <c r="G408" s="7">
        <v>0</v>
      </c>
      <c r="H408" s="35">
        <v>712</v>
      </c>
      <c r="I408" s="7">
        <v>0</v>
      </c>
      <c r="J408" s="35">
        <v>712</v>
      </c>
      <c r="K408" s="7">
        <v>0</v>
      </c>
      <c r="M408" s="47" t="str">
        <f t="shared" si="18"/>
        <v>EXECUTE [dbo].[PG_CI_PARTIDA_PRESUPUESTO] 0,0,0,  1004, 800, 202, 1424, 0, 712, 0, 712, 0</v>
      </c>
    </row>
    <row r="409" spans="2:13" ht="12" x14ac:dyDescent="0.3">
      <c r="B409" s="33">
        <f t="shared" si="19"/>
        <v>1004</v>
      </c>
      <c r="C409" s="31">
        <v>810</v>
      </c>
      <c r="D409" s="58">
        <f t="shared" si="17"/>
        <v>202</v>
      </c>
      <c r="E409" s="22" t="s">
        <v>58</v>
      </c>
      <c r="F409" s="25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M409" s="47" t="str">
        <f t="shared" si="18"/>
        <v>EXECUTE [dbo].[PG_CI_PARTIDA_PRESUPUESTO] 0,0,0,  1004, 810, 202, 0, 0, 0, 0, 0, 0</v>
      </c>
    </row>
    <row r="410" spans="2:13" ht="12" x14ac:dyDescent="0.3">
      <c r="B410" s="33">
        <f t="shared" si="19"/>
        <v>1004</v>
      </c>
      <c r="C410" s="31">
        <v>820</v>
      </c>
      <c r="D410" s="58">
        <f t="shared" si="17"/>
        <v>202</v>
      </c>
      <c r="E410" s="22" t="s">
        <v>51</v>
      </c>
      <c r="F410" s="25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M410" s="47" t="str">
        <f t="shared" si="18"/>
        <v>EXECUTE [dbo].[PG_CI_PARTIDA_PRESUPUESTO] 0,0,0,  1004, 820, 202, 0, 0, 0, 0, 0, 0</v>
      </c>
    </row>
    <row r="411" spans="2:13" ht="12" x14ac:dyDescent="0.3">
      <c r="B411" s="33">
        <f t="shared" si="19"/>
        <v>1004</v>
      </c>
      <c r="C411" s="31">
        <v>830</v>
      </c>
      <c r="D411" s="58">
        <f t="shared" si="17"/>
        <v>202</v>
      </c>
      <c r="E411" s="22" t="s">
        <v>34</v>
      </c>
      <c r="F411" s="25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M411" s="47" t="str">
        <f t="shared" si="18"/>
        <v>EXECUTE [dbo].[PG_CI_PARTIDA_PRESUPUESTO] 0,0,0,  1004, 830, 202, 0, 0, 0, 0, 0, 0</v>
      </c>
    </row>
    <row r="412" spans="2:13" ht="12" x14ac:dyDescent="0.3">
      <c r="B412" s="33">
        <f t="shared" si="19"/>
        <v>1004</v>
      </c>
      <c r="C412" s="31">
        <v>740</v>
      </c>
      <c r="D412" s="58">
        <f t="shared" si="17"/>
        <v>0</v>
      </c>
      <c r="E412" s="23" t="s">
        <v>96</v>
      </c>
      <c r="F412" s="26">
        <v>1424</v>
      </c>
      <c r="G412" s="12">
        <v>0</v>
      </c>
      <c r="H412" s="12">
        <v>712</v>
      </c>
      <c r="I412" s="12">
        <v>0</v>
      </c>
      <c r="J412" s="12">
        <v>712</v>
      </c>
      <c r="K412" s="12">
        <v>0</v>
      </c>
      <c r="M412" s="47" t="str">
        <f t="shared" si="18"/>
        <v>EXECUTE [dbo].[PG_CI_PARTIDA_PRESUPUESTO] 0,0,0,  1004, 740, 0, 1424, 0, 712, 0, 712, 0</v>
      </c>
    </row>
    <row r="413" spans="2:13" ht="12" x14ac:dyDescent="0.3">
      <c r="B413" s="33">
        <f t="shared" si="19"/>
        <v>1004</v>
      </c>
      <c r="C413" s="31">
        <v>850</v>
      </c>
      <c r="D413" s="58">
        <f t="shared" si="17"/>
        <v>201</v>
      </c>
      <c r="E413" s="22" t="s">
        <v>60</v>
      </c>
      <c r="F413" s="25">
        <v>5154</v>
      </c>
      <c r="G413" s="35">
        <v>2577</v>
      </c>
      <c r="H413" s="7">
        <v>0</v>
      </c>
      <c r="I413" s="35">
        <v>2577</v>
      </c>
      <c r="J413" s="7">
        <v>0</v>
      </c>
      <c r="K413" s="7">
        <v>0</v>
      </c>
      <c r="M413" s="47" t="str">
        <f t="shared" si="18"/>
        <v>EXECUTE [dbo].[PG_CI_PARTIDA_PRESUPUESTO] 0,0,0,  1004, 850, 201, 5154, 2577, 0, 2577, 0, 0</v>
      </c>
    </row>
    <row r="414" spans="2:13" ht="12" x14ac:dyDescent="0.3">
      <c r="B414" s="33">
        <f t="shared" si="19"/>
        <v>1004</v>
      </c>
      <c r="C414" s="31">
        <v>860</v>
      </c>
      <c r="D414" s="58">
        <f t="shared" si="17"/>
        <v>202</v>
      </c>
      <c r="E414" s="22" t="s">
        <v>50</v>
      </c>
      <c r="F414" s="25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M414" s="47" t="str">
        <f t="shared" si="18"/>
        <v>EXECUTE [dbo].[PG_CI_PARTIDA_PRESUPUESTO] 0,0,0,  1004, 860, 202, 0, 0, 0, 0, 0, 0</v>
      </c>
    </row>
    <row r="415" spans="2:13" ht="12" x14ac:dyDescent="0.3">
      <c r="B415" s="33">
        <f t="shared" si="19"/>
        <v>1004</v>
      </c>
      <c r="C415" s="31">
        <v>870</v>
      </c>
      <c r="D415" s="58">
        <f t="shared" si="17"/>
        <v>401</v>
      </c>
      <c r="E415" s="22" t="s">
        <v>35</v>
      </c>
      <c r="F415" s="25">
        <v>1882</v>
      </c>
      <c r="G415" s="35">
        <v>470.5</v>
      </c>
      <c r="H415" s="35">
        <v>470.5</v>
      </c>
      <c r="I415" s="35">
        <v>470.5</v>
      </c>
      <c r="J415" s="35">
        <v>470.5</v>
      </c>
      <c r="K415" s="7">
        <v>0</v>
      </c>
      <c r="M415" s="47" t="str">
        <f t="shared" si="18"/>
        <v>EXECUTE [dbo].[PG_CI_PARTIDA_PRESUPUESTO] 0,0,0,  1004, 870, 401, 1882, 470.5, 470.5, 470.5, 470.5, 0</v>
      </c>
    </row>
    <row r="416" spans="2:13" ht="12" x14ac:dyDescent="0.3">
      <c r="B416" s="33">
        <f t="shared" si="19"/>
        <v>1004</v>
      </c>
      <c r="C416" s="31">
        <v>880</v>
      </c>
      <c r="D416" s="58">
        <f t="shared" si="17"/>
        <v>401</v>
      </c>
      <c r="E416" s="22" t="s">
        <v>47</v>
      </c>
      <c r="F416" s="25">
        <v>2234</v>
      </c>
      <c r="G416" s="35">
        <v>558.5</v>
      </c>
      <c r="H416" s="35">
        <v>558.5</v>
      </c>
      <c r="I416" s="35">
        <v>558.5</v>
      </c>
      <c r="J416" s="35">
        <v>558.5</v>
      </c>
      <c r="K416" s="7">
        <v>0</v>
      </c>
      <c r="M416" s="47" t="str">
        <f t="shared" si="18"/>
        <v>EXECUTE [dbo].[PG_CI_PARTIDA_PRESUPUESTO] 0,0,0,  1004, 880, 401, 2234, 558.5, 558.5, 558.5, 558.5, 0</v>
      </c>
    </row>
    <row r="417" spans="2:13" ht="12" x14ac:dyDescent="0.3">
      <c r="B417" s="33">
        <f t="shared" si="19"/>
        <v>1004</v>
      </c>
      <c r="C417" s="31">
        <v>840</v>
      </c>
      <c r="D417" s="58">
        <f t="shared" si="17"/>
        <v>0</v>
      </c>
      <c r="E417" s="23" t="s">
        <v>98</v>
      </c>
      <c r="F417" s="26">
        <v>9270</v>
      </c>
      <c r="G417" s="12">
        <v>3606</v>
      </c>
      <c r="H417" s="12">
        <v>1029</v>
      </c>
      <c r="I417" s="12">
        <v>3606</v>
      </c>
      <c r="J417" s="12">
        <v>1029</v>
      </c>
      <c r="K417" s="12">
        <v>0</v>
      </c>
      <c r="M417" s="47" t="str">
        <f t="shared" si="18"/>
        <v>EXECUTE [dbo].[PG_CI_PARTIDA_PRESUPUESTO] 0,0,0,  1004, 840, 0, 9270, 3606, 1029, 3606, 1029, 0</v>
      </c>
    </row>
    <row r="418" spans="2:13" ht="12" x14ac:dyDescent="0.3">
      <c r="B418" s="33">
        <f t="shared" si="19"/>
        <v>1004</v>
      </c>
      <c r="C418" s="31">
        <v>900</v>
      </c>
      <c r="D418" s="58">
        <f t="shared" si="17"/>
        <v>202</v>
      </c>
      <c r="E418" s="22" t="s">
        <v>39</v>
      </c>
      <c r="F418" s="25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M418" s="47" t="str">
        <f t="shared" si="18"/>
        <v>EXECUTE [dbo].[PG_CI_PARTIDA_PRESUPUESTO] 0,0,0,  1004, 900, 202, 0, 0, 0, 0, 0, 0</v>
      </c>
    </row>
    <row r="419" spans="2:13" ht="12" x14ac:dyDescent="0.3">
      <c r="B419" s="33">
        <f t="shared" si="19"/>
        <v>1004</v>
      </c>
      <c r="C419" s="31">
        <v>910</v>
      </c>
      <c r="D419" s="58">
        <f t="shared" si="17"/>
        <v>202</v>
      </c>
      <c r="E419" s="22" t="s">
        <v>38</v>
      </c>
      <c r="F419" s="25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M419" s="47" t="str">
        <f t="shared" si="18"/>
        <v>EXECUTE [dbo].[PG_CI_PARTIDA_PRESUPUESTO] 0,0,0,  1004, 910, 202, 0, 0, 0, 0, 0, 0</v>
      </c>
    </row>
    <row r="420" spans="2:13" ht="12" x14ac:dyDescent="0.3">
      <c r="B420" s="33">
        <f t="shared" si="19"/>
        <v>1004</v>
      </c>
      <c r="C420" s="31">
        <v>920</v>
      </c>
      <c r="D420" s="58">
        <f t="shared" si="17"/>
        <v>202</v>
      </c>
      <c r="E420" s="22" t="s">
        <v>45</v>
      </c>
      <c r="F420" s="25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M420" s="47" t="str">
        <f t="shared" si="18"/>
        <v>EXECUTE [dbo].[PG_CI_PARTIDA_PRESUPUESTO] 0,0,0,  1004, 920, 202, 0, 0, 0, 0, 0, 0</v>
      </c>
    </row>
    <row r="421" spans="2:13" ht="12" x14ac:dyDescent="0.3">
      <c r="B421" s="33">
        <f t="shared" si="19"/>
        <v>1004</v>
      </c>
      <c r="C421" s="31">
        <v>930</v>
      </c>
      <c r="D421" s="58">
        <f t="shared" si="17"/>
        <v>202</v>
      </c>
      <c r="E421" s="22" t="s">
        <v>37</v>
      </c>
      <c r="F421" s="25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M421" s="47" t="str">
        <f t="shared" si="18"/>
        <v>EXECUTE [dbo].[PG_CI_PARTIDA_PRESUPUESTO] 0,0,0,  1004, 930, 202, 0, 0, 0, 0, 0, 0</v>
      </c>
    </row>
    <row r="422" spans="2:13" ht="12" x14ac:dyDescent="0.3">
      <c r="B422" s="33">
        <f t="shared" si="19"/>
        <v>1004</v>
      </c>
      <c r="C422" s="31">
        <v>940</v>
      </c>
      <c r="D422" s="58">
        <f t="shared" si="17"/>
        <v>202</v>
      </c>
      <c r="E422" s="22" t="s">
        <v>49</v>
      </c>
      <c r="F422" s="25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M422" s="47" t="str">
        <f t="shared" si="18"/>
        <v>EXECUTE [dbo].[PG_CI_PARTIDA_PRESUPUESTO] 0,0,0,  1004, 940, 202, 0, 0, 0, 0, 0, 0</v>
      </c>
    </row>
    <row r="423" spans="2:13" ht="12" x14ac:dyDescent="0.3">
      <c r="B423" s="33">
        <f t="shared" si="19"/>
        <v>1004</v>
      </c>
      <c r="C423" s="31">
        <v>950</v>
      </c>
      <c r="D423" s="58">
        <f t="shared" si="17"/>
        <v>202</v>
      </c>
      <c r="E423" s="22" t="s">
        <v>52</v>
      </c>
      <c r="F423" s="25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M423" s="47" t="str">
        <f t="shared" si="18"/>
        <v>EXECUTE [dbo].[PG_CI_PARTIDA_PRESUPUESTO] 0,0,0,  1004, 950, 202, 0, 0, 0, 0, 0, 0</v>
      </c>
    </row>
    <row r="424" spans="2:13" ht="12" x14ac:dyDescent="0.3">
      <c r="B424" s="33">
        <f t="shared" si="19"/>
        <v>1004</v>
      </c>
      <c r="C424" s="31">
        <v>890</v>
      </c>
      <c r="D424" s="58">
        <f t="shared" si="17"/>
        <v>0</v>
      </c>
      <c r="E424" s="23" t="s">
        <v>100</v>
      </c>
      <c r="F424" s="26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M424" s="47" t="str">
        <f t="shared" si="18"/>
        <v>EXECUTE [dbo].[PG_CI_PARTIDA_PRESUPUESTO] 0,0,0,  1004, 890, 0, 0, 0, 0, 0, 0, 0</v>
      </c>
    </row>
    <row r="425" spans="2:13" ht="12" x14ac:dyDescent="0.3">
      <c r="B425" s="33">
        <f t="shared" si="19"/>
        <v>1004</v>
      </c>
      <c r="C425" s="31">
        <v>960</v>
      </c>
      <c r="D425" s="58">
        <f t="shared" si="17"/>
        <v>202</v>
      </c>
      <c r="E425" s="22" t="s">
        <v>61</v>
      </c>
      <c r="F425" s="25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M425" s="47" t="str">
        <f t="shared" si="18"/>
        <v>EXECUTE [dbo].[PG_CI_PARTIDA_PRESUPUESTO] 0,0,0,  1004, 960, 202, 0, 0, 0, 0, 0, 0</v>
      </c>
    </row>
    <row r="426" spans="2:13" ht="12" x14ac:dyDescent="0.3">
      <c r="B426" s="33">
        <f t="shared" si="19"/>
        <v>1004</v>
      </c>
      <c r="C426" s="31">
        <v>970</v>
      </c>
      <c r="D426" s="58">
        <f t="shared" si="17"/>
        <v>202</v>
      </c>
      <c r="E426" s="19" t="s">
        <v>36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M426" s="47" t="str">
        <f t="shared" si="18"/>
        <v>EXECUTE [dbo].[PG_CI_PARTIDA_PRESUPUESTO] 0,0,0,  1004, 970, 202, 0, 0, 0, 0, 0, 0</v>
      </c>
    </row>
    <row r="427" spans="2:13" ht="12" x14ac:dyDescent="0.3">
      <c r="B427" s="33">
        <f t="shared" si="19"/>
        <v>1004</v>
      </c>
      <c r="C427" s="31">
        <v>980</v>
      </c>
      <c r="D427" s="58">
        <f t="shared" si="17"/>
        <v>202</v>
      </c>
      <c r="E427" s="19" t="s">
        <v>40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M427" s="47" t="str">
        <f t="shared" si="18"/>
        <v>EXECUTE [dbo].[PG_CI_PARTIDA_PRESUPUESTO] 0,0,0,  1004, 980, 202, 0, 0, 0, 0, 0, 0</v>
      </c>
    </row>
    <row r="428" spans="2:13" ht="12" x14ac:dyDescent="0.3">
      <c r="B428" s="33">
        <f t="shared" si="19"/>
        <v>1004</v>
      </c>
      <c r="C428" s="31">
        <v>590</v>
      </c>
      <c r="D428" s="58">
        <f t="shared" si="17"/>
        <v>0</v>
      </c>
      <c r="E428" s="16" t="s">
        <v>91</v>
      </c>
      <c r="F428" s="27">
        <v>15220</v>
      </c>
      <c r="G428" s="2">
        <v>5524</v>
      </c>
      <c r="H428" s="2">
        <v>2086</v>
      </c>
      <c r="I428" s="2">
        <v>5524</v>
      </c>
      <c r="J428" s="2">
        <v>2086</v>
      </c>
      <c r="K428" s="2">
        <v>0</v>
      </c>
      <c r="M428" s="47" t="str">
        <f t="shared" si="18"/>
        <v>EXECUTE [dbo].[PG_CI_PARTIDA_PRESUPUESTO] 0,0,0,  1004, 590, 0, 15220, 5524, 2086, 5524, 2086, 0</v>
      </c>
    </row>
    <row r="429" spans="2:13" ht="15" x14ac:dyDescent="0.3">
      <c r="B429" s="33">
        <f t="shared" si="19"/>
        <v>1004</v>
      </c>
      <c r="C429" s="31">
        <v>990</v>
      </c>
      <c r="D429" s="58">
        <f t="shared" si="17"/>
        <v>0</v>
      </c>
      <c r="E429" s="3" t="s">
        <v>85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M429" s="47" t="str">
        <f t="shared" si="18"/>
        <v>EXECUTE [dbo].[PG_CI_PARTIDA_PRESUPUESTO] 0,0,0,  1004, 990, 0, 0, 0, 0, 0, 0, 0</v>
      </c>
    </row>
    <row r="430" spans="2:13" ht="12" x14ac:dyDescent="0.3">
      <c r="B430" s="33">
        <f t="shared" si="19"/>
        <v>1004</v>
      </c>
      <c r="C430" s="31">
        <v>1020</v>
      </c>
      <c r="D430" s="58">
        <f t="shared" si="17"/>
        <v>104</v>
      </c>
      <c r="E430" s="22" t="s">
        <v>78</v>
      </c>
      <c r="F430" s="25">
        <v>32537</v>
      </c>
      <c r="G430" s="7">
        <v>0</v>
      </c>
      <c r="H430" s="7">
        <v>0</v>
      </c>
      <c r="I430" s="7">
        <v>0</v>
      </c>
      <c r="J430" s="36">
        <v>32537</v>
      </c>
      <c r="K430" s="7">
        <v>0</v>
      </c>
      <c r="M430" s="47" t="str">
        <f t="shared" si="18"/>
        <v>EXECUTE [dbo].[PG_CI_PARTIDA_PRESUPUESTO] 0,0,0,  1004, 1020, 104, 32537, 0, 0, 0, 32537, 0</v>
      </c>
    </row>
    <row r="431" spans="2:13" ht="12" x14ac:dyDescent="0.3">
      <c r="B431" s="33">
        <f t="shared" si="19"/>
        <v>1004</v>
      </c>
      <c r="C431" s="31">
        <v>1030</v>
      </c>
      <c r="D431" s="58">
        <f t="shared" si="17"/>
        <v>104</v>
      </c>
      <c r="E431" s="22" t="s">
        <v>81</v>
      </c>
      <c r="F431" s="25">
        <v>14003</v>
      </c>
      <c r="G431" s="7">
        <v>0</v>
      </c>
      <c r="H431" s="7">
        <v>0</v>
      </c>
      <c r="I431" s="7">
        <v>0</v>
      </c>
      <c r="J431" s="36">
        <v>14003</v>
      </c>
      <c r="K431" s="7">
        <v>0</v>
      </c>
      <c r="M431" s="47" t="str">
        <f t="shared" si="18"/>
        <v>EXECUTE [dbo].[PG_CI_PARTIDA_PRESUPUESTO] 0,0,0,  1004, 1030, 104, 14003, 0, 0, 0, 14003, 0</v>
      </c>
    </row>
    <row r="432" spans="2:13" ht="12" x14ac:dyDescent="0.3">
      <c r="B432" s="33">
        <f t="shared" si="19"/>
        <v>1004</v>
      </c>
      <c r="C432" s="31">
        <v>1040</v>
      </c>
      <c r="D432" s="58">
        <f t="shared" si="17"/>
        <v>104</v>
      </c>
      <c r="E432" s="22" t="s">
        <v>83</v>
      </c>
      <c r="F432" s="25">
        <v>6704</v>
      </c>
      <c r="G432" s="7">
        <v>0</v>
      </c>
      <c r="H432" s="7">
        <v>0</v>
      </c>
      <c r="I432" s="7">
        <v>0</v>
      </c>
      <c r="J432" s="36">
        <v>6704</v>
      </c>
      <c r="K432" s="7">
        <v>0</v>
      </c>
      <c r="M432" s="47" t="str">
        <f t="shared" si="18"/>
        <v>EXECUTE [dbo].[PG_CI_PARTIDA_PRESUPUESTO] 0,0,0,  1004, 1040, 104, 6704, 0, 0, 0, 6704, 0</v>
      </c>
    </row>
    <row r="433" spans="2:13" ht="12" x14ac:dyDescent="0.3">
      <c r="B433" s="33">
        <f t="shared" si="19"/>
        <v>1004</v>
      </c>
      <c r="C433" s="31">
        <v>1050</v>
      </c>
      <c r="D433" s="58">
        <f t="shared" ref="D433:D496" si="20">D323</f>
        <v>104</v>
      </c>
      <c r="E433" s="22" t="s">
        <v>80</v>
      </c>
      <c r="F433" s="25">
        <v>0</v>
      </c>
      <c r="G433" s="7">
        <v>0</v>
      </c>
      <c r="H433" s="7">
        <v>0</v>
      </c>
      <c r="I433" s="7">
        <v>0</v>
      </c>
      <c r="J433" s="37">
        <v>0</v>
      </c>
      <c r="K433" s="7">
        <v>0</v>
      </c>
      <c r="M433" s="47" t="str">
        <f t="shared" si="18"/>
        <v>EXECUTE [dbo].[PG_CI_PARTIDA_PRESUPUESTO] 0,0,0,  1004, 1050, 104, 0, 0, 0, 0, 0, 0</v>
      </c>
    </row>
    <row r="434" spans="2:13" ht="12" x14ac:dyDescent="0.3">
      <c r="B434" s="33">
        <f t="shared" si="19"/>
        <v>1004</v>
      </c>
      <c r="C434" s="31">
        <v>1010</v>
      </c>
      <c r="D434" s="58">
        <f t="shared" si="20"/>
        <v>0</v>
      </c>
      <c r="E434" s="23" t="s">
        <v>87</v>
      </c>
      <c r="F434" s="28">
        <v>53244</v>
      </c>
      <c r="G434" s="20">
        <v>0</v>
      </c>
      <c r="H434" s="20">
        <v>0</v>
      </c>
      <c r="I434" s="20">
        <v>0</v>
      </c>
      <c r="J434" s="38">
        <v>53244</v>
      </c>
      <c r="K434" s="20">
        <v>0</v>
      </c>
      <c r="M434" s="47" t="str">
        <f t="shared" si="18"/>
        <v>EXECUTE [dbo].[PG_CI_PARTIDA_PRESUPUESTO] 0,0,0,  1004, 1010, 0, 53244, 0, 0, 0, 53244, 0</v>
      </c>
    </row>
    <row r="435" spans="2:13" ht="12" x14ac:dyDescent="0.3">
      <c r="B435" s="33">
        <f t="shared" si="19"/>
        <v>1004</v>
      </c>
      <c r="C435" s="31">
        <v>1070</v>
      </c>
      <c r="D435" s="58">
        <f t="shared" si="20"/>
        <v>104</v>
      </c>
      <c r="E435" s="22" t="s">
        <v>79</v>
      </c>
      <c r="F435" s="25">
        <v>4570</v>
      </c>
      <c r="G435" s="7">
        <v>0</v>
      </c>
      <c r="H435" s="7">
        <v>0</v>
      </c>
      <c r="I435" s="7">
        <v>0</v>
      </c>
      <c r="J435" s="36">
        <v>4570</v>
      </c>
      <c r="K435" s="7">
        <v>0</v>
      </c>
      <c r="M435" s="47" t="str">
        <f t="shared" si="18"/>
        <v>EXECUTE [dbo].[PG_CI_PARTIDA_PRESUPUESTO] 0,0,0,  1004, 1070, 104, 4570, 0, 0, 0, 4570, 0</v>
      </c>
    </row>
    <row r="436" spans="2:13" ht="12" x14ac:dyDescent="0.3">
      <c r="B436" s="33">
        <f t="shared" si="19"/>
        <v>1004</v>
      </c>
      <c r="C436" s="31">
        <v>1080</v>
      </c>
      <c r="D436" s="58">
        <f t="shared" si="20"/>
        <v>104</v>
      </c>
      <c r="E436" s="22" t="s">
        <v>82</v>
      </c>
      <c r="F436" s="25">
        <v>0</v>
      </c>
      <c r="G436" s="7">
        <v>0</v>
      </c>
      <c r="H436" s="7">
        <v>0</v>
      </c>
      <c r="I436" s="7">
        <v>0</v>
      </c>
      <c r="J436" s="37">
        <v>0</v>
      </c>
      <c r="K436" s="7">
        <v>0</v>
      </c>
      <c r="M436" s="47" t="str">
        <f t="shared" si="18"/>
        <v>EXECUTE [dbo].[PG_CI_PARTIDA_PRESUPUESTO] 0,0,0,  1004, 1080, 104, 0, 0, 0, 0, 0, 0</v>
      </c>
    </row>
    <row r="437" spans="2:13" ht="12" x14ac:dyDescent="0.3">
      <c r="B437" s="33">
        <f t="shared" si="19"/>
        <v>1004</v>
      </c>
      <c r="C437" s="31">
        <v>1060</v>
      </c>
      <c r="D437" s="58">
        <f t="shared" si="20"/>
        <v>0</v>
      </c>
      <c r="E437" s="23" t="s">
        <v>88</v>
      </c>
      <c r="F437" s="28">
        <v>4570</v>
      </c>
      <c r="G437" s="20">
        <v>0</v>
      </c>
      <c r="H437" s="20">
        <v>0</v>
      </c>
      <c r="I437" s="20">
        <v>0</v>
      </c>
      <c r="J437" s="20">
        <v>4570</v>
      </c>
      <c r="K437" s="20">
        <v>0</v>
      </c>
      <c r="M437" s="47" t="str">
        <f t="shared" si="18"/>
        <v>EXECUTE [dbo].[PG_CI_PARTIDA_PRESUPUESTO] 0,0,0,  1004, 1060, 0, 4570, 0, 0, 0, 4570, 0</v>
      </c>
    </row>
    <row r="438" spans="2:13" ht="12" x14ac:dyDescent="0.3">
      <c r="B438" s="33">
        <f t="shared" si="19"/>
        <v>1004</v>
      </c>
      <c r="C438" s="31">
        <v>1090</v>
      </c>
      <c r="D438" s="58">
        <f t="shared" si="20"/>
        <v>104</v>
      </c>
      <c r="E438" s="22" t="s">
        <v>84</v>
      </c>
      <c r="F438" s="25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M438" s="47" t="str">
        <f t="shared" si="18"/>
        <v>EXECUTE [dbo].[PG_CI_PARTIDA_PRESUPUESTO] 0,0,0,  1004, 1090, 104, 0, 0, 0, 0, 0, 0</v>
      </c>
    </row>
    <row r="439" spans="2:13" ht="12" x14ac:dyDescent="0.3">
      <c r="B439" s="33">
        <f t="shared" si="19"/>
        <v>1004</v>
      </c>
      <c r="C439" s="31">
        <v>1000</v>
      </c>
      <c r="D439" s="58">
        <f t="shared" si="20"/>
        <v>0</v>
      </c>
      <c r="E439" s="16" t="s">
        <v>86</v>
      </c>
      <c r="F439" s="27">
        <v>57814</v>
      </c>
      <c r="G439" s="2">
        <v>0</v>
      </c>
      <c r="H439" s="2">
        <v>0</v>
      </c>
      <c r="I439" s="2">
        <v>0</v>
      </c>
      <c r="J439" s="2">
        <v>57814</v>
      </c>
      <c r="K439" s="2">
        <v>0</v>
      </c>
      <c r="M439" s="47" t="str">
        <f t="shared" si="18"/>
        <v>EXECUTE [dbo].[PG_CI_PARTIDA_PRESUPUESTO] 0,0,0,  1004, 1000, 0, 57814, 0, 0, 0, 57814, 0</v>
      </c>
    </row>
    <row r="440" spans="2:13" ht="15" x14ac:dyDescent="0.3">
      <c r="B440" s="33">
        <f t="shared" si="19"/>
        <v>1004</v>
      </c>
      <c r="C440" s="31">
        <v>10</v>
      </c>
      <c r="D440" s="58">
        <f t="shared" si="20"/>
        <v>0</v>
      </c>
      <c r="E440" s="3" t="s">
        <v>89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M440" s="47" t="str">
        <f t="shared" si="18"/>
        <v>EXECUTE [dbo].[PG_CI_PARTIDA_PRESUPUESTO] 0,0,0,  1004, 10, 0, 0, 0, 0, 0, 0, 0</v>
      </c>
    </row>
    <row r="441" spans="2:13" ht="12" x14ac:dyDescent="0.3">
      <c r="B441" s="33">
        <f t="shared" si="19"/>
        <v>1004</v>
      </c>
      <c r="C441" s="31">
        <v>20</v>
      </c>
      <c r="D441" s="58">
        <f t="shared" si="20"/>
        <v>0</v>
      </c>
      <c r="E441" s="16" t="s">
        <v>90</v>
      </c>
      <c r="F441" s="2">
        <v>363837</v>
      </c>
      <c r="G441" s="2">
        <v>57932.5</v>
      </c>
      <c r="H441" s="2">
        <v>91756.5</v>
      </c>
      <c r="I441" s="2">
        <v>43901.5</v>
      </c>
      <c r="J441" s="2">
        <v>170246.5</v>
      </c>
      <c r="K441" s="2">
        <v>0</v>
      </c>
      <c r="M441" s="47" t="str">
        <f t="shared" si="18"/>
        <v>EXECUTE [dbo].[PG_CI_PARTIDA_PRESUPUESTO] 0,0,0,  1004, 20, 0, 363837, 57932.5, 91756.5, 43901.5, 170246.5, 0</v>
      </c>
    </row>
    <row r="442" spans="2:13" ht="19.2" x14ac:dyDescent="0.3">
      <c r="B442" s="40">
        <f>B441+1</f>
        <v>1005</v>
      </c>
      <c r="C442" s="31">
        <v>0</v>
      </c>
      <c r="D442" s="58">
        <f t="shared" si="20"/>
        <v>0</v>
      </c>
      <c r="E442" s="32" t="s">
        <v>115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M442" s="47" t="str">
        <f t="shared" si="18"/>
        <v>EXECUTE [dbo].[PG_CI_PARTIDA_PRESUPUESTO] 0,0,0,  1005, 0, 0, 0, 0, 0, 0, 0, 0</v>
      </c>
    </row>
    <row r="443" spans="2:13" ht="15" x14ac:dyDescent="0.3">
      <c r="B443" s="33">
        <f>B442</f>
        <v>1005</v>
      </c>
      <c r="C443" s="31">
        <v>30</v>
      </c>
      <c r="D443" s="58">
        <f t="shared" si="20"/>
        <v>0</v>
      </c>
      <c r="E443" s="3" t="s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M443" s="47" t="str">
        <f t="shared" si="18"/>
        <v>EXECUTE [dbo].[PG_CI_PARTIDA_PRESUPUESTO] 0,0,0,  1005, 30, 0, 0, 0, 0, 0, 0, 0</v>
      </c>
    </row>
    <row r="444" spans="2:13" ht="12" x14ac:dyDescent="0.3">
      <c r="B444" s="33">
        <f t="shared" ref="B444:B507" si="21">B443</f>
        <v>1005</v>
      </c>
      <c r="C444" s="31">
        <v>60</v>
      </c>
      <c r="D444" s="58">
        <f t="shared" si="20"/>
        <v>202</v>
      </c>
      <c r="E444" s="21" t="s">
        <v>3</v>
      </c>
      <c r="F444" s="25">
        <v>93453</v>
      </c>
      <c r="G444" s="24">
        <v>0</v>
      </c>
      <c r="H444" s="35">
        <v>46726.5</v>
      </c>
      <c r="I444" s="7">
        <v>0</v>
      </c>
      <c r="J444" s="35">
        <v>46726.5</v>
      </c>
      <c r="K444" s="7">
        <v>0</v>
      </c>
      <c r="L444" s="8"/>
      <c r="M444" s="47" t="str">
        <f t="shared" si="18"/>
        <v>EXECUTE [dbo].[PG_CI_PARTIDA_PRESUPUESTO] 0,0,0,  1005, 60, 202, 93453, 0, 46726.5, 0, 46726.5, 0</v>
      </c>
    </row>
    <row r="445" spans="2:13" ht="12" x14ac:dyDescent="0.3">
      <c r="B445" s="33">
        <f t="shared" si="21"/>
        <v>1005</v>
      </c>
      <c r="C445" s="31">
        <v>70</v>
      </c>
      <c r="D445" s="58">
        <f t="shared" si="20"/>
        <v>501</v>
      </c>
      <c r="E445" s="21" t="s">
        <v>4</v>
      </c>
      <c r="F445" s="25">
        <v>32703</v>
      </c>
      <c r="G445" s="35">
        <v>8175.75</v>
      </c>
      <c r="H445" s="35">
        <v>8175.75</v>
      </c>
      <c r="I445" s="35">
        <v>8175.75</v>
      </c>
      <c r="J445" s="35">
        <v>8175.75</v>
      </c>
      <c r="K445" s="24">
        <v>0</v>
      </c>
      <c r="M445" s="47" t="str">
        <f t="shared" si="18"/>
        <v>EXECUTE [dbo].[PG_CI_PARTIDA_PRESUPUESTO] 0,0,0,  1005, 70, 501, 32703, 8175.75, 8175.75, 8175.75, 8175.75, 0</v>
      </c>
    </row>
    <row r="446" spans="2:13" ht="12" x14ac:dyDescent="0.3">
      <c r="B446" s="33">
        <f t="shared" si="21"/>
        <v>1005</v>
      </c>
      <c r="C446" s="31">
        <v>50</v>
      </c>
      <c r="D446" s="58">
        <f t="shared" si="20"/>
        <v>0</v>
      </c>
      <c r="E446" s="23" t="s">
        <v>1</v>
      </c>
      <c r="F446" s="26">
        <v>126156</v>
      </c>
      <c r="G446" s="12">
        <v>8175.75</v>
      </c>
      <c r="H446" s="12">
        <v>54902.25</v>
      </c>
      <c r="I446" s="12">
        <v>8175.75</v>
      </c>
      <c r="J446" s="12">
        <v>54902.25</v>
      </c>
      <c r="K446" s="12">
        <v>0</v>
      </c>
      <c r="M446" s="47" t="str">
        <f t="shared" si="18"/>
        <v>EXECUTE [dbo].[PG_CI_PARTIDA_PRESUPUESTO] 0,0,0,  1005, 50, 0, 126156, 8175.75, 54902.25, 8175.75, 54902.25, 0</v>
      </c>
    </row>
    <row r="447" spans="2:13" ht="12" x14ac:dyDescent="0.3">
      <c r="B447" s="33">
        <f t="shared" si="21"/>
        <v>1005</v>
      </c>
      <c r="C447" s="31">
        <v>90</v>
      </c>
      <c r="D447" s="58">
        <f t="shared" si="20"/>
        <v>202</v>
      </c>
      <c r="E447" s="21" t="s">
        <v>5</v>
      </c>
      <c r="F447" s="25">
        <v>30995</v>
      </c>
      <c r="G447" s="24">
        <v>0</v>
      </c>
      <c r="H447" s="35">
        <v>15497.5</v>
      </c>
      <c r="I447" s="7">
        <v>0</v>
      </c>
      <c r="J447" s="35">
        <v>15497.5</v>
      </c>
      <c r="K447" s="7">
        <v>0</v>
      </c>
      <c r="M447" s="47" t="str">
        <f t="shared" si="18"/>
        <v>EXECUTE [dbo].[PG_CI_PARTIDA_PRESUPUESTO] 0,0,0,  1005, 90, 202, 30995, 0, 15497.5, 0, 15497.5, 0</v>
      </c>
    </row>
    <row r="448" spans="2:13" ht="12" x14ac:dyDescent="0.3">
      <c r="B448" s="33">
        <f t="shared" si="21"/>
        <v>1005</v>
      </c>
      <c r="C448" s="31">
        <v>100</v>
      </c>
      <c r="D448" s="58">
        <f t="shared" si="20"/>
        <v>501</v>
      </c>
      <c r="E448" s="21" t="s">
        <v>6</v>
      </c>
      <c r="F448" s="25">
        <v>51987</v>
      </c>
      <c r="G448" s="35">
        <v>12996.75</v>
      </c>
      <c r="H448" s="35">
        <v>12996.75</v>
      </c>
      <c r="I448" s="35">
        <v>12996.75</v>
      </c>
      <c r="J448" s="35">
        <v>12996.75</v>
      </c>
      <c r="K448" s="24">
        <v>0</v>
      </c>
      <c r="M448" s="47" t="str">
        <f t="shared" si="18"/>
        <v>EXECUTE [dbo].[PG_CI_PARTIDA_PRESUPUESTO] 0,0,0,  1005, 100, 501, 51987, 12996.75, 12996.75, 12996.75, 12996.75, 0</v>
      </c>
    </row>
    <row r="449" spans="2:13" ht="12" x14ac:dyDescent="0.3">
      <c r="B449" s="33">
        <f t="shared" si="21"/>
        <v>1005</v>
      </c>
      <c r="C449" s="31">
        <v>80</v>
      </c>
      <c r="D449" s="58">
        <f t="shared" si="20"/>
        <v>0</v>
      </c>
      <c r="E449" s="23" t="s">
        <v>2</v>
      </c>
      <c r="F449" s="26">
        <v>82982</v>
      </c>
      <c r="G449" s="12">
        <v>12996.75</v>
      </c>
      <c r="H449" s="12">
        <v>28494.25</v>
      </c>
      <c r="I449" s="12">
        <v>12996.75</v>
      </c>
      <c r="J449" s="12">
        <v>28494.25</v>
      </c>
      <c r="K449" s="12">
        <v>0</v>
      </c>
      <c r="M449" s="47" t="str">
        <f t="shared" si="18"/>
        <v>EXECUTE [dbo].[PG_CI_PARTIDA_PRESUPUESTO] 0,0,0,  1005, 80, 0, 82982, 12996.75, 28494.25, 12996.75, 28494.25, 0</v>
      </c>
    </row>
    <row r="450" spans="2:13" ht="12" x14ac:dyDescent="0.3">
      <c r="B450" s="33">
        <f t="shared" si="21"/>
        <v>1005</v>
      </c>
      <c r="C450" s="31">
        <v>40</v>
      </c>
      <c r="D450" s="58">
        <f t="shared" si="20"/>
        <v>0</v>
      </c>
      <c r="E450" s="16" t="s">
        <v>7</v>
      </c>
      <c r="F450" s="27">
        <v>209138</v>
      </c>
      <c r="G450" s="2">
        <v>21172.5</v>
      </c>
      <c r="H450" s="2">
        <v>83396.5</v>
      </c>
      <c r="I450" s="2">
        <v>21172.5</v>
      </c>
      <c r="J450" s="2">
        <v>83396.5</v>
      </c>
      <c r="K450" s="2">
        <v>0</v>
      </c>
      <c r="M450" s="47" t="str">
        <f t="shared" si="18"/>
        <v>EXECUTE [dbo].[PG_CI_PARTIDA_PRESUPUESTO] 0,0,0,  1005, 40, 0, 209138, 21172.5, 83396.5, 21172.5, 83396.5, 0</v>
      </c>
    </row>
    <row r="451" spans="2:13" ht="15" x14ac:dyDescent="0.3">
      <c r="B451" s="33">
        <f t="shared" si="21"/>
        <v>1005</v>
      </c>
      <c r="C451" s="31">
        <v>110</v>
      </c>
      <c r="D451" s="58">
        <f t="shared" si="20"/>
        <v>0</v>
      </c>
      <c r="E451" s="3" t="s">
        <v>107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M451" s="47" t="str">
        <f t="shared" ref="M451:M514" si="22">CONCATENATE($P$1," ",B451,", ",C451,", ",D451,", ",F451,", ",G451,", ",H451,", ",I451,", ",J451, ", ",K451)</f>
        <v>EXECUTE [dbo].[PG_CI_PARTIDA_PRESUPUESTO] 0,0,0,  1005, 110, 0, 0, 0, 0, 0, 0, 0</v>
      </c>
    </row>
    <row r="452" spans="2:13" ht="12" x14ac:dyDescent="0.3">
      <c r="B452" s="33">
        <f t="shared" si="21"/>
        <v>1005</v>
      </c>
      <c r="C452" s="31">
        <v>130</v>
      </c>
      <c r="D452" s="58">
        <f t="shared" si="20"/>
        <v>101</v>
      </c>
      <c r="E452" s="22" t="s">
        <v>93</v>
      </c>
      <c r="F452" s="25">
        <v>11848</v>
      </c>
      <c r="G452" s="39">
        <v>11848</v>
      </c>
      <c r="H452" s="7">
        <v>0</v>
      </c>
      <c r="I452" s="7">
        <v>0</v>
      </c>
      <c r="J452" s="7">
        <v>0</v>
      </c>
      <c r="K452" s="7">
        <v>0</v>
      </c>
      <c r="M452" s="47" t="str">
        <f t="shared" si="22"/>
        <v>EXECUTE [dbo].[PG_CI_PARTIDA_PRESUPUESTO] 0,0,0,  1005, 130, 101, 11848, 11848, 0, 0, 0, 0</v>
      </c>
    </row>
    <row r="453" spans="2:13" ht="12" x14ac:dyDescent="0.3">
      <c r="B453" s="33">
        <f t="shared" si="21"/>
        <v>1005</v>
      </c>
      <c r="C453" s="31">
        <v>140</v>
      </c>
      <c r="D453" s="58">
        <f t="shared" si="20"/>
        <v>202</v>
      </c>
      <c r="E453" s="22" t="s">
        <v>94</v>
      </c>
      <c r="F453" s="25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M453" s="47" t="str">
        <f t="shared" si="22"/>
        <v>EXECUTE [dbo].[PG_CI_PARTIDA_PRESUPUESTO] 0,0,0,  1005, 140, 202, 0, 0, 0, 0, 0, 0</v>
      </c>
    </row>
    <row r="454" spans="2:13" ht="12" x14ac:dyDescent="0.3">
      <c r="B454" s="33">
        <f t="shared" si="21"/>
        <v>1005</v>
      </c>
      <c r="C454" s="31">
        <v>150</v>
      </c>
      <c r="D454" s="58">
        <f t="shared" si="20"/>
        <v>202</v>
      </c>
      <c r="E454" s="22" t="s">
        <v>95</v>
      </c>
      <c r="F454" s="25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M454" s="47" t="str">
        <f t="shared" si="22"/>
        <v>EXECUTE [dbo].[PG_CI_PARTIDA_PRESUPUESTO] 0,0,0,  1005, 150, 202, 0, 0, 0, 0, 0, 0</v>
      </c>
    </row>
    <row r="455" spans="2:13" ht="12" x14ac:dyDescent="0.3">
      <c r="B455" s="33">
        <f t="shared" si="21"/>
        <v>1005</v>
      </c>
      <c r="C455" s="31">
        <v>120</v>
      </c>
      <c r="D455" s="58">
        <f t="shared" si="20"/>
        <v>0</v>
      </c>
      <c r="E455" s="16" t="s">
        <v>20</v>
      </c>
      <c r="F455" s="27">
        <v>11848</v>
      </c>
      <c r="G455" s="2">
        <v>11848</v>
      </c>
      <c r="H455" s="2">
        <v>0</v>
      </c>
      <c r="I455" s="2">
        <v>0</v>
      </c>
      <c r="J455" s="2">
        <v>0</v>
      </c>
      <c r="K455" s="2">
        <v>0</v>
      </c>
      <c r="M455" s="47" t="str">
        <f t="shared" si="22"/>
        <v>EXECUTE [dbo].[PG_CI_PARTIDA_PRESUPUESTO] 0,0,0,  1005, 120, 0, 11848, 11848, 0, 0, 0, 0</v>
      </c>
    </row>
    <row r="456" spans="2:13" ht="15" x14ac:dyDescent="0.3">
      <c r="B456" s="33">
        <f t="shared" si="21"/>
        <v>1005</v>
      </c>
      <c r="C456" s="31">
        <v>160</v>
      </c>
      <c r="D456" s="58">
        <f t="shared" si="20"/>
        <v>0</v>
      </c>
      <c r="E456" s="3" t="s">
        <v>108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M456" s="47" t="str">
        <f t="shared" si="22"/>
        <v>EXECUTE [dbo].[PG_CI_PARTIDA_PRESUPUESTO] 0,0,0,  1005, 160, 0, 0, 0, 0, 0, 0, 0</v>
      </c>
    </row>
    <row r="457" spans="2:13" ht="12" x14ac:dyDescent="0.3">
      <c r="B457" s="33">
        <f t="shared" si="21"/>
        <v>1005</v>
      </c>
      <c r="C457" s="31">
        <v>190</v>
      </c>
      <c r="D457" s="58">
        <f t="shared" si="20"/>
        <v>104</v>
      </c>
      <c r="E457" s="22" t="s">
        <v>13</v>
      </c>
      <c r="F457" s="25">
        <v>17739</v>
      </c>
      <c r="G457" s="7">
        <v>0</v>
      </c>
      <c r="H457" s="7">
        <v>0</v>
      </c>
      <c r="I457" s="7">
        <v>0</v>
      </c>
      <c r="J457" s="39">
        <v>17739</v>
      </c>
      <c r="K457" s="7">
        <v>0</v>
      </c>
      <c r="M457" s="47" t="str">
        <f t="shared" si="22"/>
        <v>EXECUTE [dbo].[PG_CI_PARTIDA_PRESUPUESTO] 0,0,0,  1005, 190, 104, 17739, 0, 0, 0, 17739, 0</v>
      </c>
    </row>
    <row r="458" spans="2:13" ht="12" x14ac:dyDescent="0.3">
      <c r="B458" s="33">
        <f t="shared" si="21"/>
        <v>1005</v>
      </c>
      <c r="C458" s="31">
        <v>200</v>
      </c>
      <c r="D458" s="58">
        <f t="shared" si="20"/>
        <v>104</v>
      </c>
      <c r="E458" s="22" t="s">
        <v>14</v>
      </c>
      <c r="F458" s="25">
        <v>711</v>
      </c>
      <c r="G458" s="7">
        <v>0</v>
      </c>
      <c r="H458" s="7">
        <v>0</v>
      </c>
      <c r="I458" s="7">
        <v>0</v>
      </c>
      <c r="J458" s="39">
        <v>711</v>
      </c>
      <c r="K458" s="7">
        <v>0</v>
      </c>
      <c r="M458" s="47" t="str">
        <f t="shared" si="22"/>
        <v>EXECUTE [dbo].[PG_CI_PARTIDA_PRESUPUESTO] 0,0,0,  1005, 200, 104, 711, 0, 0, 0, 711, 0</v>
      </c>
    </row>
    <row r="459" spans="2:13" ht="12" x14ac:dyDescent="0.3">
      <c r="B459" s="33">
        <f t="shared" si="21"/>
        <v>1005</v>
      </c>
      <c r="C459" s="31">
        <v>210</v>
      </c>
      <c r="D459" s="58">
        <f t="shared" si="20"/>
        <v>202</v>
      </c>
      <c r="E459" s="22" t="s">
        <v>57</v>
      </c>
      <c r="F459" s="25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M459" s="47" t="str">
        <f t="shared" si="22"/>
        <v>EXECUTE [dbo].[PG_CI_PARTIDA_PRESUPUESTO] 0,0,0,  1005, 210, 202, 0, 0, 0, 0, 0, 0</v>
      </c>
    </row>
    <row r="460" spans="2:13" ht="12" x14ac:dyDescent="0.3">
      <c r="B460" s="33">
        <f t="shared" si="21"/>
        <v>1005</v>
      </c>
      <c r="C460" s="31">
        <v>220</v>
      </c>
      <c r="D460" s="58">
        <f t="shared" si="20"/>
        <v>202</v>
      </c>
      <c r="E460" s="22" t="s">
        <v>15</v>
      </c>
      <c r="F460" s="25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M460" s="47" t="str">
        <f t="shared" si="22"/>
        <v>EXECUTE [dbo].[PG_CI_PARTIDA_PRESUPUESTO] 0,0,0,  1005, 220, 202, 0, 0, 0, 0, 0, 0</v>
      </c>
    </row>
    <row r="461" spans="2:13" ht="12" x14ac:dyDescent="0.3">
      <c r="B461" s="33">
        <f t="shared" si="21"/>
        <v>1005</v>
      </c>
      <c r="C461" s="31">
        <v>230</v>
      </c>
      <c r="D461" s="58">
        <f t="shared" si="20"/>
        <v>202</v>
      </c>
      <c r="E461" s="22" t="s">
        <v>16</v>
      </c>
      <c r="F461" s="25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M461" s="47" t="str">
        <f t="shared" si="22"/>
        <v>EXECUTE [dbo].[PG_CI_PARTIDA_PRESUPUESTO] 0,0,0,  1005, 230, 202, 0, 0, 0, 0, 0, 0</v>
      </c>
    </row>
    <row r="462" spans="2:13" ht="12" x14ac:dyDescent="0.3">
      <c r="B462" s="33">
        <f t="shared" si="21"/>
        <v>1005</v>
      </c>
      <c r="C462" s="31">
        <v>180</v>
      </c>
      <c r="D462" s="58">
        <f t="shared" si="20"/>
        <v>0</v>
      </c>
      <c r="E462" s="23" t="s">
        <v>24</v>
      </c>
      <c r="F462" s="26">
        <v>18450</v>
      </c>
      <c r="G462" s="12">
        <v>0</v>
      </c>
      <c r="H462" s="12">
        <v>0</v>
      </c>
      <c r="I462" s="12">
        <v>0</v>
      </c>
      <c r="J462" s="12">
        <v>18450</v>
      </c>
      <c r="K462" s="12">
        <v>0</v>
      </c>
      <c r="M462" s="47" t="str">
        <f t="shared" si="22"/>
        <v>EXECUTE [dbo].[PG_CI_PARTIDA_PRESUPUESTO] 0,0,0,  1005, 180, 0, 18450, 0, 0, 0, 18450, 0</v>
      </c>
    </row>
    <row r="463" spans="2:13" ht="12" x14ac:dyDescent="0.3">
      <c r="B463" s="33">
        <f t="shared" si="21"/>
        <v>1005</v>
      </c>
      <c r="C463" s="31">
        <v>250</v>
      </c>
      <c r="D463" s="58">
        <f t="shared" si="20"/>
        <v>103</v>
      </c>
      <c r="E463" s="22" t="s">
        <v>9</v>
      </c>
      <c r="F463" s="25">
        <v>7494</v>
      </c>
      <c r="G463" s="7">
        <v>0</v>
      </c>
      <c r="H463" s="7">
        <v>0</v>
      </c>
      <c r="I463" s="39">
        <v>7494</v>
      </c>
      <c r="J463" s="7">
        <v>0</v>
      </c>
      <c r="K463" s="7">
        <v>0</v>
      </c>
      <c r="M463" s="47" t="str">
        <f t="shared" si="22"/>
        <v>EXECUTE [dbo].[PG_CI_PARTIDA_PRESUPUESTO] 0,0,0,  1005, 250, 103, 7494, 0, 0, 7494, 0, 0</v>
      </c>
    </row>
    <row r="464" spans="2:13" ht="12" x14ac:dyDescent="0.3">
      <c r="B464" s="33">
        <f t="shared" si="21"/>
        <v>1005</v>
      </c>
      <c r="C464" s="31">
        <v>260</v>
      </c>
      <c r="D464" s="58">
        <f t="shared" si="20"/>
        <v>101</v>
      </c>
      <c r="E464" s="22" t="s">
        <v>101</v>
      </c>
      <c r="F464" s="25">
        <v>4515</v>
      </c>
      <c r="G464" s="39">
        <v>4515</v>
      </c>
      <c r="H464" s="7">
        <v>0</v>
      </c>
      <c r="I464" s="7">
        <v>0</v>
      </c>
      <c r="J464" s="7">
        <v>0</v>
      </c>
      <c r="K464" s="7">
        <v>0</v>
      </c>
      <c r="M464" s="47" t="str">
        <f t="shared" si="22"/>
        <v>EXECUTE [dbo].[PG_CI_PARTIDA_PRESUPUESTO] 0,0,0,  1005, 260, 101, 4515, 4515, 0, 0, 0, 0</v>
      </c>
    </row>
    <row r="465" spans="2:13" ht="12" x14ac:dyDescent="0.3">
      <c r="B465" s="33">
        <f t="shared" si="21"/>
        <v>1005</v>
      </c>
      <c r="C465" s="31">
        <v>270</v>
      </c>
      <c r="D465" s="58">
        <f t="shared" si="20"/>
        <v>101</v>
      </c>
      <c r="E465" s="22" t="s">
        <v>10</v>
      </c>
      <c r="F465" s="25">
        <v>1461</v>
      </c>
      <c r="G465" s="39">
        <v>1461</v>
      </c>
      <c r="H465" s="7">
        <v>0</v>
      </c>
      <c r="I465" s="7">
        <v>0</v>
      </c>
      <c r="J465" s="7">
        <v>0</v>
      </c>
      <c r="K465" s="7">
        <v>0</v>
      </c>
      <c r="M465" s="47" t="str">
        <f t="shared" si="22"/>
        <v>EXECUTE [dbo].[PG_CI_PARTIDA_PRESUPUESTO] 0,0,0,  1005, 270, 101, 1461, 1461, 0, 0, 0, 0</v>
      </c>
    </row>
    <row r="466" spans="2:13" ht="12" x14ac:dyDescent="0.3">
      <c r="B466" s="33">
        <f t="shared" si="21"/>
        <v>1005</v>
      </c>
      <c r="C466" s="31">
        <v>280</v>
      </c>
      <c r="D466" s="58">
        <f t="shared" si="20"/>
        <v>202</v>
      </c>
      <c r="E466" s="22" t="s">
        <v>11</v>
      </c>
      <c r="F466" s="25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M466" s="47" t="str">
        <f t="shared" si="22"/>
        <v>EXECUTE [dbo].[PG_CI_PARTIDA_PRESUPUESTO] 0,0,0,  1005, 280, 202, 0, 0, 0, 0, 0, 0</v>
      </c>
    </row>
    <row r="467" spans="2:13" ht="12" x14ac:dyDescent="0.3">
      <c r="B467" s="33">
        <f t="shared" si="21"/>
        <v>1005</v>
      </c>
      <c r="C467" s="31">
        <v>290</v>
      </c>
      <c r="D467" s="58">
        <f t="shared" si="20"/>
        <v>202</v>
      </c>
      <c r="E467" s="22" t="s">
        <v>12</v>
      </c>
      <c r="F467" s="25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M467" s="47" t="str">
        <f t="shared" si="22"/>
        <v>EXECUTE [dbo].[PG_CI_PARTIDA_PRESUPUESTO] 0,0,0,  1005, 290, 202, 0, 0, 0, 0, 0, 0</v>
      </c>
    </row>
    <row r="468" spans="2:13" ht="12" x14ac:dyDescent="0.3">
      <c r="B468" s="33">
        <f t="shared" si="21"/>
        <v>1005</v>
      </c>
      <c r="C468" s="31">
        <v>300</v>
      </c>
      <c r="D468" s="58">
        <f t="shared" si="20"/>
        <v>202</v>
      </c>
      <c r="E468" s="22" t="s">
        <v>19</v>
      </c>
      <c r="F468" s="25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M468" s="47" t="str">
        <f t="shared" si="22"/>
        <v>EXECUTE [dbo].[PG_CI_PARTIDA_PRESUPUESTO] 0,0,0,  1005, 300, 202, 0, 0, 0, 0, 0, 0</v>
      </c>
    </row>
    <row r="469" spans="2:13" ht="12" x14ac:dyDescent="0.3">
      <c r="B469" s="33">
        <f t="shared" si="21"/>
        <v>1005</v>
      </c>
      <c r="C469" s="31">
        <v>240</v>
      </c>
      <c r="D469" s="58">
        <f t="shared" si="20"/>
        <v>0</v>
      </c>
      <c r="E469" s="23" t="s">
        <v>25</v>
      </c>
      <c r="F469" s="26">
        <v>13470</v>
      </c>
      <c r="G469" s="12">
        <v>5976</v>
      </c>
      <c r="H469" s="12">
        <v>0</v>
      </c>
      <c r="I469" s="12">
        <v>7494</v>
      </c>
      <c r="J469" s="12">
        <v>0</v>
      </c>
      <c r="K469" s="12">
        <v>0</v>
      </c>
      <c r="M469" s="47" t="str">
        <f t="shared" si="22"/>
        <v>EXECUTE [dbo].[PG_CI_PARTIDA_PRESUPUESTO] 0,0,0,  1005, 240, 0, 13470, 5976, 0, 7494, 0, 0</v>
      </c>
    </row>
    <row r="470" spans="2:13" ht="12" x14ac:dyDescent="0.3">
      <c r="B470" s="33">
        <f t="shared" si="21"/>
        <v>1005</v>
      </c>
      <c r="C470" s="31">
        <v>320</v>
      </c>
      <c r="D470" s="58">
        <f t="shared" si="20"/>
        <v>202</v>
      </c>
      <c r="E470" s="22" t="s">
        <v>17</v>
      </c>
      <c r="F470" s="25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M470" s="47" t="str">
        <f t="shared" si="22"/>
        <v>EXECUTE [dbo].[PG_CI_PARTIDA_PRESUPUESTO] 0,0,0,  1005, 320, 202, 0, 0, 0, 0, 0, 0</v>
      </c>
    </row>
    <row r="471" spans="2:13" ht="12" x14ac:dyDescent="0.3">
      <c r="B471" s="33">
        <f t="shared" si="21"/>
        <v>1005</v>
      </c>
      <c r="C471" s="31">
        <v>330</v>
      </c>
      <c r="D471" s="58">
        <f t="shared" si="20"/>
        <v>401</v>
      </c>
      <c r="E471" s="22" t="s">
        <v>103</v>
      </c>
      <c r="F471" s="25">
        <v>6365</v>
      </c>
      <c r="G471" s="39">
        <v>1591.25</v>
      </c>
      <c r="H471" s="39">
        <v>1591.25</v>
      </c>
      <c r="I471" s="39">
        <v>1591.25</v>
      </c>
      <c r="J471" s="39">
        <v>1591.25</v>
      </c>
      <c r="K471" s="7">
        <v>0</v>
      </c>
      <c r="M471" s="47" t="str">
        <f t="shared" si="22"/>
        <v>EXECUTE [dbo].[PG_CI_PARTIDA_PRESUPUESTO] 0,0,0,  1005, 330, 401, 6365, 1591.25, 1591.25, 1591.25, 1591.25, 0</v>
      </c>
    </row>
    <row r="472" spans="2:13" ht="12" x14ac:dyDescent="0.3">
      <c r="B472" s="33">
        <f t="shared" si="21"/>
        <v>1005</v>
      </c>
      <c r="C472" s="31">
        <v>340</v>
      </c>
      <c r="D472" s="58">
        <f t="shared" si="20"/>
        <v>202</v>
      </c>
      <c r="E472" s="22" t="s">
        <v>27</v>
      </c>
      <c r="F472" s="25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M472" s="47" t="str">
        <f t="shared" si="22"/>
        <v>EXECUTE [dbo].[PG_CI_PARTIDA_PRESUPUESTO] 0,0,0,  1005, 340, 202, 0, 0, 0, 0, 0, 0</v>
      </c>
    </row>
    <row r="473" spans="2:13" ht="12" x14ac:dyDescent="0.3">
      <c r="B473" s="33">
        <f t="shared" si="21"/>
        <v>1005</v>
      </c>
      <c r="C473" s="31">
        <v>350</v>
      </c>
      <c r="D473" s="58">
        <f t="shared" si="20"/>
        <v>401</v>
      </c>
      <c r="E473" s="22" t="s">
        <v>21</v>
      </c>
      <c r="F473" s="25">
        <v>27335</v>
      </c>
      <c r="G473" s="39">
        <v>6833.75</v>
      </c>
      <c r="H473" s="39">
        <v>6833.75</v>
      </c>
      <c r="I473" s="39">
        <v>6833.75</v>
      </c>
      <c r="J473" s="39">
        <v>6833.75</v>
      </c>
      <c r="K473" s="7">
        <v>0</v>
      </c>
      <c r="M473" s="47" t="str">
        <f t="shared" si="22"/>
        <v>EXECUTE [dbo].[PG_CI_PARTIDA_PRESUPUESTO] 0,0,0,  1005, 350, 401, 27335, 6833.75, 6833.75, 6833.75, 6833.75, 0</v>
      </c>
    </row>
    <row r="474" spans="2:13" ht="12" x14ac:dyDescent="0.3">
      <c r="B474" s="33">
        <f t="shared" si="21"/>
        <v>1005</v>
      </c>
      <c r="C474" s="31">
        <v>360</v>
      </c>
      <c r="D474" s="58">
        <f t="shared" si="20"/>
        <v>104</v>
      </c>
      <c r="E474" s="22" t="s">
        <v>18</v>
      </c>
      <c r="F474" s="25">
        <v>2965</v>
      </c>
      <c r="G474" s="7">
        <v>0</v>
      </c>
      <c r="H474" s="7">
        <v>0</v>
      </c>
      <c r="I474" s="7">
        <v>0</v>
      </c>
      <c r="J474" s="39">
        <v>2965</v>
      </c>
      <c r="K474" s="7">
        <v>0</v>
      </c>
      <c r="M474" s="47" t="str">
        <f t="shared" si="22"/>
        <v>EXECUTE [dbo].[PG_CI_PARTIDA_PRESUPUESTO] 0,0,0,  1005, 360, 104, 2965, 0, 0, 0, 2965, 0</v>
      </c>
    </row>
    <row r="475" spans="2:13" ht="12" x14ac:dyDescent="0.3">
      <c r="B475" s="33">
        <f t="shared" si="21"/>
        <v>1005</v>
      </c>
      <c r="C475" s="31">
        <v>370</v>
      </c>
      <c r="D475" s="58">
        <f t="shared" si="20"/>
        <v>202</v>
      </c>
      <c r="E475" s="22" t="s">
        <v>22</v>
      </c>
      <c r="F475" s="25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M475" s="47" t="str">
        <f t="shared" si="22"/>
        <v>EXECUTE [dbo].[PG_CI_PARTIDA_PRESUPUESTO] 0,0,0,  1005, 370, 202, 0, 0, 0, 0, 0, 0</v>
      </c>
    </row>
    <row r="476" spans="2:13" ht="12" x14ac:dyDescent="0.3">
      <c r="B476" s="33">
        <f t="shared" si="21"/>
        <v>1005</v>
      </c>
      <c r="C476" s="31">
        <v>310</v>
      </c>
      <c r="D476" s="58">
        <f t="shared" si="20"/>
        <v>0</v>
      </c>
      <c r="E476" s="23" t="s">
        <v>26</v>
      </c>
      <c r="F476" s="26">
        <v>36665</v>
      </c>
      <c r="G476" s="12">
        <v>8425</v>
      </c>
      <c r="H476" s="12">
        <v>8425</v>
      </c>
      <c r="I476" s="12">
        <v>8425</v>
      </c>
      <c r="J476" s="12">
        <v>11390</v>
      </c>
      <c r="K476" s="12">
        <v>0</v>
      </c>
      <c r="M476" s="47" t="str">
        <f t="shared" si="22"/>
        <v>EXECUTE [dbo].[PG_CI_PARTIDA_PRESUPUESTO] 0,0,0,  1005, 310, 0, 36665, 8425, 8425, 8425, 11390, 0</v>
      </c>
    </row>
    <row r="477" spans="2:13" ht="12" x14ac:dyDescent="0.3">
      <c r="B477" s="33">
        <f t="shared" si="21"/>
        <v>1005</v>
      </c>
      <c r="C477" s="31">
        <v>170</v>
      </c>
      <c r="D477" s="58">
        <f t="shared" si="20"/>
        <v>0</v>
      </c>
      <c r="E477" s="16" t="s">
        <v>23</v>
      </c>
      <c r="F477" s="27">
        <v>80433</v>
      </c>
      <c r="G477" s="2">
        <v>26249</v>
      </c>
      <c r="H477" s="2">
        <v>8425</v>
      </c>
      <c r="I477" s="2">
        <v>15919</v>
      </c>
      <c r="J477" s="2">
        <v>29840</v>
      </c>
      <c r="K477" s="2">
        <v>0</v>
      </c>
      <c r="M477" s="47" t="str">
        <f t="shared" si="22"/>
        <v>EXECUTE [dbo].[PG_CI_PARTIDA_PRESUPUESTO] 0,0,0,  1005, 170, 0, 80433, 26249, 8425, 15919, 29840, 0</v>
      </c>
    </row>
    <row r="478" spans="2:13" ht="15" x14ac:dyDescent="0.3">
      <c r="B478" s="33">
        <f t="shared" si="21"/>
        <v>1005</v>
      </c>
      <c r="C478" s="31">
        <v>380</v>
      </c>
      <c r="D478" s="58">
        <f t="shared" si="20"/>
        <v>0</v>
      </c>
      <c r="E478" s="3" t="s">
        <v>73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M478" s="47" t="str">
        <f t="shared" si="22"/>
        <v>EXECUTE [dbo].[PG_CI_PARTIDA_PRESUPUESTO] 0,0,0,  1005, 380, 0, 0, 0, 0, 0, 0, 0</v>
      </c>
    </row>
    <row r="479" spans="2:13" ht="12" x14ac:dyDescent="0.3">
      <c r="B479" s="33">
        <f t="shared" si="21"/>
        <v>1005</v>
      </c>
      <c r="C479" s="31">
        <v>410</v>
      </c>
      <c r="D479" s="58">
        <f t="shared" si="20"/>
        <v>401</v>
      </c>
      <c r="E479" s="22" t="s">
        <v>62</v>
      </c>
      <c r="F479" s="25">
        <v>12275</v>
      </c>
      <c r="G479" s="39">
        <v>3068.75</v>
      </c>
      <c r="H479" s="39">
        <v>3068.75</v>
      </c>
      <c r="I479" s="39">
        <v>3068.75</v>
      </c>
      <c r="J479" s="39">
        <v>3068.75</v>
      </c>
      <c r="K479" s="7">
        <v>0</v>
      </c>
      <c r="M479" s="47" t="str">
        <f t="shared" si="22"/>
        <v>EXECUTE [dbo].[PG_CI_PARTIDA_PRESUPUESTO] 0,0,0,  1005, 410, 401, 12275, 3068.75, 3068.75, 3068.75, 3068.75, 0</v>
      </c>
    </row>
    <row r="480" spans="2:13" ht="12" x14ac:dyDescent="0.3">
      <c r="B480" s="33">
        <f t="shared" si="21"/>
        <v>1005</v>
      </c>
      <c r="C480" s="31">
        <v>420</v>
      </c>
      <c r="D480" s="58">
        <f t="shared" si="20"/>
        <v>401</v>
      </c>
      <c r="E480" s="22" t="s">
        <v>63</v>
      </c>
      <c r="F480" s="25">
        <v>6512</v>
      </c>
      <c r="G480" s="39">
        <v>1628</v>
      </c>
      <c r="H480" s="39">
        <v>1628</v>
      </c>
      <c r="I480" s="39">
        <v>1628</v>
      </c>
      <c r="J480" s="39">
        <v>1628</v>
      </c>
      <c r="K480" s="7">
        <v>0</v>
      </c>
      <c r="M480" s="47" t="str">
        <f t="shared" si="22"/>
        <v>EXECUTE [dbo].[PG_CI_PARTIDA_PRESUPUESTO] 0,0,0,  1005, 420, 401, 6512, 1628, 1628, 1628, 1628, 0</v>
      </c>
    </row>
    <row r="481" spans="2:13" ht="12" x14ac:dyDescent="0.3">
      <c r="B481" s="33">
        <f t="shared" si="21"/>
        <v>1005</v>
      </c>
      <c r="C481" s="31">
        <v>430</v>
      </c>
      <c r="D481" s="58">
        <f t="shared" si="20"/>
        <v>202</v>
      </c>
      <c r="E481" s="22" t="s">
        <v>64</v>
      </c>
      <c r="F481" s="25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M481" s="47" t="str">
        <f t="shared" si="22"/>
        <v>EXECUTE [dbo].[PG_CI_PARTIDA_PRESUPUESTO] 0,0,0,  1005, 430, 202, 0, 0, 0, 0, 0, 0</v>
      </c>
    </row>
    <row r="482" spans="2:13" ht="12" x14ac:dyDescent="0.3">
      <c r="B482" s="33">
        <f t="shared" si="21"/>
        <v>1005</v>
      </c>
      <c r="C482" s="31">
        <v>400</v>
      </c>
      <c r="D482" s="58">
        <f t="shared" si="20"/>
        <v>0</v>
      </c>
      <c r="E482" s="23" t="s">
        <v>74</v>
      </c>
      <c r="F482" s="28">
        <v>18787</v>
      </c>
      <c r="G482" s="20">
        <v>4696.75</v>
      </c>
      <c r="H482" s="20">
        <v>4696.75</v>
      </c>
      <c r="I482" s="20">
        <v>4696.75</v>
      </c>
      <c r="J482" s="20">
        <v>4696.75</v>
      </c>
      <c r="K482" s="20">
        <v>0</v>
      </c>
      <c r="M482" s="47" t="str">
        <f t="shared" si="22"/>
        <v>EXECUTE [dbo].[PG_CI_PARTIDA_PRESUPUESTO] 0,0,0,  1005, 400, 0, 18787, 4696.75, 4696.75, 4696.75, 4696.75, 0</v>
      </c>
    </row>
    <row r="483" spans="2:13" ht="12" x14ac:dyDescent="0.3">
      <c r="B483" s="33">
        <f t="shared" si="21"/>
        <v>1005</v>
      </c>
      <c r="C483" s="31">
        <v>450</v>
      </c>
      <c r="D483" s="58">
        <f t="shared" si="20"/>
        <v>202</v>
      </c>
      <c r="E483" s="22" t="s">
        <v>105</v>
      </c>
      <c r="F483" s="25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M483" s="47" t="str">
        <f t="shared" si="22"/>
        <v>EXECUTE [dbo].[PG_CI_PARTIDA_PRESUPUESTO] 0,0,0,  1005, 450, 202, 0, 0, 0, 0, 0, 0</v>
      </c>
    </row>
    <row r="484" spans="2:13" ht="12" x14ac:dyDescent="0.3">
      <c r="B484" s="33">
        <f t="shared" si="21"/>
        <v>1005</v>
      </c>
      <c r="C484" s="31">
        <v>460</v>
      </c>
      <c r="D484" s="58">
        <f t="shared" si="20"/>
        <v>401</v>
      </c>
      <c r="E484" s="22" t="s">
        <v>104</v>
      </c>
      <c r="F484" s="25">
        <v>2000</v>
      </c>
      <c r="G484" s="39">
        <v>500</v>
      </c>
      <c r="H484" s="39">
        <v>500</v>
      </c>
      <c r="I484" s="39">
        <v>500</v>
      </c>
      <c r="J484" s="39">
        <v>500</v>
      </c>
      <c r="K484" s="7">
        <v>0</v>
      </c>
      <c r="M484" s="47" t="str">
        <f t="shared" si="22"/>
        <v>EXECUTE [dbo].[PG_CI_PARTIDA_PRESUPUESTO] 0,0,0,  1005, 460, 401, 2000, 500, 500, 500, 500, 0</v>
      </c>
    </row>
    <row r="485" spans="2:13" ht="12" x14ac:dyDescent="0.3">
      <c r="B485" s="33">
        <f t="shared" si="21"/>
        <v>1005</v>
      </c>
      <c r="C485" s="31">
        <v>470</v>
      </c>
      <c r="D485" s="58">
        <f t="shared" si="20"/>
        <v>202</v>
      </c>
      <c r="E485" s="22" t="s">
        <v>65</v>
      </c>
      <c r="F485" s="25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M485" s="47" t="str">
        <f t="shared" si="22"/>
        <v>EXECUTE [dbo].[PG_CI_PARTIDA_PRESUPUESTO] 0,0,0,  1005, 470, 202, 0, 0, 0, 0, 0, 0</v>
      </c>
    </row>
    <row r="486" spans="2:13" ht="12" x14ac:dyDescent="0.3">
      <c r="B486" s="33">
        <f t="shared" si="21"/>
        <v>1005</v>
      </c>
      <c r="C486" s="31">
        <v>480</v>
      </c>
      <c r="D486" s="58">
        <f t="shared" si="20"/>
        <v>202</v>
      </c>
      <c r="E486" s="22" t="s">
        <v>66</v>
      </c>
      <c r="F486" s="25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M486" s="47" t="str">
        <f t="shared" si="22"/>
        <v>EXECUTE [dbo].[PG_CI_PARTIDA_PRESUPUESTO] 0,0,0,  1005, 480, 202, 0, 0, 0, 0, 0, 0</v>
      </c>
    </row>
    <row r="487" spans="2:13" ht="12" x14ac:dyDescent="0.3">
      <c r="B487" s="33">
        <f t="shared" si="21"/>
        <v>1005</v>
      </c>
      <c r="C487" s="31">
        <v>490</v>
      </c>
      <c r="D487" s="58">
        <f t="shared" si="20"/>
        <v>202</v>
      </c>
      <c r="E487" s="22" t="s">
        <v>106</v>
      </c>
      <c r="F487" s="25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M487" s="47" t="str">
        <f t="shared" si="22"/>
        <v>EXECUTE [dbo].[PG_CI_PARTIDA_PRESUPUESTO] 0,0,0,  1005, 490, 202, 0, 0, 0, 0, 0, 0</v>
      </c>
    </row>
    <row r="488" spans="2:13" ht="12" x14ac:dyDescent="0.3">
      <c r="B488" s="33">
        <f t="shared" si="21"/>
        <v>1005</v>
      </c>
      <c r="C488" s="31">
        <v>500</v>
      </c>
      <c r="D488" s="58">
        <f t="shared" si="20"/>
        <v>202</v>
      </c>
      <c r="E488" s="22" t="s">
        <v>71</v>
      </c>
      <c r="F488" s="25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M488" s="47" t="str">
        <f t="shared" si="22"/>
        <v>EXECUTE [dbo].[PG_CI_PARTIDA_PRESUPUESTO] 0,0,0,  1005, 500, 202, 0, 0, 0, 0, 0, 0</v>
      </c>
    </row>
    <row r="489" spans="2:13" ht="12" x14ac:dyDescent="0.3">
      <c r="B489" s="33">
        <f t="shared" si="21"/>
        <v>1005</v>
      </c>
      <c r="C489" s="31">
        <v>510</v>
      </c>
      <c r="D489" s="58">
        <f t="shared" si="20"/>
        <v>202</v>
      </c>
      <c r="E489" s="22" t="s">
        <v>70</v>
      </c>
      <c r="F489" s="25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M489" s="47" t="str">
        <f t="shared" si="22"/>
        <v>EXECUTE [dbo].[PG_CI_PARTIDA_PRESUPUESTO] 0,0,0,  1005, 510, 202, 0, 0, 0, 0, 0, 0</v>
      </c>
    </row>
    <row r="490" spans="2:13" ht="12" x14ac:dyDescent="0.3">
      <c r="B490" s="33">
        <f t="shared" si="21"/>
        <v>1005</v>
      </c>
      <c r="C490" s="31">
        <v>440</v>
      </c>
      <c r="D490" s="58">
        <f t="shared" si="20"/>
        <v>0</v>
      </c>
      <c r="E490" s="23" t="s">
        <v>75</v>
      </c>
      <c r="F490" s="28">
        <v>2000</v>
      </c>
      <c r="G490" s="20">
        <v>500</v>
      </c>
      <c r="H490" s="20">
        <v>500</v>
      </c>
      <c r="I490" s="20">
        <v>500</v>
      </c>
      <c r="J490" s="20">
        <v>500</v>
      </c>
      <c r="K490" s="20">
        <v>0</v>
      </c>
      <c r="M490" s="47" t="str">
        <f t="shared" si="22"/>
        <v>EXECUTE [dbo].[PG_CI_PARTIDA_PRESUPUESTO] 0,0,0,  1005, 440, 0, 2000, 500, 500, 500, 500, 0</v>
      </c>
    </row>
    <row r="491" spans="2:13" ht="12" x14ac:dyDescent="0.3">
      <c r="B491" s="33">
        <f t="shared" si="21"/>
        <v>1005</v>
      </c>
      <c r="C491" s="31">
        <v>530</v>
      </c>
      <c r="D491" s="58">
        <f t="shared" si="20"/>
        <v>202</v>
      </c>
      <c r="E491" s="22" t="s">
        <v>67</v>
      </c>
      <c r="F491" s="25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M491" s="47" t="str">
        <f t="shared" si="22"/>
        <v>EXECUTE [dbo].[PG_CI_PARTIDA_PRESUPUESTO] 0,0,0,  1005, 530, 202, 0, 0, 0, 0, 0, 0</v>
      </c>
    </row>
    <row r="492" spans="2:13" ht="12" x14ac:dyDescent="0.3">
      <c r="B492" s="33">
        <f t="shared" si="21"/>
        <v>1005</v>
      </c>
      <c r="C492" s="31">
        <v>540</v>
      </c>
      <c r="D492" s="58">
        <f t="shared" si="20"/>
        <v>202</v>
      </c>
      <c r="E492" s="22" t="s">
        <v>68</v>
      </c>
      <c r="F492" s="25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M492" s="47" t="str">
        <f t="shared" si="22"/>
        <v>EXECUTE [dbo].[PG_CI_PARTIDA_PRESUPUESTO] 0,0,0,  1005, 540, 202, 0, 0, 0, 0, 0, 0</v>
      </c>
    </row>
    <row r="493" spans="2:13" ht="12" x14ac:dyDescent="0.3">
      <c r="B493" s="33">
        <f t="shared" si="21"/>
        <v>1005</v>
      </c>
      <c r="C493" s="31">
        <v>550</v>
      </c>
      <c r="D493" s="58">
        <f t="shared" si="20"/>
        <v>202</v>
      </c>
      <c r="E493" s="22" t="s">
        <v>69</v>
      </c>
      <c r="F493" s="25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M493" s="47" t="str">
        <f t="shared" si="22"/>
        <v>EXECUTE [dbo].[PG_CI_PARTIDA_PRESUPUESTO] 0,0,0,  1005, 550, 202, 0, 0, 0, 0, 0, 0</v>
      </c>
    </row>
    <row r="494" spans="2:13" ht="12" x14ac:dyDescent="0.3">
      <c r="B494" s="33">
        <f t="shared" si="21"/>
        <v>1005</v>
      </c>
      <c r="C494" s="31">
        <v>560</v>
      </c>
      <c r="D494" s="58">
        <f t="shared" si="20"/>
        <v>202</v>
      </c>
      <c r="E494" s="22" t="s">
        <v>70</v>
      </c>
      <c r="F494" s="25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M494" s="47" t="str">
        <f t="shared" si="22"/>
        <v>EXECUTE [dbo].[PG_CI_PARTIDA_PRESUPUESTO] 0,0,0,  1005, 560, 202, 0, 0, 0, 0, 0, 0</v>
      </c>
    </row>
    <row r="495" spans="2:13" ht="12" x14ac:dyDescent="0.3">
      <c r="B495" s="33">
        <f t="shared" si="21"/>
        <v>1005</v>
      </c>
      <c r="C495" s="31">
        <v>520</v>
      </c>
      <c r="D495" s="58">
        <f t="shared" si="20"/>
        <v>0</v>
      </c>
      <c r="E495" s="23" t="s">
        <v>76</v>
      </c>
      <c r="F495" s="28">
        <v>0</v>
      </c>
      <c r="G495" s="20">
        <v>0</v>
      </c>
      <c r="H495" s="20">
        <v>0</v>
      </c>
      <c r="I495" s="20">
        <v>0</v>
      </c>
      <c r="J495" s="20">
        <v>0</v>
      </c>
      <c r="K495" s="20">
        <v>0</v>
      </c>
      <c r="M495" s="47" t="str">
        <f t="shared" si="22"/>
        <v>EXECUTE [dbo].[PG_CI_PARTIDA_PRESUPUESTO] 0,0,0,  1005, 520, 0, 0, 0, 0, 0, 0, 0</v>
      </c>
    </row>
    <row r="496" spans="2:13" ht="12" x14ac:dyDescent="0.3">
      <c r="B496" s="33">
        <f t="shared" si="21"/>
        <v>1005</v>
      </c>
      <c r="C496" s="31">
        <v>570</v>
      </c>
      <c r="D496" s="58">
        <f t="shared" si="20"/>
        <v>202</v>
      </c>
      <c r="E496" s="22" t="s">
        <v>72</v>
      </c>
      <c r="F496" s="25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M496" s="47" t="str">
        <f t="shared" si="22"/>
        <v>EXECUTE [dbo].[PG_CI_PARTIDA_PRESUPUESTO] 0,0,0,  1005, 570, 202, 0, 0, 0, 0, 0, 0</v>
      </c>
    </row>
    <row r="497" spans="2:13" ht="12" x14ac:dyDescent="0.3">
      <c r="B497" s="33">
        <f t="shared" si="21"/>
        <v>1005</v>
      </c>
      <c r="C497" s="31">
        <v>390</v>
      </c>
      <c r="D497" s="58">
        <f t="shared" ref="D497:D560" si="23">D387</f>
        <v>0</v>
      </c>
      <c r="E497" s="16" t="s">
        <v>77</v>
      </c>
      <c r="F497" s="27">
        <v>20787</v>
      </c>
      <c r="G497" s="2">
        <v>5196.75</v>
      </c>
      <c r="H497" s="2">
        <v>5196.75</v>
      </c>
      <c r="I497" s="2">
        <v>5196.75</v>
      </c>
      <c r="J497" s="2">
        <v>5196.75</v>
      </c>
      <c r="K497" s="2">
        <v>0</v>
      </c>
      <c r="M497" s="47" t="str">
        <f t="shared" si="22"/>
        <v>EXECUTE [dbo].[PG_CI_PARTIDA_PRESUPUESTO] 0,0,0,  1005, 390, 0, 20787, 5196.75, 5196.75, 5196.75, 5196.75, 0</v>
      </c>
    </row>
    <row r="498" spans="2:13" ht="15" x14ac:dyDescent="0.3">
      <c r="B498" s="33">
        <f t="shared" si="21"/>
        <v>1005</v>
      </c>
      <c r="C498" s="31">
        <v>580</v>
      </c>
      <c r="D498" s="58">
        <f t="shared" si="23"/>
        <v>0</v>
      </c>
      <c r="E498" s="3" t="s">
        <v>92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M498" s="47" t="str">
        <f t="shared" si="22"/>
        <v>EXECUTE [dbo].[PG_CI_PARTIDA_PRESUPUESTO] 0,0,0,  1005, 580, 0, 0, 0, 0, 0, 0, 0</v>
      </c>
    </row>
    <row r="499" spans="2:13" ht="12" x14ac:dyDescent="0.3">
      <c r="B499" s="33">
        <f t="shared" si="21"/>
        <v>1005</v>
      </c>
      <c r="C499" s="31">
        <v>610</v>
      </c>
      <c r="D499" s="58">
        <f t="shared" si="23"/>
        <v>201</v>
      </c>
      <c r="E499" s="22" t="s">
        <v>28</v>
      </c>
      <c r="F499" s="25">
        <v>2876</v>
      </c>
      <c r="G499" s="35">
        <v>1438</v>
      </c>
      <c r="H499" s="39">
        <v>0</v>
      </c>
      <c r="I499" s="35">
        <v>1438</v>
      </c>
      <c r="J499" s="39">
        <v>0</v>
      </c>
      <c r="K499" s="7">
        <v>0</v>
      </c>
      <c r="M499" s="47" t="str">
        <f t="shared" si="22"/>
        <v>EXECUTE [dbo].[PG_CI_PARTIDA_PRESUPUESTO] 0,0,0,  1005, 610, 201, 2876, 1438, 0, 1438, 0, 0</v>
      </c>
    </row>
    <row r="500" spans="2:13" ht="12" x14ac:dyDescent="0.3">
      <c r="B500" s="33">
        <f t="shared" si="21"/>
        <v>1005</v>
      </c>
      <c r="C500" s="31">
        <v>620</v>
      </c>
      <c r="D500" s="58">
        <f t="shared" si="23"/>
        <v>202</v>
      </c>
      <c r="E500" s="22" t="s">
        <v>29</v>
      </c>
      <c r="F500" s="25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M500" s="47" t="str">
        <f t="shared" si="22"/>
        <v>EXECUTE [dbo].[PG_CI_PARTIDA_PRESUPUESTO] 0,0,0,  1005, 620, 202, 0, 0, 0, 0, 0, 0</v>
      </c>
    </row>
    <row r="501" spans="2:13" ht="12" x14ac:dyDescent="0.3">
      <c r="B501" s="33">
        <f t="shared" si="21"/>
        <v>1005</v>
      </c>
      <c r="C501" s="31">
        <v>630</v>
      </c>
      <c r="D501" s="58">
        <f t="shared" si="23"/>
        <v>202</v>
      </c>
      <c r="E501" s="22" t="s">
        <v>30</v>
      </c>
      <c r="F501" s="25">
        <v>809</v>
      </c>
      <c r="G501" s="7">
        <v>0</v>
      </c>
      <c r="H501" s="35">
        <v>404.5</v>
      </c>
      <c r="I501" s="7">
        <v>0</v>
      </c>
      <c r="J501" s="35">
        <v>404.5</v>
      </c>
      <c r="K501" s="7">
        <v>0</v>
      </c>
      <c r="M501" s="47" t="str">
        <f t="shared" si="22"/>
        <v>EXECUTE [dbo].[PG_CI_PARTIDA_PRESUPUESTO] 0,0,0,  1005, 630, 202, 809, 0, 404.5, 0, 404.5, 0</v>
      </c>
    </row>
    <row r="502" spans="2:13" ht="12" x14ac:dyDescent="0.3">
      <c r="B502" s="33">
        <f t="shared" si="21"/>
        <v>1005</v>
      </c>
      <c r="C502" s="31">
        <v>640</v>
      </c>
      <c r="D502" s="58">
        <f t="shared" si="23"/>
        <v>202</v>
      </c>
      <c r="E502" s="22" t="s">
        <v>32</v>
      </c>
      <c r="F502" s="25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M502" s="47" t="str">
        <f t="shared" si="22"/>
        <v>EXECUTE [dbo].[PG_CI_PARTIDA_PRESUPUESTO] 0,0,0,  1005, 640, 202, 0, 0, 0, 0, 0, 0</v>
      </c>
    </row>
    <row r="503" spans="2:13" ht="12" x14ac:dyDescent="0.3">
      <c r="B503" s="33">
        <f t="shared" si="21"/>
        <v>1005</v>
      </c>
      <c r="C503" s="31">
        <v>650</v>
      </c>
      <c r="D503" s="58">
        <f t="shared" si="23"/>
        <v>202</v>
      </c>
      <c r="E503" s="22" t="s">
        <v>33</v>
      </c>
      <c r="F503" s="25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M503" s="47" t="str">
        <f t="shared" si="22"/>
        <v>EXECUTE [dbo].[PG_CI_PARTIDA_PRESUPUESTO] 0,0,0,  1005, 650, 202, 0, 0, 0, 0, 0, 0</v>
      </c>
    </row>
    <row r="504" spans="2:13" ht="12" x14ac:dyDescent="0.3">
      <c r="B504" s="33">
        <f t="shared" si="21"/>
        <v>1005</v>
      </c>
      <c r="C504" s="31">
        <v>660</v>
      </c>
      <c r="D504" s="58">
        <f t="shared" si="23"/>
        <v>202</v>
      </c>
      <c r="E504" s="22" t="s">
        <v>31</v>
      </c>
      <c r="F504" s="25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M504" s="47" t="str">
        <f t="shared" si="22"/>
        <v>EXECUTE [dbo].[PG_CI_PARTIDA_PRESUPUESTO] 0,0,0,  1005, 660, 202, 0, 0, 0, 0, 0, 0</v>
      </c>
    </row>
    <row r="505" spans="2:13" ht="12" x14ac:dyDescent="0.3">
      <c r="B505" s="33">
        <f t="shared" si="21"/>
        <v>1005</v>
      </c>
      <c r="C505" s="31">
        <v>600</v>
      </c>
      <c r="D505" s="58">
        <f t="shared" si="23"/>
        <v>0</v>
      </c>
      <c r="E505" s="23" t="s">
        <v>99</v>
      </c>
      <c r="F505" s="26">
        <v>3685</v>
      </c>
      <c r="G505" s="12">
        <v>1438</v>
      </c>
      <c r="H505" s="12">
        <v>404.5</v>
      </c>
      <c r="I505" s="12">
        <v>1438</v>
      </c>
      <c r="J505" s="12">
        <v>404.5</v>
      </c>
      <c r="K505" s="12">
        <v>0</v>
      </c>
      <c r="M505" s="47" t="str">
        <f t="shared" si="22"/>
        <v>EXECUTE [dbo].[PG_CI_PARTIDA_PRESUPUESTO] 0,0,0,  1005, 600, 0, 3685, 1438, 404.5, 1438, 404.5, 0</v>
      </c>
    </row>
    <row r="506" spans="2:13" ht="12" x14ac:dyDescent="0.3">
      <c r="B506" s="33">
        <f t="shared" si="21"/>
        <v>1005</v>
      </c>
      <c r="C506" s="31">
        <v>680</v>
      </c>
      <c r="D506" s="58">
        <f t="shared" si="23"/>
        <v>202</v>
      </c>
      <c r="E506" s="22" t="s">
        <v>42</v>
      </c>
      <c r="F506" s="25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M506" s="47" t="str">
        <f t="shared" si="22"/>
        <v>EXECUTE [dbo].[PG_CI_PARTIDA_PRESUPUESTO] 0,0,0,  1005, 680, 202, 0, 0, 0, 0, 0, 0</v>
      </c>
    </row>
    <row r="507" spans="2:13" ht="12" x14ac:dyDescent="0.3">
      <c r="B507" s="33">
        <f t="shared" si="21"/>
        <v>1005</v>
      </c>
      <c r="C507" s="31">
        <v>690</v>
      </c>
      <c r="D507" s="58">
        <f t="shared" si="23"/>
        <v>202</v>
      </c>
      <c r="E507" s="22" t="s">
        <v>102</v>
      </c>
      <c r="F507" s="25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M507" s="47" t="str">
        <f t="shared" si="22"/>
        <v>EXECUTE [dbo].[PG_CI_PARTIDA_PRESUPUESTO] 0,0,0,  1005, 690, 202, 0, 0, 0, 0, 0, 0</v>
      </c>
    </row>
    <row r="508" spans="2:13" ht="12" x14ac:dyDescent="0.3">
      <c r="B508" s="33">
        <f t="shared" ref="B508:B551" si="24">B507</f>
        <v>1005</v>
      </c>
      <c r="C508" s="31">
        <v>700</v>
      </c>
      <c r="D508" s="58">
        <f t="shared" si="23"/>
        <v>202</v>
      </c>
      <c r="E508" s="22" t="s">
        <v>43</v>
      </c>
      <c r="F508" s="25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M508" s="47" t="str">
        <f t="shared" si="22"/>
        <v>EXECUTE [dbo].[PG_CI_PARTIDA_PRESUPUESTO] 0,0,0,  1005, 700, 202, 0, 0, 0, 0, 0, 0</v>
      </c>
    </row>
    <row r="509" spans="2:13" ht="12" x14ac:dyDescent="0.3">
      <c r="B509" s="33">
        <f t="shared" si="24"/>
        <v>1005</v>
      </c>
      <c r="C509" s="31">
        <v>710</v>
      </c>
      <c r="D509" s="58">
        <f t="shared" si="23"/>
        <v>202</v>
      </c>
      <c r="E509" s="22" t="s">
        <v>44</v>
      </c>
      <c r="F509" s="25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M509" s="47" t="str">
        <f t="shared" si="22"/>
        <v>EXECUTE [dbo].[PG_CI_PARTIDA_PRESUPUESTO] 0,0,0,  1005, 710, 202, 0, 0, 0, 0, 0, 0</v>
      </c>
    </row>
    <row r="510" spans="2:13" ht="12" x14ac:dyDescent="0.3">
      <c r="B510" s="33">
        <f t="shared" si="24"/>
        <v>1005</v>
      </c>
      <c r="C510" s="31">
        <v>720</v>
      </c>
      <c r="D510" s="58">
        <f t="shared" si="23"/>
        <v>202</v>
      </c>
      <c r="E510" s="22" t="s">
        <v>59</v>
      </c>
      <c r="F510" s="25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M510" s="47" t="str">
        <f t="shared" si="22"/>
        <v>EXECUTE [dbo].[PG_CI_PARTIDA_PRESUPUESTO] 0,0,0,  1005, 720, 202, 0, 0, 0, 0, 0, 0</v>
      </c>
    </row>
    <row r="511" spans="2:13" ht="12" x14ac:dyDescent="0.3">
      <c r="B511" s="33">
        <f t="shared" si="24"/>
        <v>1005</v>
      </c>
      <c r="C511" s="31">
        <v>730</v>
      </c>
      <c r="D511" s="58">
        <f t="shared" si="23"/>
        <v>202</v>
      </c>
      <c r="E511" s="22" t="s">
        <v>41</v>
      </c>
      <c r="F511" s="25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M511" s="47" t="str">
        <f t="shared" si="22"/>
        <v>EXECUTE [dbo].[PG_CI_PARTIDA_PRESUPUESTO] 0,0,0,  1005, 730, 202, 0, 0, 0, 0, 0, 0</v>
      </c>
    </row>
    <row r="512" spans="2:13" ht="12" x14ac:dyDescent="0.3">
      <c r="B512" s="33">
        <f t="shared" si="24"/>
        <v>1005</v>
      </c>
      <c r="C512" s="31">
        <v>670</v>
      </c>
      <c r="D512" s="58">
        <f t="shared" si="23"/>
        <v>0</v>
      </c>
      <c r="E512" s="23" t="s">
        <v>97</v>
      </c>
      <c r="F512" s="26">
        <v>0</v>
      </c>
      <c r="G512" s="12">
        <v>0</v>
      </c>
      <c r="H512" s="12">
        <v>0</v>
      </c>
      <c r="I512" s="12">
        <v>0</v>
      </c>
      <c r="J512" s="12">
        <v>0</v>
      </c>
      <c r="K512" s="12">
        <v>0</v>
      </c>
      <c r="M512" s="47" t="str">
        <f t="shared" si="22"/>
        <v>EXECUTE [dbo].[PG_CI_PARTIDA_PRESUPUESTO] 0,0,0,  1005, 670, 0, 0, 0, 0, 0, 0, 0</v>
      </c>
    </row>
    <row r="513" spans="2:13" ht="12" x14ac:dyDescent="0.3">
      <c r="B513" s="33">
        <f t="shared" si="24"/>
        <v>1005</v>
      </c>
      <c r="C513" s="31">
        <v>750</v>
      </c>
      <c r="D513" s="58">
        <f t="shared" si="23"/>
        <v>202</v>
      </c>
      <c r="E513" s="22" t="s">
        <v>56</v>
      </c>
      <c r="F513" s="25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M513" s="47" t="str">
        <f t="shared" si="22"/>
        <v>EXECUTE [dbo].[PG_CI_PARTIDA_PRESUPUESTO] 0,0,0,  1005, 750, 202, 0, 0, 0, 0, 0, 0</v>
      </c>
    </row>
    <row r="514" spans="2:13" ht="12" x14ac:dyDescent="0.3">
      <c r="B514" s="33">
        <f t="shared" si="24"/>
        <v>1005</v>
      </c>
      <c r="C514" s="31">
        <v>760</v>
      </c>
      <c r="D514" s="58">
        <f t="shared" si="23"/>
        <v>202</v>
      </c>
      <c r="E514" s="22" t="s">
        <v>48</v>
      </c>
      <c r="F514" s="25">
        <v>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M514" s="47" t="str">
        <f t="shared" si="22"/>
        <v>EXECUTE [dbo].[PG_CI_PARTIDA_PRESUPUESTO] 0,0,0,  1005, 760, 202, 0, 0, 0, 0, 0, 0</v>
      </c>
    </row>
    <row r="515" spans="2:13" ht="12" x14ac:dyDescent="0.3">
      <c r="B515" s="33">
        <f t="shared" si="24"/>
        <v>1005</v>
      </c>
      <c r="C515" s="31">
        <v>770</v>
      </c>
      <c r="D515" s="58">
        <f t="shared" si="23"/>
        <v>202</v>
      </c>
      <c r="E515" s="22" t="s">
        <v>53</v>
      </c>
      <c r="F515" s="25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M515" s="47" t="str">
        <f t="shared" ref="M515:M578" si="25">CONCATENATE($P$1," ",B515,", ",C515,", ",D515,", ",F515,", ",G515,", ",H515,", ",I515,", ",J515, ", ",K515)</f>
        <v>EXECUTE [dbo].[PG_CI_PARTIDA_PRESUPUESTO] 0,0,0,  1005, 770, 202, 0, 0, 0, 0, 0, 0</v>
      </c>
    </row>
    <row r="516" spans="2:13" ht="12" x14ac:dyDescent="0.3">
      <c r="B516" s="33">
        <f t="shared" si="24"/>
        <v>1005</v>
      </c>
      <c r="C516" s="31">
        <v>780</v>
      </c>
      <c r="D516" s="58">
        <f t="shared" si="23"/>
        <v>202</v>
      </c>
      <c r="E516" s="22" t="s">
        <v>54</v>
      </c>
      <c r="F516" s="25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M516" s="47" t="str">
        <f t="shared" si="25"/>
        <v>EXECUTE [dbo].[PG_CI_PARTIDA_PRESUPUESTO] 0,0,0,  1005, 780, 202, 0, 0, 0, 0, 0, 0</v>
      </c>
    </row>
    <row r="517" spans="2:13" ht="12" x14ac:dyDescent="0.3">
      <c r="B517" s="33">
        <f t="shared" si="24"/>
        <v>1005</v>
      </c>
      <c r="C517" s="31">
        <v>790</v>
      </c>
      <c r="D517" s="58">
        <f t="shared" si="23"/>
        <v>202</v>
      </c>
      <c r="E517" s="22" t="s">
        <v>55</v>
      </c>
      <c r="F517" s="25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M517" s="47" t="str">
        <f t="shared" si="25"/>
        <v>EXECUTE [dbo].[PG_CI_PARTIDA_PRESUPUESTO] 0,0,0,  1005, 790, 202, 0, 0, 0, 0, 0, 0</v>
      </c>
    </row>
    <row r="518" spans="2:13" ht="12" x14ac:dyDescent="0.3">
      <c r="B518" s="33">
        <f t="shared" si="24"/>
        <v>1005</v>
      </c>
      <c r="C518" s="31">
        <v>800</v>
      </c>
      <c r="D518" s="58">
        <f t="shared" si="23"/>
        <v>202</v>
      </c>
      <c r="E518" s="22" t="s">
        <v>46</v>
      </c>
      <c r="F518" s="25">
        <v>1697</v>
      </c>
      <c r="G518" s="7">
        <v>0</v>
      </c>
      <c r="H518" s="35">
        <v>848.5</v>
      </c>
      <c r="I518" s="7">
        <v>0</v>
      </c>
      <c r="J518" s="35">
        <v>848.5</v>
      </c>
      <c r="K518" s="7">
        <v>0</v>
      </c>
      <c r="M518" s="47" t="str">
        <f t="shared" si="25"/>
        <v>EXECUTE [dbo].[PG_CI_PARTIDA_PRESUPUESTO] 0,0,0,  1005, 800, 202, 1697, 0, 848.5, 0, 848.5, 0</v>
      </c>
    </row>
    <row r="519" spans="2:13" ht="12" x14ac:dyDescent="0.3">
      <c r="B519" s="33">
        <f t="shared" si="24"/>
        <v>1005</v>
      </c>
      <c r="C519" s="31">
        <v>810</v>
      </c>
      <c r="D519" s="58">
        <f t="shared" si="23"/>
        <v>202</v>
      </c>
      <c r="E519" s="22" t="s">
        <v>58</v>
      </c>
      <c r="F519" s="25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M519" s="47" t="str">
        <f t="shared" si="25"/>
        <v>EXECUTE [dbo].[PG_CI_PARTIDA_PRESUPUESTO] 0,0,0,  1005, 810, 202, 0, 0, 0, 0, 0, 0</v>
      </c>
    </row>
    <row r="520" spans="2:13" ht="12" x14ac:dyDescent="0.3">
      <c r="B520" s="33">
        <f t="shared" si="24"/>
        <v>1005</v>
      </c>
      <c r="C520" s="31">
        <v>820</v>
      </c>
      <c r="D520" s="58">
        <f t="shared" si="23"/>
        <v>202</v>
      </c>
      <c r="E520" s="22" t="s">
        <v>51</v>
      </c>
      <c r="F520" s="25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M520" s="47" t="str">
        <f t="shared" si="25"/>
        <v>EXECUTE [dbo].[PG_CI_PARTIDA_PRESUPUESTO] 0,0,0,  1005, 820, 202, 0, 0, 0, 0, 0, 0</v>
      </c>
    </row>
    <row r="521" spans="2:13" ht="12" x14ac:dyDescent="0.3">
      <c r="B521" s="33">
        <f t="shared" si="24"/>
        <v>1005</v>
      </c>
      <c r="C521" s="31">
        <v>830</v>
      </c>
      <c r="D521" s="58">
        <f t="shared" si="23"/>
        <v>202</v>
      </c>
      <c r="E521" s="22" t="s">
        <v>34</v>
      </c>
      <c r="F521" s="25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M521" s="47" t="str">
        <f t="shared" si="25"/>
        <v>EXECUTE [dbo].[PG_CI_PARTIDA_PRESUPUESTO] 0,0,0,  1005, 830, 202, 0, 0, 0, 0, 0, 0</v>
      </c>
    </row>
    <row r="522" spans="2:13" ht="12" x14ac:dyDescent="0.3">
      <c r="B522" s="33">
        <f t="shared" si="24"/>
        <v>1005</v>
      </c>
      <c r="C522" s="31">
        <v>740</v>
      </c>
      <c r="D522" s="58">
        <f t="shared" si="23"/>
        <v>0</v>
      </c>
      <c r="E522" s="23" t="s">
        <v>96</v>
      </c>
      <c r="F522" s="26">
        <v>1697</v>
      </c>
      <c r="G522" s="12">
        <v>0</v>
      </c>
      <c r="H522" s="12">
        <v>848.5</v>
      </c>
      <c r="I522" s="12">
        <v>0</v>
      </c>
      <c r="J522" s="12">
        <v>848.5</v>
      </c>
      <c r="K522" s="12">
        <v>0</v>
      </c>
      <c r="M522" s="47" t="str">
        <f t="shared" si="25"/>
        <v>EXECUTE [dbo].[PG_CI_PARTIDA_PRESUPUESTO] 0,0,0,  1005, 740, 0, 1697, 0, 848.5, 0, 848.5, 0</v>
      </c>
    </row>
    <row r="523" spans="2:13" ht="12" x14ac:dyDescent="0.3">
      <c r="B523" s="33">
        <f t="shared" si="24"/>
        <v>1005</v>
      </c>
      <c r="C523" s="31">
        <v>850</v>
      </c>
      <c r="D523" s="58">
        <f t="shared" si="23"/>
        <v>201</v>
      </c>
      <c r="E523" s="22" t="s">
        <v>60</v>
      </c>
      <c r="F523" s="25">
        <v>5958</v>
      </c>
      <c r="G523" s="35">
        <v>2979</v>
      </c>
      <c r="H523" s="7">
        <v>0</v>
      </c>
      <c r="I523" s="35">
        <v>2979</v>
      </c>
      <c r="J523" s="7">
        <v>0</v>
      </c>
      <c r="K523" s="7">
        <v>0</v>
      </c>
      <c r="M523" s="47" t="str">
        <f t="shared" si="25"/>
        <v>EXECUTE [dbo].[PG_CI_PARTIDA_PRESUPUESTO] 0,0,0,  1005, 850, 201, 5958, 2979, 0, 2979, 0, 0</v>
      </c>
    </row>
    <row r="524" spans="2:13" ht="12" x14ac:dyDescent="0.3">
      <c r="B524" s="33">
        <f t="shared" si="24"/>
        <v>1005</v>
      </c>
      <c r="C524" s="31">
        <v>860</v>
      </c>
      <c r="D524" s="58">
        <f t="shared" si="23"/>
        <v>202</v>
      </c>
      <c r="E524" s="22" t="s">
        <v>50</v>
      </c>
      <c r="F524" s="25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M524" s="47" t="str">
        <f t="shared" si="25"/>
        <v>EXECUTE [dbo].[PG_CI_PARTIDA_PRESUPUESTO] 0,0,0,  1005, 860, 202, 0, 0, 0, 0, 0, 0</v>
      </c>
    </row>
    <row r="525" spans="2:13" ht="12" x14ac:dyDescent="0.3">
      <c r="B525" s="33">
        <f t="shared" si="24"/>
        <v>1005</v>
      </c>
      <c r="C525" s="31">
        <v>870</v>
      </c>
      <c r="D525" s="58">
        <f t="shared" si="23"/>
        <v>401</v>
      </c>
      <c r="E525" s="22" t="s">
        <v>35</v>
      </c>
      <c r="F525" s="25">
        <v>2172</v>
      </c>
      <c r="G525" s="35">
        <v>543</v>
      </c>
      <c r="H525" s="35">
        <v>543</v>
      </c>
      <c r="I525" s="35">
        <v>543</v>
      </c>
      <c r="J525" s="35">
        <v>543</v>
      </c>
      <c r="K525" s="7">
        <v>0</v>
      </c>
      <c r="M525" s="47" t="str">
        <f t="shared" si="25"/>
        <v>EXECUTE [dbo].[PG_CI_PARTIDA_PRESUPUESTO] 0,0,0,  1005, 870, 401, 2172, 543, 543, 543, 543, 0</v>
      </c>
    </row>
    <row r="526" spans="2:13" ht="12" x14ac:dyDescent="0.3">
      <c r="B526" s="33">
        <f t="shared" si="24"/>
        <v>1005</v>
      </c>
      <c r="C526" s="31">
        <v>880</v>
      </c>
      <c r="D526" s="58">
        <f t="shared" si="23"/>
        <v>401</v>
      </c>
      <c r="E526" s="22" t="s">
        <v>47</v>
      </c>
      <c r="F526" s="25">
        <v>2098</v>
      </c>
      <c r="G526" s="35">
        <v>524.5</v>
      </c>
      <c r="H526" s="35">
        <v>524.5</v>
      </c>
      <c r="I526" s="35">
        <v>524.5</v>
      </c>
      <c r="J526" s="35">
        <v>524.5</v>
      </c>
      <c r="K526" s="7">
        <v>0</v>
      </c>
      <c r="M526" s="47" t="str">
        <f t="shared" si="25"/>
        <v>EXECUTE [dbo].[PG_CI_PARTIDA_PRESUPUESTO] 0,0,0,  1005, 880, 401, 2098, 524.5, 524.5, 524.5, 524.5, 0</v>
      </c>
    </row>
    <row r="527" spans="2:13" ht="12" x14ac:dyDescent="0.3">
      <c r="B527" s="33">
        <f t="shared" si="24"/>
        <v>1005</v>
      </c>
      <c r="C527" s="31">
        <v>840</v>
      </c>
      <c r="D527" s="58">
        <f t="shared" si="23"/>
        <v>0</v>
      </c>
      <c r="E527" s="23" t="s">
        <v>98</v>
      </c>
      <c r="F527" s="26">
        <v>10228</v>
      </c>
      <c r="G527" s="12">
        <v>4046.5</v>
      </c>
      <c r="H527" s="12">
        <v>1067.5</v>
      </c>
      <c r="I527" s="12">
        <v>4046.5</v>
      </c>
      <c r="J527" s="12">
        <v>1067.5</v>
      </c>
      <c r="K527" s="12">
        <v>0</v>
      </c>
      <c r="M527" s="47" t="str">
        <f t="shared" si="25"/>
        <v>EXECUTE [dbo].[PG_CI_PARTIDA_PRESUPUESTO] 0,0,0,  1005, 840, 0, 10228, 4046.5, 1067.5, 4046.5, 1067.5, 0</v>
      </c>
    </row>
    <row r="528" spans="2:13" ht="12" x14ac:dyDescent="0.3">
      <c r="B528" s="33">
        <f t="shared" si="24"/>
        <v>1005</v>
      </c>
      <c r="C528" s="31">
        <v>900</v>
      </c>
      <c r="D528" s="58">
        <f t="shared" si="23"/>
        <v>202</v>
      </c>
      <c r="E528" s="22" t="s">
        <v>39</v>
      </c>
      <c r="F528" s="25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M528" s="47" t="str">
        <f t="shared" si="25"/>
        <v>EXECUTE [dbo].[PG_CI_PARTIDA_PRESUPUESTO] 0,0,0,  1005, 900, 202, 0, 0, 0, 0, 0, 0</v>
      </c>
    </row>
    <row r="529" spans="2:13" ht="12" x14ac:dyDescent="0.3">
      <c r="B529" s="33">
        <f t="shared" si="24"/>
        <v>1005</v>
      </c>
      <c r="C529" s="31">
        <v>910</v>
      </c>
      <c r="D529" s="58">
        <f t="shared" si="23"/>
        <v>202</v>
      </c>
      <c r="E529" s="22" t="s">
        <v>38</v>
      </c>
      <c r="F529" s="25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M529" s="47" t="str">
        <f t="shared" si="25"/>
        <v>EXECUTE [dbo].[PG_CI_PARTIDA_PRESUPUESTO] 0,0,0,  1005, 910, 202, 0, 0, 0, 0, 0, 0</v>
      </c>
    </row>
    <row r="530" spans="2:13" ht="12" x14ac:dyDescent="0.3">
      <c r="B530" s="33">
        <f t="shared" si="24"/>
        <v>1005</v>
      </c>
      <c r="C530" s="31">
        <v>920</v>
      </c>
      <c r="D530" s="58">
        <f t="shared" si="23"/>
        <v>202</v>
      </c>
      <c r="E530" s="22" t="s">
        <v>45</v>
      </c>
      <c r="F530" s="25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M530" s="47" t="str">
        <f t="shared" si="25"/>
        <v>EXECUTE [dbo].[PG_CI_PARTIDA_PRESUPUESTO] 0,0,0,  1005, 920, 202, 0, 0, 0, 0, 0, 0</v>
      </c>
    </row>
    <row r="531" spans="2:13" ht="12" x14ac:dyDescent="0.3">
      <c r="B531" s="33">
        <f t="shared" si="24"/>
        <v>1005</v>
      </c>
      <c r="C531" s="31">
        <v>930</v>
      </c>
      <c r="D531" s="58">
        <f t="shared" si="23"/>
        <v>202</v>
      </c>
      <c r="E531" s="22" t="s">
        <v>37</v>
      </c>
      <c r="F531" s="25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M531" s="47" t="str">
        <f t="shared" si="25"/>
        <v>EXECUTE [dbo].[PG_CI_PARTIDA_PRESUPUESTO] 0,0,0,  1005, 930, 202, 0, 0, 0, 0, 0, 0</v>
      </c>
    </row>
    <row r="532" spans="2:13" ht="12" x14ac:dyDescent="0.3">
      <c r="B532" s="33">
        <f t="shared" si="24"/>
        <v>1005</v>
      </c>
      <c r="C532" s="31">
        <v>940</v>
      </c>
      <c r="D532" s="58">
        <f t="shared" si="23"/>
        <v>202</v>
      </c>
      <c r="E532" s="22" t="s">
        <v>49</v>
      </c>
      <c r="F532" s="25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M532" s="47" t="str">
        <f t="shared" si="25"/>
        <v>EXECUTE [dbo].[PG_CI_PARTIDA_PRESUPUESTO] 0,0,0,  1005, 940, 202, 0, 0, 0, 0, 0, 0</v>
      </c>
    </row>
    <row r="533" spans="2:13" ht="12" x14ac:dyDescent="0.3">
      <c r="B533" s="33">
        <f t="shared" si="24"/>
        <v>1005</v>
      </c>
      <c r="C533" s="31">
        <v>950</v>
      </c>
      <c r="D533" s="58">
        <f t="shared" si="23"/>
        <v>202</v>
      </c>
      <c r="E533" s="22" t="s">
        <v>52</v>
      </c>
      <c r="F533" s="25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M533" s="47" t="str">
        <f t="shared" si="25"/>
        <v>EXECUTE [dbo].[PG_CI_PARTIDA_PRESUPUESTO] 0,0,0,  1005, 950, 202, 0, 0, 0, 0, 0, 0</v>
      </c>
    </row>
    <row r="534" spans="2:13" ht="12" x14ac:dyDescent="0.3">
      <c r="B534" s="33">
        <f t="shared" si="24"/>
        <v>1005</v>
      </c>
      <c r="C534" s="31">
        <v>890</v>
      </c>
      <c r="D534" s="58">
        <f t="shared" si="23"/>
        <v>0</v>
      </c>
      <c r="E534" s="23" t="s">
        <v>100</v>
      </c>
      <c r="F534" s="26">
        <v>0</v>
      </c>
      <c r="G534" s="12">
        <v>0</v>
      </c>
      <c r="H534" s="12">
        <v>0</v>
      </c>
      <c r="I534" s="12">
        <v>0</v>
      </c>
      <c r="J534" s="12">
        <v>0</v>
      </c>
      <c r="K534" s="12">
        <v>0</v>
      </c>
      <c r="M534" s="47" t="str">
        <f t="shared" si="25"/>
        <v>EXECUTE [dbo].[PG_CI_PARTIDA_PRESUPUESTO] 0,0,0,  1005, 890, 0, 0, 0, 0, 0, 0, 0</v>
      </c>
    </row>
    <row r="535" spans="2:13" ht="12" x14ac:dyDescent="0.3">
      <c r="B535" s="33">
        <f t="shared" si="24"/>
        <v>1005</v>
      </c>
      <c r="C535" s="31">
        <v>960</v>
      </c>
      <c r="D535" s="58">
        <f t="shared" si="23"/>
        <v>202</v>
      </c>
      <c r="E535" s="22" t="s">
        <v>61</v>
      </c>
      <c r="F535" s="25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M535" s="47" t="str">
        <f t="shared" si="25"/>
        <v>EXECUTE [dbo].[PG_CI_PARTIDA_PRESUPUESTO] 0,0,0,  1005, 960, 202, 0, 0, 0, 0, 0, 0</v>
      </c>
    </row>
    <row r="536" spans="2:13" ht="12" x14ac:dyDescent="0.3">
      <c r="B536" s="33">
        <f t="shared" si="24"/>
        <v>1005</v>
      </c>
      <c r="C536" s="31">
        <v>970</v>
      </c>
      <c r="D536" s="58">
        <f t="shared" si="23"/>
        <v>202</v>
      </c>
      <c r="E536" s="19" t="s">
        <v>36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M536" s="47" t="str">
        <f t="shared" si="25"/>
        <v>EXECUTE [dbo].[PG_CI_PARTIDA_PRESUPUESTO] 0,0,0,  1005, 970, 202, 0, 0, 0, 0, 0, 0</v>
      </c>
    </row>
    <row r="537" spans="2:13" ht="12" x14ac:dyDescent="0.3">
      <c r="B537" s="33">
        <f t="shared" si="24"/>
        <v>1005</v>
      </c>
      <c r="C537" s="31">
        <v>980</v>
      </c>
      <c r="D537" s="58">
        <f t="shared" si="23"/>
        <v>202</v>
      </c>
      <c r="E537" s="19" t="s">
        <v>40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M537" s="47" t="str">
        <f t="shared" si="25"/>
        <v>EXECUTE [dbo].[PG_CI_PARTIDA_PRESUPUESTO] 0,0,0,  1005, 980, 202, 0, 0, 0, 0, 0, 0</v>
      </c>
    </row>
    <row r="538" spans="2:13" ht="12" x14ac:dyDescent="0.3">
      <c r="B538" s="33">
        <f t="shared" si="24"/>
        <v>1005</v>
      </c>
      <c r="C538" s="31">
        <v>590</v>
      </c>
      <c r="D538" s="58">
        <f t="shared" si="23"/>
        <v>0</v>
      </c>
      <c r="E538" s="16" t="s">
        <v>91</v>
      </c>
      <c r="F538" s="27">
        <v>15610</v>
      </c>
      <c r="G538" s="2">
        <v>5484.5</v>
      </c>
      <c r="H538" s="2">
        <v>2320.5</v>
      </c>
      <c r="I538" s="2">
        <v>5484.5</v>
      </c>
      <c r="J538" s="2">
        <v>2320.5</v>
      </c>
      <c r="K538" s="2">
        <v>0</v>
      </c>
      <c r="M538" s="47" t="str">
        <f t="shared" si="25"/>
        <v>EXECUTE [dbo].[PG_CI_PARTIDA_PRESUPUESTO] 0,0,0,  1005, 590, 0, 15610, 5484.5, 2320.5, 5484.5, 2320.5, 0</v>
      </c>
    </row>
    <row r="539" spans="2:13" ht="15" x14ac:dyDescent="0.3">
      <c r="B539" s="33">
        <f t="shared" si="24"/>
        <v>1005</v>
      </c>
      <c r="C539" s="31">
        <v>990</v>
      </c>
      <c r="D539" s="58">
        <f t="shared" si="23"/>
        <v>0</v>
      </c>
      <c r="E539" s="3" t="s">
        <v>85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M539" s="47" t="str">
        <f t="shared" si="25"/>
        <v>EXECUTE [dbo].[PG_CI_PARTIDA_PRESUPUESTO] 0,0,0,  1005, 990, 0, 0, 0, 0, 0, 0, 0</v>
      </c>
    </row>
    <row r="540" spans="2:13" ht="12" x14ac:dyDescent="0.3">
      <c r="B540" s="33">
        <f t="shared" si="24"/>
        <v>1005</v>
      </c>
      <c r="C540" s="31">
        <v>1020</v>
      </c>
      <c r="D540" s="58">
        <f t="shared" si="23"/>
        <v>104</v>
      </c>
      <c r="E540" s="22" t="s">
        <v>78</v>
      </c>
      <c r="F540" s="25">
        <v>31656</v>
      </c>
      <c r="G540" s="7">
        <v>0</v>
      </c>
      <c r="H540" s="7">
        <v>0</v>
      </c>
      <c r="I540" s="7">
        <v>0</v>
      </c>
      <c r="J540" s="36">
        <v>31656</v>
      </c>
      <c r="K540" s="7">
        <v>0</v>
      </c>
      <c r="M540" s="47" t="str">
        <f t="shared" si="25"/>
        <v>EXECUTE [dbo].[PG_CI_PARTIDA_PRESUPUESTO] 0,0,0,  1005, 1020, 104, 31656, 0, 0, 0, 31656, 0</v>
      </c>
    </row>
    <row r="541" spans="2:13" ht="12" x14ac:dyDescent="0.3">
      <c r="B541" s="33">
        <f t="shared" si="24"/>
        <v>1005</v>
      </c>
      <c r="C541" s="31">
        <v>1030</v>
      </c>
      <c r="D541" s="58">
        <f t="shared" si="23"/>
        <v>104</v>
      </c>
      <c r="E541" s="22" t="s">
        <v>81</v>
      </c>
      <c r="F541" s="25">
        <v>12944</v>
      </c>
      <c r="G541" s="7">
        <v>0</v>
      </c>
      <c r="H541" s="7">
        <v>0</v>
      </c>
      <c r="I541" s="7">
        <v>0</v>
      </c>
      <c r="J541" s="36">
        <v>12944</v>
      </c>
      <c r="K541" s="7">
        <v>0</v>
      </c>
      <c r="M541" s="47" t="str">
        <f t="shared" si="25"/>
        <v>EXECUTE [dbo].[PG_CI_PARTIDA_PRESUPUESTO] 0,0,0,  1005, 1030, 104, 12944, 0, 0, 0, 12944, 0</v>
      </c>
    </row>
    <row r="542" spans="2:13" ht="12" x14ac:dyDescent="0.3">
      <c r="B542" s="33">
        <f t="shared" si="24"/>
        <v>1005</v>
      </c>
      <c r="C542" s="31">
        <v>1040</v>
      </c>
      <c r="D542" s="58">
        <f t="shared" si="23"/>
        <v>104</v>
      </c>
      <c r="E542" s="22" t="s">
        <v>83</v>
      </c>
      <c r="F542" s="25">
        <v>7873</v>
      </c>
      <c r="G542" s="7">
        <v>0</v>
      </c>
      <c r="H542" s="7">
        <v>0</v>
      </c>
      <c r="I542" s="7">
        <v>0</v>
      </c>
      <c r="J542" s="36">
        <v>7873</v>
      </c>
      <c r="K542" s="7">
        <v>0</v>
      </c>
      <c r="M542" s="47" t="str">
        <f t="shared" si="25"/>
        <v>EXECUTE [dbo].[PG_CI_PARTIDA_PRESUPUESTO] 0,0,0,  1005, 1040, 104, 7873, 0, 0, 0, 7873, 0</v>
      </c>
    </row>
    <row r="543" spans="2:13" ht="12" x14ac:dyDescent="0.3">
      <c r="B543" s="33">
        <f t="shared" si="24"/>
        <v>1005</v>
      </c>
      <c r="C543" s="31">
        <v>1050</v>
      </c>
      <c r="D543" s="58">
        <f t="shared" si="23"/>
        <v>104</v>
      </c>
      <c r="E543" s="22" t="s">
        <v>80</v>
      </c>
      <c r="F543" s="25">
        <v>0</v>
      </c>
      <c r="G543" s="7">
        <v>0</v>
      </c>
      <c r="H543" s="7">
        <v>0</v>
      </c>
      <c r="I543" s="7">
        <v>0</v>
      </c>
      <c r="J543" s="37">
        <v>0</v>
      </c>
      <c r="K543" s="7">
        <v>0</v>
      </c>
      <c r="M543" s="47" t="str">
        <f t="shared" si="25"/>
        <v>EXECUTE [dbo].[PG_CI_PARTIDA_PRESUPUESTO] 0,0,0,  1005, 1050, 104, 0, 0, 0, 0, 0, 0</v>
      </c>
    </row>
    <row r="544" spans="2:13" ht="12" x14ac:dyDescent="0.3">
      <c r="B544" s="33">
        <f t="shared" si="24"/>
        <v>1005</v>
      </c>
      <c r="C544" s="31">
        <v>1010</v>
      </c>
      <c r="D544" s="58">
        <f t="shared" si="23"/>
        <v>0</v>
      </c>
      <c r="E544" s="23" t="s">
        <v>87</v>
      </c>
      <c r="F544" s="28">
        <v>52473</v>
      </c>
      <c r="G544" s="20">
        <v>0</v>
      </c>
      <c r="H544" s="20">
        <v>0</v>
      </c>
      <c r="I544" s="20">
        <v>0</v>
      </c>
      <c r="J544" s="38">
        <v>52473</v>
      </c>
      <c r="K544" s="20">
        <v>0</v>
      </c>
      <c r="M544" s="47" t="str">
        <f t="shared" si="25"/>
        <v>EXECUTE [dbo].[PG_CI_PARTIDA_PRESUPUESTO] 0,0,0,  1005, 1010, 0, 52473, 0, 0, 0, 52473, 0</v>
      </c>
    </row>
    <row r="545" spans="2:13" ht="12" x14ac:dyDescent="0.3">
      <c r="B545" s="33">
        <f t="shared" si="24"/>
        <v>1005</v>
      </c>
      <c r="C545" s="31">
        <v>1070</v>
      </c>
      <c r="D545" s="58">
        <f t="shared" si="23"/>
        <v>104</v>
      </c>
      <c r="E545" s="22" t="s">
        <v>79</v>
      </c>
      <c r="F545" s="25">
        <v>6239</v>
      </c>
      <c r="G545" s="7">
        <v>0</v>
      </c>
      <c r="H545" s="7">
        <v>0</v>
      </c>
      <c r="I545" s="7">
        <v>0</v>
      </c>
      <c r="J545" s="36">
        <v>6239</v>
      </c>
      <c r="K545" s="7">
        <v>0</v>
      </c>
      <c r="M545" s="47" t="str">
        <f t="shared" si="25"/>
        <v>EXECUTE [dbo].[PG_CI_PARTIDA_PRESUPUESTO] 0,0,0,  1005, 1070, 104, 6239, 0, 0, 0, 6239, 0</v>
      </c>
    </row>
    <row r="546" spans="2:13" ht="12" x14ac:dyDescent="0.3">
      <c r="B546" s="33">
        <f t="shared" si="24"/>
        <v>1005</v>
      </c>
      <c r="C546" s="31">
        <v>1080</v>
      </c>
      <c r="D546" s="58">
        <f t="shared" si="23"/>
        <v>104</v>
      </c>
      <c r="E546" s="22" t="s">
        <v>82</v>
      </c>
      <c r="F546" s="25">
        <v>0</v>
      </c>
      <c r="G546" s="7">
        <v>0</v>
      </c>
      <c r="H546" s="7">
        <v>0</v>
      </c>
      <c r="I546" s="7">
        <v>0</v>
      </c>
      <c r="J546" s="37">
        <v>0</v>
      </c>
      <c r="K546" s="7">
        <v>0</v>
      </c>
      <c r="M546" s="47" t="str">
        <f t="shared" si="25"/>
        <v>EXECUTE [dbo].[PG_CI_PARTIDA_PRESUPUESTO] 0,0,0,  1005, 1080, 104, 0, 0, 0, 0, 0, 0</v>
      </c>
    </row>
    <row r="547" spans="2:13" ht="12" x14ac:dyDescent="0.3">
      <c r="B547" s="33">
        <f t="shared" si="24"/>
        <v>1005</v>
      </c>
      <c r="C547" s="31">
        <v>1060</v>
      </c>
      <c r="D547" s="58">
        <f t="shared" si="23"/>
        <v>0</v>
      </c>
      <c r="E547" s="23" t="s">
        <v>88</v>
      </c>
      <c r="F547" s="28">
        <v>6239</v>
      </c>
      <c r="G547" s="20">
        <v>0</v>
      </c>
      <c r="H547" s="20">
        <v>0</v>
      </c>
      <c r="I547" s="20">
        <v>0</v>
      </c>
      <c r="J547" s="20">
        <v>6239</v>
      </c>
      <c r="K547" s="20">
        <v>0</v>
      </c>
      <c r="M547" s="47" t="str">
        <f t="shared" si="25"/>
        <v>EXECUTE [dbo].[PG_CI_PARTIDA_PRESUPUESTO] 0,0,0,  1005, 1060, 0, 6239, 0, 0, 0, 6239, 0</v>
      </c>
    </row>
    <row r="548" spans="2:13" ht="12" x14ac:dyDescent="0.3">
      <c r="B548" s="33">
        <f t="shared" si="24"/>
        <v>1005</v>
      </c>
      <c r="C548" s="31">
        <v>1090</v>
      </c>
      <c r="D548" s="58">
        <f t="shared" si="23"/>
        <v>104</v>
      </c>
      <c r="E548" s="22" t="s">
        <v>84</v>
      </c>
      <c r="F548" s="25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M548" s="47" t="str">
        <f t="shared" si="25"/>
        <v>EXECUTE [dbo].[PG_CI_PARTIDA_PRESUPUESTO] 0,0,0,  1005, 1090, 104, 0, 0, 0, 0, 0, 0</v>
      </c>
    </row>
    <row r="549" spans="2:13" ht="12" x14ac:dyDescent="0.3">
      <c r="B549" s="33">
        <f t="shared" si="24"/>
        <v>1005</v>
      </c>
      <c r="C549" s="31">
        <v>1000</v>
      </c>
      <c r="D549" s="58">
        <f t="shared" si="23"/>
        <v>0</v>
      </c>
      <c r="E549" s="16" t="s">
        <v>86</v>
      </c>
      <c r="F549" s="27">
        <v>58712</v>
      </c>
      <c r="G549" s="2">
        <v>0</v>
      </c>
      <c r="H549" s="2">
        <v>0</v>
      </c>
      <c r="I549" s="2">
        <v>0</v>
      </c>
      <c r="J549" s="2">
        <v>58712</v>
      </c>
      <c r="K549" s="2">
        <v>0</v>
      </c>
      <c r="M549" s="47" t="str">
        <f t="shared" si="25"/>
        <v>EXECUTE [dbo].[PG_CI_PARTIDA_PRESUPUESTO] 0,0,0,  1005, 1000, 0, 58712, 0, 0, 0, 58712, 0</v>
      </c>
    </row>
    <row r="550" spans="2:13" ht="15" x14ac:dyDescent="0.3">
      <c r="B550" s="33">
        <f t="shared" si="24"/>
        <v>1005</v>
      </c>
      <c r="C550" s="31">
        <v>10</v>
      </c>
      <c r="D550" s="58">
        <f t="shared" si="23"/>
        <v>0</v>
      </c>
      <c r="E550" s="3" t="s">
        <v>89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M550" s="47" t="str">
        <f t="shared" si="25"/>
        <v>EXECUTE [dbo].[PG_CI_PARTIDA_PRESUPUESTO] 0,0,0,  1005, 10, 0, 0, 0, 0, 0, 0, 0</v>
      </c>
    </row>
    <row r="551" spans="2:13" ht="12" x14ac:dyDescent="0.3">
      <c r="B551" s="33">
        <f t="shared" si="24"/>
        <v>1005</v>
      </c>
      <c r="C551" s="31">
        <v>20</v>
      </c>
      <c r="D551" s="58">
        <f t="shared" si="23"/>
        <v>0</v>
      </c>
      <c r="E551" s="16" t="s">
        <v>90</v>
      </c>
      <c r="F551" s="2">
        <v>384680</v>
      </c>
      <c r="G551" s="2">
        <v>58102.75</v>
      </c>
      <c r="H551" s="2">
        <v>99338.75</v>
      </c>
      <c r="I551" s="2">
        <v>47772.75</v>
      </c>
      <c r="J551" s="2">
        <v>179465.75</v>
      </c>
      <c r="K551" s="2">
        <v>0</v>
      </c>
      <c r="M551" s="47" t="str">
        <f t="shared" si="25"/>
        <v>EXECUTE [dbo].[PG_CI_PARTIDA_PRESUPUESTO] 0,0,0,  1005, 20, 0, 384680, 58102.75, 99338.75, 47772.75, 179465.75, 0</v>
      </c>
    </row>
    <row r="552" spans="2:13" ht="19.2" x14ac:dyDescent="0.3">
      <c r="B552" s="40">
        <f>B551+1</f>
        <v>1006</v>
      </c>
      <c r="C552" s="31">
        <v>0</v>
      </c>
      <c r="D552" s="58">
        <f t="shared" si="23"/>
        <v>0</v>
      </c>
      <c r="E552" s="32" t="s">
        <v>115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M552" s="47" t="str">
        <f t="shared" si="25"/>
        <v>EXECUTE [dbo].[PG_CI_PARTIDA_PRESUPUESTO] 0,0,0,  1006, 0, 0, 0, 0, 0, 0, 0, 0</v>
      </c>
    </row>
    <row r="553" spans="2:13" ht="15" x14ac:dyDescent="0.3">
      <c r="B553" s="33">
        <f>B552</f>
        <v>1006</v>
      </c>
      <c r="C553" s="31">
        <v>30</v>
      </c>
      <c r="D553" s="58">
        <f t="shared" si="23"/>
        <v>0</v>
      </c>
      <c r="E553" s="3" t="s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M553" s="47" t="str">
        <f t="shared" si="25"/>
        <v>EXECUTE [dbo].[PG_CI_PARTIDA_PRESUPUESTO] 0,0,0,  1006, 30, 0, 0, 0, 0, 0, 0, 0</v>
      </c>
    </row>
    <row r="554" spans="2:13" ht="12" x14ac:dyDescent="0.3">
      <c r="B554" s="33">
        <f t="shared" ref="B554:B617" si="26">B553</f>
        <v>1006</v>
      </c>
      <c r="C554" s="31">
        <v>60</v>
      </c>
      <c r="D554" s="58">
        <f t="shared" si="23"/>
        <v>202</v>
      </c>
      <c r="E554" s="21" t="s">
        <v>3</v>
      </c>
      <c r="F554" s="25">
        <v>103952</v>
      </c>
      <c r="G554" s="24">
        <v>0</v>
      </c>
      <c r="H554" s="35">
        <v>51976</v>
      </c>
      <c r="I554" s="7">
        <v>0</v>
      </c>
      <c r="J554" s="35">
        <v>51976</v>
      </c>
      <c r="K554" s="7">
        <v>0</v>
      </c>
      <c r="L554" s="8"/>
      <c r="M554" s="47" t="str">
        <f t="shared" si="25"/>
        <v>EXECUTE [dbo].[PG_CI_PARTIDA_PRESUPUESTO] 0,0,0,  1006, 60, 202, 103952, 0, 51976, 0, 51976, 0</v>
      </c>
    </row>
    <row r="555" spans="2:13" ht="12" x14ac:dyDescent="0.3">
      <c r="B555" s="33">
        <f t="shared" si="26"/>
        <v>1006</v>
      </c>
      <c r="C555" s="31">
        <v>70</v>
      </c>
      <c r="D555" s="58">
        <f t="shared" si="23"/>
        <v>501</v>
      </c>
      <c r="E555" s="21" t="s">
        <v>4</v>
      </c>
      <c r="F555" s="25">
        <v>33777</v>
      </c>
      <c r="G555" s="35">
        <v>8444.25</v>
      </c>
      <c r="H555" s="35">
        <v>8444.25</v>
      </c>
      <c r="I555" s="35">
        <v>8444.25</v>
      </c>
      <c r="J555" s="35">
        <v>8444.25</v>
      </c>
      <c r="K555" s="24">
        <v>0</v>
      </c>
      <c r="M555" s="47" t="str">
        <f t="shared" si="25"/>
        <v>EXECUTE [dbo].[PG_CI_PARTIDA_PRESUPUESTO] 0,0,0,  1006, 70, 501, 33777, 8444.25, 8444.25, 8444.25, 8444.25, 0</v>
      </c>
    </row>
    <row r="556" spans="2:13" ht="12" x14ac:dyDescent="0.3">
      <c r="B556" s="33">
        <f t="shared" si="26"/>
        <v>1006</v>
      </c>
      <c r="C556" s="31">
        <v>50</v>
      </c>
      <c r="D556" s="58">
        <f t="shared" si="23"/>
        <v>0</v>
      </c>
      <c r="E556" s="23" t="s">
        <v>1</v>
      </c>
      <c r="F556" s="26">
        <v>137729</v>
      </c>
      <c r="G556" s="12">
        <v>8444.25</v>
      </c>
      <c r="H556" s="12">
        <v>60420.25</v>
      </c>
      <c r="I556" s="12">
        <v>8444.25</v>
      </c>
      <c r="J556" s="12">
        <v>60420.25</v>
      </c>
      <c r="K556" s="12">
        <v>0</v>
      </c>
      <c r="M556" s="47" t="str">
        <f t="shared" si="25"/>
        <v>EXECUTE [dbo].[PG_CI_PARTIDA_PRESUPUESTO] 0,0,0,  1006, 50, 0, 137729, 8444.25, 60420.25, 8444.25, 60420.25, 0</v>
      </c>
    </row>
    <row r="557" spans="2:13" ht="12" x14ac:dyDescent="0.3">
      <c r="B557" s="33">
        <f t="shared" si="26"/>
        <v>1006</v>
      </c>
      <c r="C557" s="31">
        <v>90</v>
      </c>
      <c r="D557" s="58">
        <f t="shared" si="23"/>
        <v>202</v>
      </c>
      <c r="E557" s="21" t="s">
        <v>5</v>
      </c>
      <c r="F557" s="25">
        <v>43932</v>
      </c>
      <c r="G557" s="24">
        <v>0</v>
      </c>
      <c r="H557" s="35">
        <v>21966</v>
      </c>
      <c r="I557" s="7">
        <v>0</v>
      </c>
      <c r="J557" s="35">
        <v>21966</v>
      </c>
      <c r="K557" s="7">
        <v>0</v>
      </c>
      <c r="M557" s="47" t="str">
        <f t="shared" si="25"/>
        <v>EXECUTE [dbo].[PG_CI_PARTIDA_PRESUPUESTO] 0,0,0,  1006, 90, 202, 43932, 0, 21966, 0, 21966, 0</v>
      </c>
    </row>
    <row r="558" spans="2:13" ht="12" x14ac:dyDescent="0.3">
      <c r="B558" s="33">
        <f t="shared" si="26"/>
        <v>1006</v>
      </c>
      <c r="C558" s="31">
        <v>100</v>
      </c>
      <c r="D558" s="58">
        <f t="shared" si="23"/>
        <v>501</v>
      </c>
      <c r="E558" s="21" t="s">
        <v>6</v>
      </c>
      <c r="F558" s="25">
        <v>58271</v>
      </c>
      <c r="G558" s="35">
        <v>14567.75</v>
      </c>
      <c r="H558" s="35">
        <v>14567.75</v>
      </c>
      <c r="I558" s="35">
        <v>14567.75</v>
      </c>
      <c r="J558" s="35">
        <v>14567.75</v>
      </c>
      <c r="K558" s="24">
        <v>0</v>
      </c>
      <c r="M558" s="47" t="str">
        <f t="shared" si="25"/>
        <v>EXECUTE [dbo].[PG_CI_PARTIDA_PRESUPUESTO] 0,0,0,  1006, 100, 501, 58271, 14567.75, 14567.75, 14567.75, 14567.75, 0</v>
      </c>
    </row>
    <row r="559" spans="2:13" ht="12" x14ac:dyDescent="0.3">
      <c r="B559" s="33">
        <f t="shared" si="26"/>
        <v>1006</v>
      </c>
      <c r="C559" s="31">
        <v>80</v>
      </c>
      <c r="D559" s="58">
        <f t="shared" si="23"/>
        <v>0</v>
      </c>
      <c r="E559" s="23" t="s">
        <v>2</v>
      </c>
      <c r="F559" s="26">
        <v>102203</v>
      </c>
      <c r="G559" s="12">
        <v>14567.75</v>
      </c>
      <c r="H559" s="12">
        <v>36533.75</v>
      </c>
      <c r="I559" s="12">
        <v>14567.75</v>
      </c>
      <c r="J559" s="12">
        <v>36533.75</v>
      </c>
      <c r="K559" s="12">
        <v>0</v>
      </c>
      <c r="M559" s="47" t="str">
        <f t="shared" si="25"/>
        <v>EXECUTE [dbo].[PG_CI_PARTIDA_PRESUPUESTO] 0,0,0,  1006, 80, 0, 102203, 14567.75, 36533.75, 14567.75, 36533.75, 0</v>
      </c>
    </row>
    <row r="560" spans="2:13" ht="12" x14ac:dyDescent="0.3">
      <c r="B560" s="33">
        <f t="shared" si="26"/>
        <v>1006</v>
      </c>
      <c r="C560" s="31">
        <v>40</v>
      </c>
      <c r="D560" s="58">
        <f t="shared" si="23"/>
        <v>0</v>
      </c>
      <c r="E560" s="16" t="s">
        <v>7</v>
      </c>
      <c r="F560" s="27">
        <v>239932</v>
      </c>
      <c r="G560" s="2">
        <v>23012</v>
      </c>
      <c r="H560" s="2">
        <v>96954</v>
      </c>
      <c r="I560" s="2">
        <v>23012</v>
      </c>
      <c r="J560" s="2">
        <v>96954</v>
      </c>
      <c r="K560" s="2">
        <v>0</v>
      </c>
      <c r="M560" s="47" t="str">
        <f t="shared" si="25"/>
        <v>EXECUTE [dbo].[PG_CI_PARTIDA_PRESUPUESTO] 0,0,0,  1006, 40, 0, 239932, 23012, 96954, 23012, 96954, 0</v>
      </c>
    </row>
    <row r="561" spans="2:13" ht="15" x14ac:dyDescent="0.3">
      <c r="B561" s="33">
        <f t="shared" si="26"/>
        <v>1006</v>
      </c>
      <c r="C561" s="31">
        <v>110</v>
      </c>
      <c r="D561" s="58">
        <f t="shared" ref="D561:D624" si="27">D451</f>
        <v>0</v>
      </c>
      <c r="E561" s="3" t="s">
        <v>107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M561" s="47" t="str">
        <f t="shared" si="25"/>
        <v>EXECUTE [dbo].[PG_CI_PARTIDA_PRESUPUESTO] 0,0,0,  1006, 110, 0, 0, 0, 0, 0, 0, 0</v>
      </c>
    </row>
    <row r="562" spans="2:13" ht="12" x14ac:dyDescent="0.3">
      <c r="B562" s="33">
        <f t="shared" si="26"/>
        <v>1006</v>
      </c>
      <c r="C562" s="31">
        <v>130</v>
      </c>
      <c r="D562" s="58">
        <f t="shared" si="27"/>
        <v>101</v>
      </c>
      <c r="E562" s="22" t="s">
        <v>93</v>
      </c>
      <c r="F562" s="25">
        <v>11440</v>
      </c>
      <c r="G562" s="39">
        <v>11440</v>
      </c>
      <c r="H562" s="7">
        <v>0</v>
      </c>
      <c r="I562" s="7">
        <v>0</v>
      </c>
      <c r="J562" s="7">
        <v>0</v>
      </c>
      <c r="K562" s="7">
        <v>0</v>
      </c>
      <c r="M562" s="47" t="str">
        <f t="shared" si="25"/>
        <v>EXECUTE [dbo].[PG_CI_PARTIDA_PRESUPUESTO] 0,0,0,  1006, 130, 101, 11440, 11440, 0, 0, 0, 0</v>
      </c>
    </row>
    <row r="563" spans="2:13" ht="12" x14ac:dyDescent="0.3">
      <c r="B563" s="33">
        <f t="shared" si="26"/>
        <v>1006</v>
      </c>
      <c r="C563" s="31">
        <v>140</v>
      </c>
      <c r="D563" s="58">
        <f t="shared" si="27"/>
        <v>202</v>
      </c>
      <c r="E563" s="22" t="s">
        <v>94</v>
      </c>
      <c r="F563" s="25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M563" s="47" t="str">
        <f t="shared" si="25"/>
        <v>EXECUTE [dbo].[PG_CI_PARTIDA_PRESUPUESTO] 0,0,0,  1006, 140, 202, 0, 0, 0, 0, 0, 0</v>
      </c>
    </row>
    <row r="564" spans="2:13" ht="12" x14ac:dyDescent="0.3">
      <c r="B564" s="33">
        <f t="shared" si="26"/>
        <v>1006</v>
      </c>
      <c r="C564" s="31">
        <v>150</v>
      </c>
      <c r="D564" s="58">
        <f t="shared" si="27"/>
        <v>202</v>
      </c>
      <c r="E564" s="22" t="s">
        <v>95</v>
      </c>
      <c r="F564" s="25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M564" s="47" t="str">
        <f t="shared" si="25"/>
        <v>EXECUTE [dbo].[PG_CI_PARTIDA_PRESUPUESTO] 0,0,0,  1006, 150, 202, 0, 0, 0, 0, 0, 0</v>
      </c>
    </row>
    <row r="565" spans="2:13" ht="12" x14ac:dyDescent="0.3">
      <c r="B565" s="33">
        <f t="shared" si="26"/>
        <v>1006</v>
      </c>
      <c r="C565" s="31">
        <v>120</v>
      </c>
      <c r="D565" s="58">
        <f t="shared" si="27"/>
        <v>0</v>
      </c>
      <c r="E565" s="16" t="s">
        <v>20</v>
      </c>
      <c r="F565" s="27">
        <v>11440</v>
      </c>
      <c r="G565" s="2">
        <v>11440</v>
      </c>
      <c r="H565" s="2">
        <v>0</v>
      </c>
      <c r="I565" s="2">
        <v>0</v>
      </c>
      <c r="J565" s="2">
        <v>0</v>
      </c>
      <c r="K565" s="2">
        <v>0</v>
      </c>
      <c r="M565" s="47" t="str">
        <f t="shared" si="25"/>
        <v>EXECUTE [dbo].[PG_CI_PARTIDA_PRESUPUESTO] 0,0,0,  1006, 120, 0, 11440, 11440, 0, 0, 0, 0</v>
      </c>
    </row>
    <row r="566" spans="2:13" ht="15" x14ac:dyDescent="0.3">
      <c r="B566" s="33">
        <f t="shared" si="26"/>
        <v>1006</v>
      </c>
      <c r="C566" s="31">
        <v>160</v>
      </c>
      <c r="D566" s="58">
        <f t="shared" si="27"/>
        <v>0</v>
      </c>
      <c r="E566" s="3" t="s">
        <v>108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M566" s="47" t="str">
        <f t="shared" si="25"/>
        <v>EXECUTE [dbo].[PG_CI_PARTIDA_PRESUPUESTO] 0,0,0,  1006, 160, 0, 0, 0, 0, 0, 0, 0</v>
      </c>
    </row>
    <row r="567" spans="2:13" ht="12" x14ac:dyDescent="0.3">
      <c r="B567" s="33">
        <f t="shared" si="26"/>
        <v>1006</v>
      </c>
      <c r="C567" s="31">
        <v>190</v>
      </c>
      <c r="D567" s="58">
        <f t="shared" si="27"/>
        <v>104</v>
      </c>
      <c r="E567" s="22" t="s">
        <v>13</v>
      </c>
      <c r="F567" s="25">
        <v>17210</v>
      </c>
      <c r="G567" s="7">
        <v>0</v>
      </c>
      <c r="H567" s="7">
        <v>0</v>
      </c>
      <c r="I567" s="7">
        <v>0</v>
      </c>
      <c r="J567" s="39">
        <v>17210</v>
      </c>
      <c r="K567" s="7">
        <v>0</v>
      </c>
      <c r="M567" s="47" t="str">
        <f t="shared" si="25"/>
        <v>EXECUTE [dbo].[PG_CI_PARTIDA_PRESUPUESTO] 0,0,0,  1006, 190, 104, 17210, 0, 0, 0, 17210, 0</v>
      </c>
    </row>
    <row r="568" spans="2:13" ht="12" x14ac:dyDescent="0.3">
      <c r="B568" s="33">
        <f t="shared" si="26"/>
        <v>1006</v>
      </c>
      <c r="C568" s="31">
        <v>200</v>
      </c>
      <c r="D568" s="58">
        <f t="shared" si="27"/>
        <v>104</v>
      </c>
      <c r="E568" s="22" t="s">
        <v>14</v>
      </c>
      <c r="F568" s="25">
        <v>942</v>
      </c>
      <c r="G568" s="7">
        <v>0</v>
      </c>
      <c r="H568" s="7">
        <v>0</v>
      </c>
      <c r="I568" s="7">
        <v>0</v>
      </c>
      <c r="J568" s="39">
        <v>942</v>
      </c>
      <c r="K568" s="7">
        <v>0</v>
      </c>
      <c r="M568" s="47" t="str">
        <f t="shared" si="25"/>
        <v>EXECUTE [dbo].[PG_CI_PARTIDA_PRESUPUESTO] 0,0,0,  1006, 200, 104, 942, 0, 0, 0, 942, 0</v>
      </c>
    </row>
    <row r="569" spans="2:13" ht="12" x14ac:dyDescent="0.3">
      <c r="B569" s="33">
        <f t="shared" si="26"/>
        <v>1006</v>
      </c>
      <c r="C569" s="31">
        <v>210</v>
      </c>
      <c r="D569" s="58">
        <f t="shared" si="27"/>
        <v>202</v>
      </c>
      <c r="E569" s="22" t="s">
        <v>57</v>
      </c>
      <c r="F569" s="25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M569" s="47" t="str">
        <f t="shared" si="25"/>
        <v>EXECUTE [dbo].[PG_CI_PARTIDA_PRESUPUESTO] 0,0,0,  1006, 210, 202, 0, 0, 0, 0, 0, 0</v>
      </c>
    </row>
    <row r="570" spans="2:13" ht="12" x14ac:dyDescent="0.3">
      <c r="B570" s="33">
        <f t="shared" si="26"/>
        <v>1006</v>
      </c>
      <c r="C570" s="31">
        <v>220</v>
      </c>
      <c r="D570" s="58">
        <f t="shared" si="27"/>
        <v>202</v>
      </c>
      <c r="E570" s="22" t="s">
        <v>15</v>
      </c>
      <c r="F570" s="25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M570" s="47" t="str">
        <f t="shared" si="25"/>
        <v>EXECUTE [dbo].[PG_CI_PARTIDA_PRESUPUESTO] 0,0,0,  1006, 220, 202, 0, 0, 0, 0, 0, 0</v>
      </c>
    </row>
    <row r="571" spans="2:13" ht="12" x14ac:dyDescent="0.3">
      <c r="B571" s="33">
        <f t="shared" si="26"/>
        <v>1006</v>
      </c>
      <c r="C571" s="31">
        <v>230</v>
      </c>
      <c r="D571" s="58">
        <f t="shared" si="27"/>
        <v>202</v>
      </c>
      <c r="E571" s="22" t="s">
        <v>16</v>
      </c>
      <c r="F571" s="25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M571" s="47" t="str">
        <f t="shared" si="25"/>
        <v>EXECUTE [dbo].[PG_CI_PARTIDA_PRESUPUESTO] 0,0,0,  1006, 230, 202, 0, 0, 0, 0, 0, 0</v>
      </c>
    </row>
    <row r="572" spans="2:13" ht="12" x14ac:dyDescent="0.3">
      <c r="B572" s="33">
        <f t="shared" si="26"/>
        <v>1006</v>
      </c>
      <c r="C572" s="31">
        <v>180</v>
      </c>
      <c r="D572" s="58">
        <f t="shared" si="27"/>
        <v>0</v>
      </c>
      <c r="E572" s="23" t="s">
        <v>24</v>
      </c>
      <c r="F572" s="26">
        <v>18152</v>
      </c>
      <c r="G572" s="12">
        <v>0</v>
      </c>
      <c r="H572" s="12">
        <v>0</v>
      </c>
      <c r="I572" s="12">
        <v>0</v>
      </c>
      <c r="J572" s="12">
        <v>18152</v>
      </c>
      <c r="K572" s="12">
        <v>0</v>
      </c>
      <c r="M572" s="47" t="str">
        <f t="shared" si="25"/>
        <v>EXECUTE [dbo].[PG_CI_PARTIDA_PRESUPUESTO] 0,0,0,  1006, 180, 0, 18152, 0, 0, 0, 18152, 0</v>
      </c>
    </row>
    <row r="573" spans="2:13" ht="12" x14ac:dyDescent="0.3">
      <c r="B573" s="33">
        <f t="shared" si="26"/>
        <v>1006</v>
      </c>
      <c r="C573" s="31">
        <v>250</v>
      </c>
      <c r="D573" s="58">
        <f t="shared" si="27"/>
        <v>103</v>
      </c>
      <c r="E573" s="22" t="s">
        <v>9</v>
      </c>
      <c r="F573" s="25">
        <v>8896</v>
      </c>
      <c r="G573" s="7">
        <v>0</v>
      </c>
      <c r="H573" s="7">
        <v>0</v>
      </c>
      <c r="I573" s="39">
        <v>8896</v>
      </c>
      <c r="J573" s="7">
        <v>0</v>
      </c>
      <c r="K573" s="7">
        <v>0</v>
      </c>
      <c r="M573" s="47" t="str">
        <f t="shared" si="25"/>
        <v>EXECUTE [dbo].[PG_CI_PARTIDA_PRESUPUESTO] 0,0,0,  1006, 250, 103, 8896, 0, 0, 8896, 0, 0</v>
      </c>
    </row>
    <row r="574" spans="2:13" ht="12" x14ac:dyDescent="0.3">
      <c r="B574" s="33">
        <f t="shared" si="26"/>
        <v>1006</v>
      </c>
      <c r="C574" s="31">
        <v>260</v>
      </c>
      <c r="D574" s="58">
        <f t="shared" si="27"/>
        <v>101</v>
      </c>
      <c r="E574" s="22" t="s">
        <v>101</v>
      </c>
      <c r="F574" s="25">
        <v>6222</v>
      </c>
      <c r="G574" s="39">
        <v>6222</v>
      </c>
      <c r="H574" s="7">
        <v>0</v>
      </c>
      <c r="I574" s="7">
        <v>0</v>
      </c>
      <c r="J574" s="7">
        <v>0</v>
      </c>
      <c r="K574" s="7">
        <v>0</v>
      </c>
      <c r="M574" s="47" t="str">
        <f t="shared" si="25"/>
        <v>EXECUTE [dbo].[PG_CI_PARTIDA_PRESUPUESTO] 0,0,0,  1006, 260, 101, 6222, 6222, 0, 0, 0, 0</v>
      </c>
    </row>
    <row r="575" spans="2:13" ht="12" x14ac:dyDescent="0.3">
      <c r="B575" s="33">
        <f t="shared" si="26"/>
        <v>1006</v>
      </c>
      <c r="C575" s="31">
        <v>270</v>
      </c>
      <c r="D575" s="58">
        <f t="shared" si="27"/>
        <v>101</v>
      </c>
      <c r="E575" s="22" t="s">
        <v>10</v>
      </c>
      <c r="F575" s="25">
        <v>1738</v>
      </c>
      <c r="G575" s="39">
        <v>1738</v>
      </c>
      <c r="H575" s="7">
        <v>0</v>
      </c>
      <c r="I575" s="7">
        <v>0</v>
      </c>
      <c r="J575" s="7">
        <v>0</v>
      </c>
      <c r="K575" s="7">
        <v>0</v>
      </c>
      <c r="M575" s="47" t="str">
        <f t="shared" si="25"/>
        <v>EXECUTE [dbo].[PG_CI_PARTIDA_PRESUPUESTO] 0,0,0,  1006, 270, 101, 1738, 1738, 0, 0, 0, 0</v>
      </c>
    </row>
    <row r="576" spans="2:13" ht="12" x14ac:dyDescent="0.3">
      <c r="B576" s="33">
        <f t="shared" si="26"/>
        <v>1006</v>
      </c>
      <c r="C576" s="31">
        <v>280</v>
      </c>
      <c r="D576" s="58">
        <f t="shared" si="27"/>
        <v>202</v>
      </c>
      <c r="E576" s="22" t="s">
        <v>11</v>
      </c>
      <c r="F576" s="25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M576" s="47" t="str">
        <f t="shared" si="25"/>
        <v>EXECUTE [dbo].[PG_CI_PARTIDA_PRESUPUESTO] 0,0,0,  1006, 280, 202, 0, 0, 0, 0, 0, 0</v>
      </c>
    </row>
    <row r="577" spans="2:13" ht="12" x14ac:dyDescent="0.3">
      <c r="B577" s="33">
        <f t="shared" si="26"/>
        <v>1006</v>
      </c>
      <c r="C577" s="31">
        <v>290</v>
      </c>
      <c r="D577" s="58">
        <f t="shared" si="27"/>
        <v>202</v>
      </c>
      <c r="E577" s="22" t="s">
        <v>12</v>
      </c>
      <c r="F577" s="25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M577" s="47" t="str">
        <f t="shared" si="25"/>
        <v>EXECUTE [dbo].[PG_CI_PARTIDA_PRESUPUESTO] 0,0,0,  1006, 290, 202, 0, 0, 0, 0, 0, 0</v>
      </c>
    </row>
    <row r="578" spans="2:13" ht="12" x14ac:dyDescent="0.3">
      <c r="B578" s="33">
        <f t="shared" si="26"/>
        <v>1006</v>
      </c>
      <c r="C578" s="31">
        <v>300</v>
      </c>
      <c r="D578" s="58">
        <f t="shared" si="27"/>
        <v>202</v>
      </c>
      <c r="E578" s="22" t="s">
        <v>19</v>
      </c>
      <c r="F578" s="25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M578" s="47" t="str">
        <f t="shared" si="25"/>
        <v>EXECUTE [dbo].[PG_CI_PARTIDA_PRESUPUESTO] 0,0,0,  1006, 300, 202, 0, 0, 0, 0, 0, 0</v>
      </c>
    </row>
    <row r="579" spans="2:13" ht="12" x14ac:dyDescent="0.3">
      <c r="B579" s="33">
        <f t="shared" si="26"/>
        <v>1006</v>
      </c>
      <c r="C579" s="31">
        <v>240</v>
      </c>
      <c r="D579" s="58">
        <f t="shared" si="27"/>
        <v>0</v>
      </c>
      <c r="E579" s="23" t="s">
        <v>25</v>
      </c>
      <c r="F579" s="26">
        <v>16856</v>
      </c>
      <c r="G579" s="12">
        <v>7960</v>
      </c>
      <c r="H579" s="12">
        <v>0</v>
      </c>
      <c r="I579" s="12">
        <v>8896</v>
      </c>
      <c r="J579" s="12">
        <v>0</v>
      </c>
      <c r="K579" s="12">
        <v>0</v>
      </c>
      <c r="M579" s="47" t="str">
        <f t="shared" ref="M579:M642" si="28">CONCATENATE($P$1," ",B579,", ",C579,", ",D579,", ",F579,", ",G579,", ",H579,", ",I579,", ",J579, ", ",K579)</f>
        <v>EXECUTE [dbo].[PG_CI_PARTIDA_PRESUPUESTO] 0,0,0,  1006, 240, 0, 16856, 7960, 0, 8896, 0, 0</v>
      </c>
    </row>
    <row r="580" spans="2:13" ht="12" x14ac:dyDescent="0.3">
      <c r="B580" s="33">
        <f t="shared" si="26"/>
        <v>1006</v>
      </c>
      <c r="C580" s="31">
        <v>320</v>
      </c>
      <c r="D580" s="58">
        <f t="shared" si="27"/>
        <v>202</v>
      </c>
      <c r="E580" s="22" t="s">
        <v>17</v>
      </c>
      <c r="F580" s="25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M580" s="47" t="str">
        <f t="shared" si="28"/>
        <v>EXECUTE [dbo].[PG_CI_PARTIDA_PRESUPUESTO] 0,0,0,  1006, 320, 202, 0, 0, 0, 0, 0, 0</v>
      </c>
    </row>
    <row r="581" spans="2:13" ht="12" x14ac:dyDescent="0.3">
      <c r="B581" s="33">
        <f t="shared" si="26"/>
        <v>1006</v>
      </c>
      <c r="C581" s="31">
        <v>330</v>
      </c>
      <c r="D581" s="58">
        <f t="shared" si="27"/>
        <v>401</v>
      </c>
      <c r="E581" s="22" t="s">
        <v>103</v>
      </c>
      <c r="F581" s="25">
        <v>6944</v>
      </c>
      <c r="G581" s="39">
        <v>1736</v>
      </c>
      <c r="H581" s="39">
        <v>1736</v>
      </c>
      <c r="I581" s="39">
        <v>1736</v>
      </c>
      <c r="J581" s="39">
        <v>1736</v>
      </c>
      <c r="K581" s="7">
        <v>0</v>
      </c>
      <c r="M581" s="47" t="str">
        <f t="shared" si="28"/>
        <v>EXECUTE [dbo].[PG_CI_PARTIDA_PRESUPUESTO] 0,0,0,  1006, 330, 401, 6944, 1736, 1736, 1736, 1736, 0</v>
      </c>
    </row>
    <row r="582" spans="2:13" ht="12" x14ac:dyDescent="0.3">
      <c r="B582" s="33">
        <f t="shared" si="26"/>
        <v>1006</v>
      </c>
      <c r="C582" s="31">
        <v>340</v>
      </c>
      <c r="D582" s="58">
        <f t="shared" si="27"/>
        <v>202</v>
      </c>
      <c r="E582" s="22" t="s">
        <v>27</v>
      </c>
      <c r="F582" s="25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M582" s="47" t="str">
        <f t="shared" si="28"/>
        <v>EXECUTE [dbo].[PG_CI_PARTIDA_PRESUPUESTO] 0,0,0,  1006, 340, 202, 0, 0, 0, 0, 0, 0</v>
      </c>
    </row>
    <row r="583" spans="2:13" ht="12" x14ac:dyDescent="0.3">
      <c r="B583" s="33">
        <f t="shared" si="26"/>
        <v>1006</v>
      </c>
      <c r="C583" s="31">
        <v>350</v>
      </c>
      <c r="D583" s="58">
        <f t="shared" si="27"/>
        <v>401</v>
      </c>
      <c r="E583" s="22" t="s">
        <v>21</v>
      </c>
      <c r="F583" s="25">
        <v>28440</v>
      </c>
      <c r="G583" s="39">
        <v>7110</v>
      </c>
      <c r="H583" s="39">
        <v>7110</v>
      </c>
      <c r="I583" s="39">
        <v>7110</v>
      </c>
      <c r="J583" s="39">
        <v>7110</v>
      </c>
      <c r="K583" s="7">
        <v>0</v>
      </c>
      <c r="M583" s="47" t="str">
        <f t="shared" si="28"/>
        <v>EXECUTE [dbo].[PG_CI_PARTIDA_PRESUPUESTO] 0,0,0,  1006, 350, 401, 28440, 7110, 7110, 7110, 7110, 0</v>
      </c>
    </row>
    <row r="584" spans="2:13" ht="12" x14ac:dyDescent="0.3">
      <c r="B584" s="33">
        <f t="shared" si="26"/>
        <v>1006</v>
      </c>
      <c r="C584" s="31">
        <v>360</v>
      </c>
      <c r="D584" s="58">
        <f t="shared" si="27"/>
        <v>104</v>
      </c>
      <c r="E584" s="22" t="s">
        <v>18</v>
      </c>
      <c r="F584" s="25">
        <v>2363</v>
      </c>
      <c r="G584" s="7">
        <v>0</v>
      </c>
      <c r="H584" s="7">
        <v>0</v>
      </c>
      <c r="I584" s="7">
        <v>0</v>
      </c>
      <c r="J584" s="39">
        <v>2363</v>
      </c>
      <c r="K584" s="7">
        <v>0</v>
      </c>
      <c r="M584" s="47" t="str">
        <f t="shared" si="28"/>
        <v>EXECUTE [dbo].[PG_CI_PARTIDA_PRESUPUESTO] 0,0,0,  1006, 360, 104, 2363, 0, 0, 0, 2363, 0</v>
      </c>
    </row>
    <row r="585" spans="2:13" ht="12" x14ac:dyDescent="0.3">
      <c r="B585" s="33">
        <f t="shared" si="26"/>
        <v>1006</v>
      </c>
      <c r="C585" s="31">
        <v>370</v>
      </c>
      <c r="D585" s="58">
        <f t="shared" si="27"/>
        <v>202</v>
      </c>
      <c r="E585" s="22" t="s">
        <v>22</v>
      </c>
      <c r="F585" s="25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M585" s="47" t="str">
        <f t="shared" si="28"/>
        <v>EXECUTE [dbo].[PG_CI_PARTIDA_PRESUPUESTO] 0,0,0,  1006, 370, 202, 0, 0, 0, 0, 0, 0</v>
      </c>
    </row>
    <row r="586" spans="2:13" ht="12" x14ac:dyDescent="0.3">
      <c r="B586" s="33">
        <f t="shared" si="26"/>
        <v>1006</v>
      </c>
      <c r="C586" s="31">
        <v>310</v>
      </c>
      <c r="D586" s="58">
        <f t="shared" si="27"/>
        <v>0</v>
      </c>
      <c r="E586" s="23" t="s">
        <v>26</v>
      </c>
      <c r="F586" s="26">
        <v>37747</v>
      </c>
      <c r="G586" s="12">
        <v>8846</v>
      </c>
      <c r="H586" s="12">
        <v>8846</v>
      </c>
      <c r="I586" s="12">
        <v>8846</v>
      </c>
      <c r="J586" s="12">
        <v>11209</v>
      </c>
      <c r="K586" s="12">
        <v>0</v>
      </c>
      <c r="M586" s="47" t="str">
        <f t="shared" si="28"/>
        <v>EXECUTE [dbo].[PG_CI_PARTIDA_PRESUPUESTO] 0,0,0,  1006, 310, 0, 37747, 8846, 8846, 8846, 11209, 0</v>
      </c>
    </row>
    <row r="587" spans="2:13" ht="12" x14ac:dyDescent="0.3">
      <c r="B587" s="33">
        <f t="shared" si="26"/>
        <v>1006</v>
      </c>
      <c r="C587" s="31">
        <v>170</v>
      </c>
      <c r="D587" s="58">
        <f t="shared" si="27"/>
        <v>0</v>
      </c>
      <c r="E587" s="16" t="s">
        <v>23</v>
      </c>
      <c r="F587" s="27">
        <v>84195</v>
      </c>
      <c r="G587" s="2">
        <v>28246</v>
      </c>
      <c r="H587" s="2">
        <v>8846</v>
      </c>
      <c r="I587" s="2">
        <v>17742</v>
      </c>
      <c r="J587" s="2">
        <v>29361</v>
      </c>
      <c r="K587" s="2">
        <v>0</v>
      </c>
      <c r="M587" s="47" t="str">
        <f t="shared" si="28"/>
        <v>EXECUTE [dbo].[PG_CI_PARTIDA_PRESUPUESTO] 0,0,0,  1006, 170, 0, 84195, 28246, 8846, 17742, 29361, 0</v>
      </c>
    </row>
    <row r="588" spans="2:13" ht="15" x14ac:dyDescent="0.3">
      <c r="B588" s="33">
        <f t="shared" si="26"/>
        <v>1006</v>
      </c>
      <c r="C588" s="31">
        <v>380</v>
      </c>
      <c r="D588" s="58">
        <f t="shared" si="27"/>
        <v>0</v>
      </c>
      <c r="E588" s="3" t="s">
        <v>73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M588" s="47" t="str">
        <f t="shared" si="28"/>
        <v>EXECUTE [dbo].[PG_CI_PARTIDA_PRESUPUESTO] 0,0,0,  1006, 380, 0, 0, 0, 0, 0, 0, 0</v>
      </c>
    </row>
    <row r="589" spans="2:13" ht="12" x14ac:dyDescent="0.3">
      <c r="B589" s="33">
        <f t="shared" si="26"/>
        <v>1006</v>
      </c>
      <c r="C589" s="31">
        <v>410</v>
      </c>
      <c r="D589" s="58">
        <f t="shared" si="27"/>
        <v>401</v>
      </c>
      <c r="E589" s="22" t="s">
        <v>62</v>
      </c>
      <c r="F589" s="25">
        <v>12660</v>
      </c>
      <c r="G589" s="39">
        <v>3165</v>
      </c>
      <c r="H589" s="39">
        <v>3165</v>
      </c>
      <c r="I589" s="39">
        <v>3165</v>
      </c>
      <c r="J589" s="39">
        <v>3165</v>
      </c>
      <c r="K589" s="7">
        <v>0</v>
      </c>
      <c r="M589" s="47" t="str">
        <f t="shared" si="28"/>
        <v>EXECUTE [dbo].[PG_CI_PARTIDA_PRESUPUESTO] 0,0,0,  1006, 410, 401, 12660, 3165, 3165, 3165, 3165, 0</v>
      </c>
    </row>
    <row r="590" spans="2:13" ht="12" x14ac:dyDescent="0.3">
      <c r="B590" s="33">
        <f t="shared" si="26"/>
        <v>1006</v>
      </c>
      <c r="C590" s="31">
        <v>420</v>
      </c>
      <c r="D590" s="58">
        <f t="shared" si="27"/>
        <v>401</v>
      </c>
      <c r="E590" s="22" t="s">
        <v>63</v>
      </c>
      <c r="F590" s="25">
        <v>5979</v>
      </c>
      <c r="G590" s="39">
        <v>1494.75</v>
      </c>
      <c r="H590" s="39">
        <v>1494.75</v>
      </c>
      <c r="I590" s="39">
        <v>1494.75</v>
      </c>
      <c r="J590" s="39">
        <v>1494.75</v>
      </c>
      <c r="K590" s="7">
        <v>0</v>
      </c>
      <c r="M590" s="47" t="str">
        <f t="shared" si="28"/>
        <v>EXECUTE [dbo].[PG_CI_PARTIDA_PRESUPUESTO] 0,0,0,  1006, 420, 401, 5979, 1494.75, 1494.75, 1494.75, 1494.75, 0</v>
      </c>
    </row>
    <row r="591" spans="2:13" ht="12" x14ac:dyDescent="0.3">
      <c r="B591" s="33">
        <f t="shared" si="26"/>
        <v>1006</v>
      </c>
      <c r="C591" s="31">
        <v>430</v>
      </c>
      <c r="D591" s="58">
        <f t="shared" si="27"/>
        <v>202</v>
      </c>
      <c r="E591" s="22" t="s">
        <v>64</v>
      </c>
      <c r="F591" s="25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M591" s="47" t="str">
        <f t="shared" si="28"/>
        <v>EXECUTE [dbo].[PG_CI_PARTIDA_PRESUPUESTO] 0,0,0,  1006, 430, 202, 0, 0, 0, 0, 0, 0</v>
      </c>
    </row>
    <row r="592" spans="2:13" ht="12" x14ac:dyDescent="0.3">
      <c r="B592" s="33">
        <f t="shared" si="26"/>
        <v>1006</v>
      </c>
      <c r="C592" s="31">
        <v>400</v>
      </c>
      <c r="D592" s="58">
        <f t="shared" si="27"/>
        <v>0</v>
      </c>
      <c r="E592" s="23" t="s">
        <v>74</v>
      </c>
      <c r="F592" s="28">
        <v>18639</v>
      </c>
      <c r="G592" s="20">
        <v>4659.75</v>
      </c>
      <c r="H592" s="20">
        <v>4659.75</v>
      </c>
      <c r="I592" s="20">
        <v>4659.75</v>
      </c>
      <c r="J592" s="20">
        <v>4659.75</v>
      </c>
      <c r="K592" s="20">
        <v>0</v>
      </c>
      <c r="M592" s="47" t="str">
        <f t="shared" si="28"/>
        <v>EXECUTE [dbo].[PG_CI_PARTIDA_PRESUPUESTO] 0,0,0,  1006, 400, 0, 18639, 4659.75, 4659.75, 4659.75, 4659.75, 0</v>
      </c>
    </row>
    <row r="593" spans="2:13" ht="12" x14ac:dyDescent="0.3">
      <c r="B593" s="33">
        <f t="shared" si="26"/>
        <v>1006</v>
      </c>
      <c r="C593" s="31">
        <v>450</v>
      </c>
      <c r="D593" s="58">
        <f t="shared" si="27"/>
        <v>202</v>
      </c>
      <c r="E593" s="22" t="s">
        <v>105</v>
      </c>
      <c r="F593" s="25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M593" s="47" t="str">
        <f t="shared" si="28"/>
        <v>EXECUTE [dbo].[PG_CI_PARTIDA_PRESUPUESTO] 0,0,0,  1006, 450, 202, 0, 0, 0, 0, 0, 0</v>
      </c>
    </row>
    <row r="594" spans="2:13" ht="12" x14ac:dyDescent="0.3">
      <c r="B594" s="33">
        <f t="shared" si="26"/>
        <v>1006</v>
      </c>
      <c r="C594" s="31">
        <v>460</v>
      </c>
      <c r="D594" s="58">
        <f t="shared" si="27"/>
        <v>401</v>
      </c>
      <c r="E594" s="22" t="s">
        <v>104</v>
      </c>
      <c r="F594" s="25">
        <v>2000</v>
      </c>
      <c r="G594" s="39">
        <v>500</v>
      </c>
      <c r="H594" s="39">
        <v>500</v>
      </c>
      <c r="I594" s="39">
        <v>500</v>
      </c>
      <c r="J594" s="39">
        <v>500</v>
      </c>
      <c r="K594" s="7">
        <v>0</v>
      </c>
      <c r="M594" s="47" t="str">
        <f t="shared" si="28"/>
        <v>EXECUTE [dbo].[PG_CI_PARTIDA_PRESUPUESTO] 0,0,0,  1006, 460, 401, 2000, 500, 500, 500, 500, 0</v>
      </c>
    </row>
    <row r="595" spans="2:13" ht="12" x14ac:dyDescent="0.3">
      <c r="B595" s="33">
        <f t="shared" si="26"/>
        <v>1006</v>
      </c>
      <c r="C595" s="31">
        <v>470</v>
      </c>
      <c r="D595" s="58">
        <f t="shared" si="27"/>
        <v>202</v>
      </c>
      <c r="E595" s="22" t="s">
        <v>65</v>
      </c>
      <c r="F595" s="25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M595" s="47" t="str">
        <f t="shared" si="28"/>
        <v>EXECUTE [dbo].[PG_CI_PARTIDA_PRESUPUESTO] 0,0,0,  1006, 470, 202, 0, 0, 0, 0, 0, 0</v>
      </c>
    </row>
    <row r="596" spans="2:13" ht="12" x14ac:dyDescent="0.3">
      <c r="B596" s="33">
        <f t="shared" si="26"/>
        <v>1006</v>
      </c>
      <c r="C596" s="31">
        <v>480</v>
      </c>
      <c r="D596" s="58">
        <f t="shared" si="27"/>
        <v>202</v>
      </c>
      <c r="E596" s="22" t="s">
        <v>66</v>
      </c>
      <c r="F596" s="25">
        <v>0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M596" s="47" t="str">
        <f t="shared" si="28"/>
        <v>EXECUTE [dbo].[PG_CI_PARTIDA_PRESUPUESTO] 0,0,0,  1006, 480, 202, 0, 0, 0, 0, 0, 0</v>
      </c>
    </row>
    <row r="597" spans="2:13" ht="12" x14ac:dyDescent="0.3">
      <c r="B597" s="33">
        <f t="shared" si="26"/>
        <v>1006</v>
      </c>
      <c r="C597" s="31">
        <v>490</v>
      </c>
      <c r="D597" s="58">
        <f t="shared" si="27"/>
        <v>202</v>
      </c>
      <c r="E597" s="22" t="s">
        <v>106</v>
      </c>
      <c r="F597" s="25">
        <v>0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M597" s="47" t="str">
        <f t="shared" si="28"/>
        <v>EXECUTE [dbo].[PG_CI_PARTIDA_PRESUPUESTO] 0,0,0,  1006, 490, 202, 0, 0, 0, 0, 0, 0</v>
      </c>
    </row>
    <row r="598" spans="2:13" ht="12" x14ac:dyDescent="0.3">
      <c r="B598" s="33">
        <f t="shared" si="26"/>
        <v>1006</v>
      </c>
      <c r="C598" s="31">
        <v>500</v>
      </c>
      <c r="D598" s="58">
        <f t="shared" si="27"/>
        <v>202</v>
      </c>
      <c r="E598" s="22" t="s">
        <v>71</v>
      </c>
      <c r="F598" s="25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M598" s="47" t="str">
        <f t="shared" si="28"/>
        <v>EXECUTE [dbo].[PG_CI_PARTIDA_PRESUPUESTO] 0,0,0,  1006, 500, 202, 0, 0, 0, 0, 0, 0</v>
      </c>
    </row>
    <row r="599" spans="2:13" ht="12" x14ac:dyDescent="0.3">
      <c r="B599" s="33">
        <f t="shared" si="26"/>
        <v>1006</v>
      </c>
      <c r="C599" s="31">
        <v>510</v>
      </c>
      <c r="D599" s="58">
        <f t="shared" si="27"/>
        <v>202</v>
      </c>
      <c r="E599" s="22" t="s">
        <v>70</v>
      </c>
      <c r="F599" s="25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M599" s="47" t="str">
        <f t="shared" si="28"/>
        <v>EXECUTE [dbo].[PG_CI_PARTIDA_PRESUPUESTO] 0,0,0,  1006, 510, 202, 0, 0, 0, 0, 0, 0</v>
      </c>
    </row>
    <row r="600" spans="2:13" ht="12" x14ac:dyDescent="0.3">
      <c r="B600" s="33">
        <f t="shared" si="26"/>
        <v>1006</v>
      </c>
      <c r="C600" s="31">
        <v>440</v>
      </c>
      <c r="D600" s="58">
        <f t="shared" si="27"/>
        <v>0</v>
      </c>
      <c r="E600" s="23" t="s">
        <v>75</v>
      </c>
      <c r="F600" s="28">
        <v>2000</v>
      </c>
      <c r="G600" s="20">
        <v>500</v>
      </c>
      <c r="H600" s="20">
        <v>500</v>
      </c>
      <c r="I600" s="20">
        <v>500</v>
      </c>
      <c r="J600" s="20">
        <v>500</v>
      </c>
      <c r="K600" s="20">
        <v>0</v>
      </c>
      <c r="M600" s="47" t="str">
        <f t="shared" si="28"/>
        <v>EXECUTE [dbo].[PG_CI_PARTIDA_PRESUPUESTO] 0,0,0,  1006, 440, 0, 2000, 500, 500, 500, 500, 0</v>
      </c>
    </row>
    <row r="601" spans="2:13" ht="12" x14ac:dyDescent="0.3">
      <c r="B601" s="33">
        <f t="shared" si="26"/>
        <v>1006</v>
      </c>
      <c r="C601" s="31">
        <v>530</v>
      </c>
      <c r="D601" s="58">
        <f t="shared" si="27"/>
        <v>202</v>
      </c>
      <c r="E601" s="22" t="s">
        <v>67</v>
      </c>
      <c r="F601" s="25">
        <v>0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M601" s="47" t="str">
        <f t="shared" si="28"/>
        <v>EXECUTE [dbo].[PG_CI_PARTIDA_PRESUPUESTO] 0,0,0,  1006, 530, 202, 0, 0, 0, 0, 0, 0</v>
      </c>
    </row>
    <row r="602" spans="2:13" ht="12" x14ac:dyDescent="0.3">
      <c r="B602" s="33">
        <f t="shared" si="26"/>
        <v>1006</v>
      </c>
      <c r="C602" s="31">
        <v>540</v>
      </c>
      <c r="D602" s="58">
        <f t="shared" si="27"/>
        <v>202</v>
      </c>
      <c r="E602" s="22" t="s">
        <v>68</v>
      </c>
      <c r="F602" s="25">
        <v>0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M602" s="47" t="str">
        <f t="shared" si="28"/>
        <v>EXECUTE [dbo].[PG_CI_PARTIDA_PRESUPUESTO] 0,0,0,  1006, 540, 202, 0, 0, 0, 0, 0, 0</v>
      </c>
    </row>
    <row r="603" spans="2:13" ht="12" x14ac:dyDescent="0.3">
      <c r="B603" s="33">
        <f t="shared" si="26"/>
        <v>1006</v>
      </c>
      <c r="C603" s="31">
        <v>550</v>
      </c>
      <c r="D603" s="58">
        <f t="shared" si="27"/>
        <v>202</v>
      </c>
      <c r="E603" s="22" t="s">
        <v>69</v>
      </c>
      <c r="F603" s="25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M603" s="47" t="str">
        <f t="shared" si="28"/>
        <v>EXECUTE [dbo].[PG_CI_PARTIDA_PRESUPUESTO] 0,0,0,  1006, 550, 202, 0, 0, 0, 0, 0, 0</v>
      </c>
    </row>
    <row r="604" spans="2:13" ht="12" x14ac:dyDescent="0.3">
      <c r="B604" s="33">
        <f t="shared" si="26"/>
        <v>1006</v>
      </c>
      <c r="C604" s="31">
        <v>560</v>
      </c>
      <c r="D604" s="58">
        <f t="shared" si="27"/>
        <v>202</v>
      </c>
      <c r="E604" s="22" t="s">
        <v>70</v>
      </c>
      <c r="F604" s="25">
        <v>0</v>
      </c>
      <c r="G604" s="7">
        <v>0</v>
      </c>
      <c r="H604" s="7">
        <v>0</v>
      </c>
      <c r="I604" s="7">
        <v>0</v>
      </c>
      <c r="J604" s="7">
        <v>0</v>
      </c>
      <c r="K604" s="7">
        <v>0</v>
      </c>
      <c r="M604" s="47" t="str">
        <f t="shared" si="28"/>
        <v>EXECUTE [dbo].[PG_CI_PARTIDA_PRESUPUESTO] 0,0,0,  1006, 560, 202, 0, 0, 0, 0, 0, 0</v>
      </c>
    </row>
    <row r="605" spans="2:13" ht="12" x14ac:dyDescent="0.3">
      <c r="B605" s="33">
        <f t="shared" si="26"/>
        <v>1006</v>
      </c>
      <c r="C605" s="31">
        <v>520</v>
      </c>
      <c r="D605" s="58">
        <f t="shared" si="27"/>
        <v>0</v>
      </c>
      <c r="E605" s="23" t="s">
        <v>76</v>
      </c>
      <c r="F605" s="28">
        <v>0</v>
      </c>
      <c r="G605" s="20">
        <v>0</v>
      </c>
      <c r="H605" s="20">
        <v>0</v>
      </c>
      <c r="I605" s="20">
        <v>0</v>
      </c>
      <c r="J605" s="20">
        <v>0</v>
      </c>
      <c r="K605" s="20">
        <v>0</v>
      </c>
      <c r="M605" s="47" t="str">
        <f t="shared" si="28"/>
        <v>EXECUTE [dbo].[PG_CI_PARTIDA_PRESUPUESTO] 0,0,0,  1006, 520, 0, 0, 0, 0, 0, 0, 0</v>
      </c>
    </row>
    <row r="606" spans="2:13" ht="12" x14ac:dyDescent="0.3">
      <c r="B606" s="33">
        <f t="shared" si="26"/>
        <v>1006</v>
      </c>
      <c r="C606" s="31">
        <v>570</v>
      </c>
      <c r="D606" s="58">
        <f t="shared" si="27"/>
        <v>202</v>
      </c>
      <c r="E606" s="22" t="s">
        <v>72</v>
      </c>
      <c r="F606" s="25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M606" s="47" t="str">
        <f t="shared" si="28"/>
        <v>EXECUTE [dbo].[PG_CI_PARTIDA_PRESUPUESTO] 0,0,0,  1006, 570, 202, 0, 0, 0, 0, 0, 0</v>
      </c>
    </row>
    <row r="607" spans="2:13" ht="12" x14ac:dyDescent="0.3">
      <c r="B607" s="33">
        <f t="shared" si="26"/>
        <v>1006</v>
      </c>
      <c r="C607" s="31">
        <v>390</v>
      </c>
      <c r="D607" s="58">
        <f t="shared" si="27"/>
        <v>0</v>
      </c>
      <c r="E607" s="16" t="s">
        <v>77</v>
      </c>
      <c r="F607" s="27">
        <v>20639</v>
      </c>
      <c r="G607" s="2">
        <v>5159.75</v>
      </c>
      <c r="H607" s="2">
        <v>5159.75</v>
      </c>
      <c r="I607" s="2">
        <v>5159.75</v>
      </c>
      <c r="J607" s="2">
        <v>5159.75</v>
      </c>
      <c r="K607" s="2">
        <v>0</v>
      </c>
      <c r="M607" s="47" t="str">
        <f t="shared" si="28"/>
        <v>EXECUTE [dbo].[PG_CI_PARTIDA_PRESUPUESTO] 0,0,0,  1006, 390, 0, 20639, 5159.75, 5159.75, 5159.75, 5159.75, 0</v>
      </c>
    </row>
    <row r="608" spans="2:13" ht="15" x14ac:dyDescent="0.3">
      <c r="B608" s="33">
        <f t="shared" si="26"/>
        <v>1006</v>
      </c>
      <c r="C608" s="31">
        <v>580</v>
      </c>
      <c r="D608" s="58">
        <f t="shared" si="27"/>
        <v>0</v>
      </c>
      <c r="E608" s="3" t="s">
        <v>92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M608" s="47" t="str">
        <f t="shared" si="28"/>
        <v>EXECUTE [dbo].[PG_CI_PARTIDA_PRESUPUESTO] 0,0,0,  1006, 580, 0, 0, 0, 0, 0, 0, 0</v>
      </c>
    </row>
    <row r="609" spans="2:13" ht="12" x14ac:dyDescent="0.3">
      <c r="B609" s="33">
        <f t="shared" si="26"/>
        <v>1006</v>
      </c>
      <c r="C609" s="31">
        <v>610</v>
      </c>
      <c r="D609" s="58">
        <f t="shared" si="27"/>
        <v>201</v>
      </c>
      <c r="E609" s="22" t="s">
        <v>28</v>
      </c>
      <c r="F609" s="25">
        <v>3093</v>
      </c>
      <c r="G609" s="35">
        <v>1546.5</v>
      </c>
      <c r="H609" s="39">
        <v>0</v>
      </c>
      <c r="I609" s="35">
        <v>1546.5</v>
      </c>
      <c r="J609" s="39">
        <v>0</v>
      </c>
      <c r="K609" s="7">
        <v>0</v>
      </c>
      <c r="M609" s="47" t="str">
        <f t="shared" si="28"/>
        <v>EXECUTE [dbo].[PG_CI_PARTIDA_PRESUPUESTO] 0,0,0,  1006, 610, 201, 3093, 1546.5, 0, 1546.5, 0, 0</v>
      </c>
    </row>
    <row r="610" spans="2:13" ht="12" x14ac:dyDescent="0.3">
      <c r="B610" s="33">
        <f t="shared" si="26"/>
        <v>1006</v>
      </c>
      <c r="C610" s="31">
        <v>620</v>
      </c>
      <c r="D610" s="58">
        <f t="shared" si="27"/>
        <v>202</v>
      </c>
      <c r="E610" s="22" t="s">
        <v>29</v>
      </c>
      <c r="F610" s="25">
        <v>0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M610" s="47" t="str">
        <f t="shared" si="28"/>
        <v>EXECUTE [dbo].[PG_CI_PARTIDA_PRESUPUESTO] 0,0,0,  1006, 620, 202, 0, 0, 0, 0, 0, 0</v>
      </c>
    </row>
    <row r="611" spans="2:13" ht="12" x14ac:dyDescent="0.3">
      <c r="B611" s="33">
        <f t="shared" si="26"/>
        <v>1006</v>
      </c>
      <c r="C611" s="31">
        <v>630</v>
      </c>
      <c r="D611" s="58">
        <f t="shared" si="27"/>
        <v>202</v>
      </c>
      <c r="E611" s="22" t="s">
        <v>30</v>
      </c>
      <c r="F611" s="25">
        <v>745</v>
      </c>
      <c r="G611" s="7">
        <v>0</v>
      </c>
      <c r="H611" s="35">
        <v>372.5</v>
      </c>
      <c r="I611" s="7">
        <v>0</v>
      </c>
      <c r="J611" s="35">
        <v>372.5</v>
      </c>
      <c r="K611" s="7">
        <v>0</v>
      </c>
      <c r="M611" s="47" t="str">
        <f t="shared" si="28"/>
        <v>EXECUTE [dbo].[PG_CI_PARTIDA_PRESUPUESTO] 0,0,0,  1006, 630, 202, 745, 0, 372.5, 0, 372.5, 0</v>
      </c>
    </row>
    <row r="612" spans="2:13" ht="12" x14ac:dyDescent="0.3">
      <c r="B612" s="33">
        <f t="shared" si="26"/>
        <v>1006</v>
      </c>
      <c r="C612" s="31">
        <v>640</v>
      </c>
      <c r="D612" s="58">
        <f t="shared" si="27"/>
        <v>202</v>
      </c>
      <c r="E612" s="22" t="s">
        <v>32</v>
      </c>
      <c r="F612" s="25">
        <v>0</v>
      </c>
      <c r="G612" s="7">
        <v>0</v>
      </c>
      <c r="H612" s="7">
        <v>0</v>
      </c>
      <c r="I612" s="7">
        <v>0</v>
      </c>
      <c r="J612" s="7">
        <v>0</v>
      </c>
      <c r="K612" s="7">
        <v>0</v>
      </c>
      <c r="M612" s="47" t="str">
        <f t="shared" si="28"/>
        <v>EXECUTE [dbo].[PG_CI_PARTIDA_PRESUPUESTO] 0,0,0,  1006, 640, 202, 0, 0, 0, 0, 0, 0</v>
      </c>
    </row>
    <row r="613" spans="2:13" ht="12" x14ac:dyDescent="0.3">
      <c r="B613" s="33">
        <f t="shared" si="26"/>
        <v>1006</v>
      </c>
      <c r="C613" s="31">
        <v>650</v>
      </c>
      <c r="D613" s="58">
        <f t="shared" si="27"/>
        <v>202</v>
      </c>
      <c r="E613" s="22" t="s">
        <v>33</v>
      </c>
      <c r="F613" s="25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M613" s="47" t="str">
        <f t="shared" si="28"/>
        <v>EXECUTE [dbo].[PG_CI_PARTIDA_PRESUPUESTO] 0,0,0,  1006, 650, 202, 0, 0, 0, 0, 0, 0</v>
      </c>
    </row>
    <row r="614" spans="2:13" ht="12" x14ac:dyDescent="0.3">
      <c r="B614" s="33">
        <f t="shared" si="26"/>
        <v>1006</v>
      </c>
      <c r="C614" s="31">
        <v>660</v>
      </c>
      <c r="D614" s="58">
        <f t="shared" si="27"/>
        <v>202</v>
      </c>
      <c r="E614" s="22" t="s">
        <v>31</v>
      </c>
      <c r="F614" s="25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M614" s="47" t="str">
        <f t="shared" si="28"/>
        <v>EXECUTE [dbo].[PG_CI_PARTIDA_PRESUPUESTO] 0,0,0,  1006, 660, 202, 0, 0, 0, 0, 0, 0</v>
      </c>
    </row>
    <row r="615" spans="2:13" ht="12" x14ac:dyDescent="0.3">
      <c r="B615" s="33">
        <f t="shared" si="26"/>
        <v>1006</v>
      </c>
      <c r="C615" s="31">
        <v>600</v>
      </c>
      <c r="D615" s="58">
        <f t="shared" si="27"/>
        <v>0</v>
      </c>
      <c r="E615" s="23" t="s">
        <v>99</v>
      </c>
      <c r="F615" s="26">
        <v>3838</v>
      </c>
      <c r="G615" s="12">
        <v>1546.5</v>
      </c>
      <c r="H615" s="12">
        <v>372.5</v>
      </c>
      <c r="I615" s="12">
        <v>1546.5</v>
      </c>
      <c r="J615" s="12">
        <v>372.5</v>
      </c>
      <c r="K615" s="12">
        <v>0</v>
      </c>
      <c r="M615" s="47" t="str">
        <f t="shared" si="28"/>
        <v>EXECUTE [dbo].[PG_CI_PARTIDA_PRESUPUESTO] 0,0,0,  1006, 600, 0, 3838, 1546.5, 372.5, 1546.5, 372.5, 0</v>
      </c>
    </row>
    <row r="616" spans="2:13" ht="12" x14ac:dyDescent="0.3">
      <c r="B616" s="33">
        <f t="shared" si="26"/>
        <v>1006</v>
      </c>
      <c r="C616" s="31">
        <v>680</v>
      </c>
      <c r="D616" s="58">
        <f t="shared" si="27"/>
        <v>202</v>
      </c>
      <c r="E616" s="22" t="s">
        <v>42</v>
      </c>
      <c r="F616" s="25">
        <v>0</v>
      </c>
      <c r="G616" s="7">
        <v>0</v>
      </c>
      <c r="H616" s="7">
        <v>0</v>
      </c>
      <c r="I616" s="7">
        <v>0</v>
      </c>
      <c r="J616" s="7">
        <v>0</v>
      </c>
      <c r="K616" s="7">
        <v>0</v>
      </c>
      <c r="M616" s="47" t="str">
        <f t="shared" si="28"/>
        <v>EXECUTE [dbo].[PG_CI_PARTIDA_PRESUPUESTO] 0,0,0,  1006, 680, 202, 0, 0, 0, 0, 0, 0</v>
      </c>
    </row>
    <row r="617" spans="2:13" ht="12" x14ac:dyDescent="0.3">
      <c r="B617" s="33">
        <f t="shared" si="26"/>
        <v>1006</v>
      </c>
      <c r="C617" s="31">
        <v>690</v>
      </c>
      <c r="D617" s="58">
        <f t="shared" si="27"/>
        <v>202</v>
      </c>
      <c r="E617" s="22" t="s">
        <v>102</v>
      </c>
      <c r="F617" s="25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M617" s="47" t="str">
        <f t="shared" si="28"/>
        <v>EXECUTE [dbo].[PG_CI_PARTIDA_PRESUPUESTO] 0,0,0,  1006, 690, 202, 0, 0, 0, 0, 0, 0</v>
      </c>
    </row>
    <row r="618" spans="2:13" ht="12" x14ac:dyDescent="0.3">
      <c r="B618" s="33">
        <f t="shared" ref="B618:B661" si="29">B617</f>
        <v>1006</v>
      </c>
      <c r="C618" s="31">
        <v>700</v>
      </c>
      <c r="D618" s="58">
        <f t="shared" si="27"/>
        <v>202</v>
      </c>
      <c r="E618" s="22" t="s">
        <v>43</v>
      </c>
      <c r="F618" s="25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M618" s="47" t="str">
        <f t="shared" si="28"/>
        <v>EXECUTE [dbo].[PG_CI_PARTIDA_PRESUPUESTO] 0,0,0,  1006, 700, 202, 0, 0, 0, 0, 0, 0</v>
      </c>
    </row>
    <row r="619" spans="2:13" ht="12" x14ac:dyDescent="0.3">
      <c r="B619" s="33">
        <f t="shared" si="29"/>
        <v>1006</v>
      </c>
      <c r="C619" s="31">
        <v>710</v>
      </c>
      <c r="D619" s="58">
        <f t="shared" si="27"/>
        <v>202</v>
      </c>
      <c r="E619" s="22" t="s">
        <v>44</v>
      </c>
      <c r="F619" s="25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M619" s="47" t="str">
        <f t="shared" si="28"/>
        <v>EXECUTE [dbo].[PG_CI_PARTIDA_PRESUPUESTO] 0,0,0,  1006, 710, 202, 0, 0, 0, 0, 0, 0</v>
      </c>
    </row>
    <row r="620" spans="2:13" ht="12" x14ac:dyDescent="0.3">
      <c r="B620" s="33">
        <f t="shared" si="29"/>
        <v>1006</v>
      </c>
      <c r="C620" s="31">
        <v>720</v>
      </c>
      <c r="D620" s="58">
        <f t="shared" si="27"/>
        <v>202</v>
      </c>
      <c r="E620" s="22" t="s">
        <v>59</v>
      </c>
      <c r="F620" s="25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M620" s="47" t="str">
        <f t="shared" si="28"/>
        <v>EXECUTE [dbo].[PG_CI_PARTIDA_PRESUPUESTO] 0,0,0,  1006, 720, 202, 0, 0, 0, 0, 0, 0</v>
      </c>
    </row>
    <row r="621" spans="2:13" ht="12" x14ac:dyDescent="0.3">
      <c r="B621" s="33">
        <f t="shared" si="29"/>
        <v>1006</v>
      </c>
      <c r="C621" s="31">
        <v>730</v>
      </c>
      <c r="D621" s="58">
        <f t="shared" si="27"/>
        <v>202</v>
      </c>
      <c r="E621" s="22" t="s">
        <v>41</v>
      </c>
      <c r="F621" s="25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M621" s="47" t="str">
        <f t="shared" si="28"/>
        <v>EXECUTE [dbo].[PG_CI_PARTIDA_PRESUPUESTO] 0,0,0,  1006, 730, 202, 0, 0, 0, 0, 0, 0</v>
      </c>
    </row>
    <row r="622" spans="2:13" ht="12" x14ac:dyDescent="0.3">
      <c r="B622" s="33">
        <f t="shared" si="29"/>
        <v>1006</v>
      </c>
      <c r="C622" s="31">
        <v>670</v>
      </c>
      <c r="D622" s="58">
        <f t="shared" si="27"/>
        <v>0</v>
      </c>
      <c r="E622" s="23" t="s">
        <v>97</v>
      </c>
      <c r="F622" s="26">
        <v>0</v>
      </c>
      <c r="G622" s="12">
        <v>0</v>
      </c>
      <c r="H622" s="12">
        <v>0</v>
      </c>
      <c r="I622" s="12">
        <v>0</v>
      </c>
      <c r="J622" s="12">
        <v>0</v>
      </c>
      <c r="K622" s="12">
        <v>0</v>
      </c>
      <c r="M622" s="47" t="str">
        <f t="shared" si="28"/>
        <v>EXECUTE [dbo].[PG_CI_PARTIDA_PRESUPUESTO] 0,0,0,  1006, 670, 0, 0, 0, 0, 0, 0, 0</v>
      </c>
    </row>
    <row r="623" spans="2:13" ht="12" x14ac:dyDescent="0.3">
      <c r="B623" s="33">
        <f t="shared" si="29"/>
        <v>1006</v>
      </c>
      <c r="C623" s="31">
        <v>750</v>
      </c>
      <c r="D623" s="58">
        <f t="shared" si="27"/>
        <v>202</v>
      </c>
      <c r="E623" s="22" t="s">
        <v>56</v>
      </c>
      <c r="F623" s="25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M623" s="47" t="str">
        <f t="shared" si="28"/>
        <v>EXECUTE [dbo].[PG_CI_PARTIDA_PRESUPUESTO] 0,0,0,  1006, 750, 202, 0, 0, 0, 0, 0, 0</v>
      </c>
    </row>
    <row r="624" spans="2:13" ht="12" x14ac:dyDescent="0.3">
      <c r="B624" s="33">
        <f t="shared" si="29"/>
        <v>1006</v>
      </c>
      <c r="C624" s="31">
        <v>760</v>
      </c>
      <c r="D624" s="58">
        <f t="shared" si="27"/>
        <v>202</v>
      </c>
      <c r="E624" s="22" t="s">
        <v>48</v>
      </c>
      <c r="F624" s="25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M624" s="47" t="str">
        <f t="shared" si="28"/>
        <v>EXECUTE [dbo].[PG_CI_PARTIDA_PRESUPUESTO] 0,0,0,  1006, 760, 202, 0, 0, 0, 0, 0, 0</v>
      </c>
    </row>
    <row r="625" spans="2:13" ht="12" x14ac:dyDescent="0.3">
      <c r="B625" s="33">
        <f t="shared" si="29"/>
        <v>1006</v>
      </c>
      <c r="C625" s="31">
        <v>770</v>
      </c>
      <c r="D625" s="58">
        <f t="shared" ref="D625:D661" si="30">D515</f>
        <v>202</v>
      </c>
      <c r="E625" s="22" t="s">
        <v>53</v>
      </c>
      <c r="F625" s="25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M625" s="47" t="str">
        <f t="shared" si="28"/>
        <v>EXECUTE [dbo].[PG_CI_PARTIDA_PRESUPUESTO] 0,0,0,  1006, 770, 202, 0, 0, 0, 0, 0, 0</v>
      </c>
    </row>
    <row r="626" spans="2:13" ht="12" x14ac:dyDescent="0.3">
      <c r="B626" s="33">
        <f t="shared" si="29"/>
        <v>1006</v>
      </c>
      <c r="C626" s="31">
        <v>780</v>
      </c>
      <c r="D626" s="58">
        <f t="shared" si="30"/>
        <v>202</v>
      </c>
      <c r="E626" s="22" t="s">
        <v>54</v>
      </c>
      <c r="F626" s="25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M626" s="47" t="str">
        <f t="shared" si="28"/>
        <v>EXECUTE [dbo].[PG_CI_PARTIDA_PRESUPUESTO] 0,0,0,  1006, 780, 202, 0, 0, 0, 0, 0, 0</v>
      </c>
    </row>
    <row r="627" spans="2:13" ht="12" x14ac:dyDescent="0.3">
      <c r="B627" s="33">
        <f t="shared" si="29"/>
        <v>1006</v>
      </c>
      <c r="C627" s="31">
        <v>790</v>
      </c>
      <c r="D627" s="58">
        <f t="shared" si="30"/>
        <v>202</v>
      </c>
      <c r="E627" s="22" t="s">
        <v>55</v>
      </c>
      <c r="F627" s="25">
        <v>0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M627" s="47" t="str">
        <f t="shared" si="28"/>
        <v>EXECUTE [dbo].[PG_CI_PARTIDA_PRESUPUESTO] 0,0,0,  1006, 790, 202, 0, 0, 0, 0, 0, 0</v>
      </c>
    </row>
    <row r="628" spans="2:13" ht="12" x14ac:dyDescent="0.3">
      <c r="B628" s="33">
        <f t="shared" si="29"/>
        <v>1006</v>
      </c>
      <c r="C628" s="31">
        <v>800</v>
      </c>
      <c r="D628" s="58">
        <f t="shared" si="30"/>
        <v>202</v>
      </c>
      <c r="E628" s="22" t="s">
        <v>46</v>
      </c>
      <c r="F628" s="25">
        <v>1646</v>
      </c>
      <c r="G628" s="7">
        <v>0</v>
      </c>
      <c r="H628" s="35">
        <v>823</v>
      </c>
      <c r="I628" s="7">
        <v>0</v>
      </c>
      <c r="J628" s="35">
        <v>823</v>
      </c>
      <c r="K628" s="7">
        <v>0</v>
      </c>
      <c r="M628" s="47" t="str">
        <f t="shared" si="28"/>
        <v>EXECUTE [dbo].[PG_CI_PARTIDA_PRESUPUESTO] 0,0,0,  1006, 800, 202, 1646, 0, 823, 0, 823, 0</v>
      </c>
    </row>
    <row r="629" spans="2:13" ht="12" x14ac:dyDescent="0.3">
      <c r="B629" s="33">
        <f t="shared" si="29"/>
        <v>1006</v>
      </c>
      <c r="C629" s="31">
        <v>810</v>
      </c>
      <c r="D629" s="58">
        <f t="shared" si="30"/>
        <v>202</v>
      </c>
      <c r="E629" s="22" t="s">
        <v>58</v>
      </c>
      <c r="F629" s="25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M629" s="47" t="str">
        <f t="shared" si="28"/>
        <v>EXECUTE [dbo].[PG_CI_PARTIDA_PRESUPUESTO] 0,0,0,  1006, 810, 202, 0, 0, 0, 0, 0, 0</v>
      </c>
    </row>
    <row r="630" spans="2:13" ht="12" x14ac:dyDescent="0.3">
      <c r="B630" s="33">
        <f t="shared" si="29"/>
        <v>1006</v>
      </c>
      <c r="C630" s="31">
        <v>820</v>
      </c>
      <c r="D630" s="58">
        <f t="shared" si="30"/>
        <v>202</v>
      </c>
      <c r="E630" s="22" t="s">
        <v>51</v>
      </c>
      <c r="F630" s="25">
        <v>0</v>
      </c>
      <c r="G630" s="7">
        <v>0</v>
      </c>
      <c r="H630" s="7">
        <v>0</v>
      </c>
      <c r="I630" s="7">
        <v>0</v>
      </c>
      <c r="J630" s="7">
        <v>0</v>
      </c>
      <c r="K630" s="7">
        <v>0</v>
      </c>
      <c r="M630" s="47" t="str">
        <f t="shared" si="28"/>
        <v>EXECUTE [dbo].[PG_CI_PARTIDA_PRESUPUESTO] 0,0,0,  1006, 820, 202, 0, 0, 0, 0, 0, 0</v>
      </c>
    </row>
    <row r="631" spans="2:13" ht="12" x14ac:dyDescent="0.3">
      <c r="B631" s="33">
        <f t="shared" si="29"/>
        <v>1006</v>
      </c>
      <c r="C631" s="31">
        <v>830</v>
      </c>
      <c r="D631" s="58">
        <f t="shared" si="30"/>
        <v>202</v>
      </c>
      <c r="E631" s="22" t="s">
        <v>34</v>
      </c>
      <c r="F631" s="25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M631" s="47" t="str">
        <f t="shared" si="28"/>
        <v>EXECUTE [dbo].[PG_CI_PARTIDA_PRESUPUESTO] 0,0,0,  1006, 830, 202, 0, 0, 0, 0, 0, 0</v>
      </c>
    </row>
    <row r="632" spans="2:13" ht="12" x14ac:dyDescent="0.3">
      <c r="B632" s="33">
        <f t="shared" si="29"/>
        <v>1006</v>
      </c>
      <c r="C632" s="31">
        <v>740</v>
      </c>
      <c r="D632" s="58">
        <f t="shared" si="30"/>
        <v>0</v>
      </c>
      <c r="E632" s="23" t="s">
        <v>96</v>
      </c>
      <c r="F632" s="26">
        <v>1646</v>
      </c>
      <c r="G632" s="12">
        <v>0</v>
      </c>
      <c r="H632" s="12">
        <v>823</v>
      </c>
      <c r="I632" s="12">
        <v>0</v>
      </c>
      <c r="J632" s="12">
        <v>823</v>
      </c>
      <c r="K632" s="12">
        <v>0</v>
      </c>
      <c r="M632" s="47" t="str">
        <f t="shared" si="28"/>
        <v>EXECUTE [dbo].[PG_CI_PARTIDA_PRESUPUESTO] 0,0,0,  1006, 740, 0, 1646, 0, 823, 0, 823, 0</v>
      </c>
    </row>
    <row r="633" spans="2:13" ht="12" x14ac:dyDescent="0.3">
      <c r="B633" s="33">
        <f t="shared" si="29"/>
        <v>1006</v>
      </c>
      <c r="C633" s="31">
        <v>850</v>
      </c>
      <c r="D633" s="58">
        <f t="shared" si="30"/>
        <v>201</v>
      </c>
      <c r="E633" s="22" t="s">
        <v>60</v>
      </c>
      <c r="F633" s="25">
        <v>5563</v>
      </c>
      <c r="G633" s="35">
        <v>2781.5</v>
      </c>
      <c r="H633" s="7">
        <v>0</v>
      </c>
      <c r="I633" s="35">
        <v>2781.5</v>
      </c>
      <c r="J633" s="7">
        <v>0</v>
      </c>
      <c r="K633" s="7">
        <v>0</v>
      </c>
      <c r="M633" s="47" t="str">
        <f t="shared" si="28"/>
        <v>EXECUTE [dbo].[PG_CI_PARTIDA_PRESUPUESTO] 0,0,0,  1006, 850, 201, 5563, 2781.5, 0, 2781.5, 0, 0</v>
      </c>
    </row>
    <row r="634" spans="2:13" ht="12" x14ac:dyDescent="0.3">
      <c r="B634" s="33">
        <f t="shared" si="29"/>
        <v>1006</v>
      </c>
      <c r="C634" s="31">
        <v>860</v>
      </c>
      <c r="D634" s="58">
        <f t="shared" si="30"/>
        <v>202</v>
      </c>
      <c r="E634" s="22" t="s">
        <v>50</v>
      </c>
      <c r="F634" s="25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M634" s="47" t="str">
        <f t="shared" si="28"/>
        <v>EXECUTE [dbo].[PG_CI_PARTIDA_PRESUPUESTO] 0,0,0,  1006, 860, 202, 0, 0, 0, 0, 0, 0</v>
      </c>
    </row>
    <row r="635" spans="2:13" ht="12" x14ac:dyDescent="0.3">
      <c r="B635" s="33">
        <f t="shared" si="29"/>
        <v>1006</v>
      </c>
      <c r="C635" s="31">
        <v>870</v>
      </c>
      <c r="D635" s="58">
        <f t="shared" si="30"/>
        <v>401</v>
      </c>
      <c r="E635" s="22" t="s">
        <v>35</v>
      </c>
      <c r="F635" s="25">
        <v>1751</v>
      </c>
      <c r="G635" s="35">
        <v>437.75</v>
      </c>
      <c r="H635" s="35">
        <v>437.75</v>
      </c>
      <c r="I635" s="35">
        <v>437.75</v>
      </c>
      <c r="J635" s="35">
        <v>437.75</v>
      </c>
      <c r="K635" s="7">
        <v>0</v>
      </c>
      <c r="M635" s="47" t="str">
        <f t="shared" si="28"/>
        <v>EXECUTE [dbo].[PG_CI_PARTIDA_PRESUPUESTO] 0,0,0,  1006, 870, 401, 1751, 437.75, 437.75, 437.75, 437.75, 0</v>
      </c>
    </row>
    <row r="636" spans="2:13" ht="12" x14ac:dyDescent="0.3">
      <c r="B636" s="33">
        <f t="shared" si="29"/>
        <v>1006</v>
      </c>
      <c r="C636" s="31">
        <v>880</v>
      </c>
      <c r="D636" s="58">
        <f t="shared" si="30"/>
        <v>401</v>
      </c>
      <c r="E636" s="22" t="s">
        <v>47</v>
      </c>
      <c r="F636" s="25">
        <v>1518</v>
      </c>
      <c r="G636" s="35">
        <v>379.5</v>
      </c>
      <c r="H636" s="35">
        <v>379.5</v>
      </c>
      <c r="I636" s="35">
        <v>379.5</v>
      </c>
      <c r="J636" s="35">
        <v>379.5</v>
      </c>
      <c r="K636" s="7">
        <v>0</v>
      </c>
      <c r="M636" s="47" t="str">
        <f t="shared" si="28"/>
        <v>EXECUTE [dbo].[PG_CI_PARTIDA_PRESUPUESTO] 0,0,0,  1006, 880, 401, 1518, 379.5, 379.5, 379.5, 379.5, 0</v>
      </c>
    </row>
    <row r="637" spans="2:13" ht="12" x14ac:dyDescent="0.3">
      <c r="B637" s="33">
        <f t="shared" si="29"/>
        <v>1006</v>
      </c>
      <c r="C637" s="31">
        <v>840</v>
      </c>
      <c r="D637" s="58">
        <f t="shared" si="30"/>
        <v>0</v>
      </c>
      <c r="E637" s="23" t="s">
        <v>98</v>
      </c>
      <c r="F637" s="26">
        <v>8832</v>
      </c>
      <c r="G637" s="12">
        <v>3598.75</v>
      </c>
      <c r="H637" s="12">
        <v>817.25</v>
      </c>
      <c r="I637" s="12">
        <v>3598.75</v>
      </c>
      <c r="J637" s="12">
        <v>817.25</v>
      </c>
      <c r="K637" s="12">
        <v>0</v>
      </c>
      <c r="M637" s="47" t="str">
        <f t="shared" si="28"/>
        <v>EXECUTE [dbo].[PG_CI_PARTIDA_PRESUPUESTO] 0,0,0,  1006, 840, 0, 8832, 3598.75, 817.25, 3598.75, 817.25, 0</v>
      </c>
    </row>
    <row r="638" spans="2:13" ht="12" x14ac:dyDescent="0.3">
      <c r="B638" s="33">
        <f t="shared" si="29"/>
        <v>1006</v>
      </c>
      <c r="C638" s="31">
        <v>900</v>
      </c>
      <c r="D638" s="58">
        <f t="shared" si="30"/>
        <v>202</v>
      </c>
      <c r="E638" s="22" t="s">
        <v>39</v>
      </c>
      <c r="F638" s="25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M638" s="47" t="str">
        <f t="shared" si="28"/>
        <v>EXECUTE [dbo].[PG_CI_PARTIDA_PRESUPUESTO] 0,0,0,  1006, 900, 202, 0, 0, 0, 0, 0, 0</v>
      </c>
    </row>
    <row r="639" spans="2:13" ht="12" x14ac:dyDescent="0.3">
      <c r="B639" s="33">
        <f t="shared" si="29"/>
        <v>1006</v>
      </c>
      <c r="C639" s="31">
        <v>910</v>
      </c>
      <c r="D639" s="58">
        <f t="shared" si="30"/>
        <v>202</v>
      </c>
      <c r="E639" s="22" t="s">
        <v>38</v>
      </c>
      <c r="F639" s="25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M639" s="47" t="str">
        <f t="shared" si="28"/>
        <v>EXECUTE [dbo].[PG_CI_PARTIDA_PRESUPUESTO] 0,0,0,  1006, 910, 202, 0, 0, 0, 0, 0, 0</v>
      </c>
    </row>
    <row r="640" spans="2:13" ht="12" x14ac:dyDescent="0.3">
      <c r="B640" s="33">
        <f t="shared" si="29"/>
        <v>1006</v>
      </c>
      <c r="C640" s="31">
        <v>920</v>
      </c>
      <c r="D640" s="58">
        <f t="shared" si="30"/>
        <v>202</v>
      </c>
      <c r="E640" s="22" t="s">
        <v>45</v>
      </c>
      <c r="F640" s="25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M640" s="47" t="str">
        <f t="shared" si="28"/>
        <v>EXECUTE [dbo].[PG_CI_PARTIDA_PRESUPUESTO] 0,0,0,  1006, 920, 202, 0, 0, 0, 0, 0, 0</v>
      </c>
    </row>
    <row r="641" spans="2:13" ht="12" x14ac:dyDescent="0.3">
      <c r="B641" s="33">
        <f t="shared" si="29"/>
        <v>1006</v>
      </c>
      <c r="C641" s="31">
        <v>930</v>
      </c>
      <c r="D641" s="58">
        <f t="shared" si="30"/>
        <v>202</v>
      </c>
      <c r="E641" s="22" t="s">
        <v>37</v>
      </c>
      <c r="F641" s="25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M641" s="47" t="str">
        <f t="shared" si="28"/>
        <v>EXECUTE [dbo].[PG_CI_PARTIDA_PRESUPUESTO] 0,0,0,  1006, 930, 202, 0, 0, 0, 0, 0, 0</v>
      </c>
    </row>
    <row r="642" spans="2:13" ht="12" x14ac:dyDescent="0.3">
      <c r="B642" s="33">
        <f t="shared" si="29"/>
        <v>1006</v>
      </c>
      <c r="C642" s="31">
        <v>940</v>
      </c>
      <c r="D642" s="58">
        <f t="shared" si="30"/>
        <v>202</v>
      </c>
      <c r="E642" s="22" t="s">
        <v>49</v>
      </c>
      <c r="F642" s="25">
        <v>0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M642" s="47" t="str">
        <f t="shared" si="28"/>
        <v>EXECUTE [dbo].[PG_CI_PARTIDA_PRESUPUESTO] 0,0,0,  1006, 940, 202, 0, 0, 0, 0, 0, 0</v>
      </c>
    </row>
    <row r="643" spans="2:13" ht="12" x14ac:dyDescent="0.3">
      <c r="B643" s="33">
        <f t="shared" si="29"/>
        <v>1006</v>
      </c>
      <c r="C643" s="31">
        <v>950</v>
      </c>
      <c r="D643" s="58">
        <f t="shared" si="30"/>
        <v>202</v>
      </c>
      <c r="E643" s="22" t="s">
        <v>52</v>
      </c>
      <c r="F643" s="25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M643" s="47" t="str">
        <f t="shared" ref="M643:M661" si="31">CONCATENATE($P$1," ",B643,", ",C643,", ",D643,", ",F643,", ",G643,", ",H643,", ",I643,", ",J643, ", ",K643)</f>
        <v>EXECUTE [dbo].[PG_CI_PARTIDA_PRESUPUESTO] 0,0,0,  1006, 950, 202, 0, 0, 0, 0, 0, 0</v>
      </c>
    </row>
    <row r="644" spans="2:13" ht="12" x14ac:dyDescent="0.3">
      <c r="B644" s="33">
        <f t="shared" si="29"/>
        <v>1006</v>
      </c>
      <c r="C644" s="31">
        <v>890</v>
      </c>
      <c r="D644" s="58">
        <f t="shared" si="30"/>
        <v>0</v>
      </c>
      <c r="E644" s="23" t="s">
        <v>100</v>
      </c>
      <c r="F644" s="26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M644" s="47" t="str">
        <f t="shared" si="31"/>
        <v>EXECUTE [dbo].[PG_CI_PARTIDA_PRESUPUESTO] 0,0,0,  1006, 890, 0, 0, 0, 0, 0, 0, 0</v>
      </c>
    </row>
    <row r="645" spans="2:13" ht="12" x14ac:dyDescent="0.3">
      <c r="B645" s="33">
        <f t="shared" si="29"/>
        <v>1006</v>
      </c>
      <c r="C645" s="31">
        <v>960</v>
      </c>
      <c r="D645" s="58">
        <f t="shared" si="30"/>
        <v>202</v>
      </c>
      <c r="E645" s="22" t="s">
        <v>61</v>
      </c>
      <c r="F645" s="25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M645" s="47" t="str">
        <f t="shared" si="31"/>
        <v>EXECUTE [dbo].[PG_CI_PARTIDA_PRESUPUESTO] 0,0,0,  1006, 960, 202, 0, 0, 0, 0, 0, 0</v>
      </c>
    </row>
    <row r="646" spans="2:13" ht="12" x14ac:dyDescent="0.3">
      <c r="B646" s="33">
        <f t="shared" si="29"/>
        <v>1006</v>
      </c>
      <c r="C646" s="31">
        <v>970</v>
      </c>
      <c r="D646" s="58">
        <f t="shared" si="30"/>
        <v>202</v>
      </c>
      <c r="E646" s="19" t="s">
        <v>36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M646" s="47" t="str">
        <f t="shared" si="31"/>
        <v>EXECUTE [dbo].[PG_CI_PARTIDA_PRESUPUESTO] 0,0,0,  1006, 970, 202, 0, 0, 0, 0, 0, 0</v>
      </c>
    </row>
    <row r="647" spans="2:13" ht="12" x14ac:dyDescent="0.3">
      <c r="B647" s="33">
        <f t="shared" si="29"/>
        <v>1006</v>
      </c>
      <c r="C647" s="31">
        <v>980</v>
      </c>
      <c r="D647" s="58">
        <f t="shared" si="30"/>
        <v>202</v>
      </c>
      <c r="E647" s="19" t="s">
        <v>40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M647" s="47" t="str">
        <f t="shared" si="31"/>
        <v>EXECUTE [dbo].[PG_CI_PARTIDA_PRESUPUESTO] 0,0,0,  1006, 980, 202, 0, 0, 0, 0, 0, 0</v>
      </c>
    </row>
    <row r="648" spans="2:13" ht="12" x14ac:dyDescent="0.3">
      <c r="B648" s="33">
        <f t="shared" si="29"/>
        <v>1006</v>
      </c>
      <c r="C648" s="31">
        <v>590</v>
      </c>
      <c r="D648" s="58">
        <f t="shared" si="30"/>
        <v>0</v>
      </c>
      <c r="E648" s="16" t="s">
        <v>91</v>
      </c>
      <c r="F648" s="27">
        <v>14316</v>
      </c>
      <c r="G648" s="2">
        <v>5145.25</v>
      </c>
      <c r="H648" s="2">
        <v>2012.75</v>
      </c>
      <c r="I648" s="2">
        <v>5145.25</v>
      </c>
      <c r="J648" s="2">
        <v>2012.75</v>
      </c>
      <c r="K648" s="2">
        <v>0</v>
      </c>
      <c r="M648" s="47" t="str">
        <f t="shared" si="31"/>
        <v>EXECUTE [dbo].[PG_CI_PARTIDA_PRESUPUESTO] 0,0,0,  1006, 590, 0, 14316, 5145.25, 2012.75, 5145.25, 2012.75, 0</v>
      </c>
    </row>
    <row r="649" spans="2:13" ht="15" x14ac:dyDescent="0.3">
      <c r="B649" s="33">
        <f t="shared" si="29"/>
        <v>1006</v>
      </c>
      <c r="C649" s="31">
        <v>990</v>
      </c>
      <c r="D649" s="58">
        <f t="shared" si="30"/>
        <v>0</v>
      </c>
      <c r="E649" s="3" t="s">
        <v>85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M649" s="47" t="str">
        <f t="shared" si="31"/>
        <v>EXECUTE [dbo].[PG_CI_PARTIDA_PRESUPUESTO] 0,0,0,  1006, 990, 0, 0, 0, 0, 0, 0, 0</v>
      </c>
    </row>
    <row r="650" spans="2:13" ht="12" x14ac:dyDescent="0.3">
      <c r="B650" s="33">
        <f t="shared" si="29"/>
        <v>1006</v>
      </c>
      <c r="C650" s="31">
        <v>1020</v>
      </c>
      <c r="D650" s="58">
        <f t="shared" si="30"/>
        <v>104</v>
      </c>
      <c r="E650" s="22" t="s">
        <v>78</v>
      </c>
      <c r="F650" s="25">
        <v>21116</v>
      </c>
      <c r="G650" s="7">
        <v>0</v>
      </c>
      <c r="H650" s="7">
        <v>0</v>
      </c>
      <c r="I650" s="7">
        <v>0</v>
      </c>
      <c r="J650" s="36">
        <v>21116</v>
      </c>
      <c r="K650" s="7">
        <v>0</v>
      </c>
      <c r="M650" s="47" t="str">
        <f t="shared" si="31"/>
        <v>EXECUTE [dbo].[PG_CI_PARTIDA_PRESUPUESTO] 0,0,0,  1006, 1020, 104, 21116, 0, 0, 0, 21116, 0</v>
      </c>
    </row>
    <row r="651" spans="2:13" ht="12" x14ac:dyDescent="0.3">
      <c r="B651" s="33">
        <f t="shared" si="29"/>
        <v>1006</v>
      </c>
      <c r="C651" s="31">
        <v>1030</v>
      </c>
      <c r="D651" s="58">
        <f t="shared" si="30"/>
        <v>104</v>
      </c>
      <c r="E651" s="22" t="s">
        <v>81</v>
      </c>
      <c r="F651" s="25">
        <v>16455</v>
      </c>
      <c r="G651" s="7">
        <v>0</v>
      </c>
      <c r="H651" s="7">
        <v>0</v>
      </c>
      <c r="I651" s="7">
        <v>0</v>
      </c>
      <c r="J651" s="36">
        <v>16455</v>
      </c>
      <c r="K651" s="7">
        <v>0</v>
      </c>
      <c r="M651" s="47" t="str">
        <f t="shared" si="31"/>
        <v>EXECUTE [dbo].[PG_CI_PARTIDA_PRESUPUESTO] 0,0,0,  1006, 1030, 104, 16455, 0, 0, 0, 16455, 0</v>
      </c>
    </row>
    <row r="652" spans="2:13" ht="12" x14ac:dyDescent="0.3">
      <c r="B652" s="33">
        <f t="shared" si="29"/>
        <v>1006</v>
      </c>
      <c r="C652" s="31">
        <v>1040</v>
      </c>
      <c r="D652" s="58">
        <f t="shared" si="30"/>
        <v>104</v>
      </c>
      <c r="E652" s="22" t="s">
        <v>83</v>
      </c>
      <c r="F652" s="25">
        <v>7476</v>
      </c>
      <c r="G652" s="7">
        <v>0</v>
      </c>
      <c r="H652" s="7">
        <v>0</v>
      </c>
      <c r="I652" s="7">
        <v>0</v>
      </c>
      <c r="J652" s="36">
        <v>7476</v>
      </c>
      <c r="K652" s="7">
        <v>0</v>
      </c>
      <c r="M652" s="47" t="str">
        <f t="shared" si="31"/>
        <v>EXECUTE [dbo].[PG_CI_PARTIDA_PRESUPUESTO] 0,0,0,  1006, 1040, 104, 7476, 0, 0, 0, 7476, 0</v>
      </c>
    </row>
    <row r="653" spans="2:13" ht="12" x14ac:dyDescent="0.3">
      <c r="B653" s="33">
        <f t="shared" si="29"/>
        <v>1006</v>
      </c>
      <c r="C653" s="31">
        <v>1050</v>
      </c>
      <c r="D653" s="58">
        <f t="shared" si="30"/>
        <v>104</v>
      </c>
      <c r="E653" s="22" t="s">
        <v>80</v>
      </c>
      <c r="F653" s="25">
        <v>0</v>
      </c>
      <c r="G653" s="7">
        <v>0</v>
      </c>
      <c r="H653" s="7">
        <v>0</v>
      </c>
      <c r="I653" s="7">
        <v>0</v>
      </c>
      <c r="J653" s="37">
        <v>0</v>
      </c>
      <c r="K653" s="7">
        <v>0</v>
      </c>
      <c r="M653" s="47" t="str">
        <f t="shared" si="31"/>
        <v>EXECUTE [dbo].[PG_CI_PARTIDA_PRESUPUESTO] 0,0,0,  1006, 1050, 104, 0, 0, 0, 0, 0, 0</v>
      </c>
    </row>
    <row r="654" spans="2:13" ht="12" x14ac:dyDescent="0.3">
      <c r="B654" s="33">
        <f t="shared" si="29"/>
        <v>1006</v>
      </c>
      <c r="C654" s="31">
        <v>1010</v>
      </c>
      <c r="D654" s="58">
        <f t="shared" si="30"/>
        <v>0</v>
      </c>
      <c r="E654" s="23" t="s">
        <v>87</v>
      </c>
      <c r="F654" s="28">
        <v>45047</v>
      </c>
      <c r="G654" s="20">
        <v>0</v>
      </c>
      <c r="H654" s="20">
        <v>0</v>
      </c>
      <c r="I654" s="20">
        <v>0</v>
      </c>
      <c r="J654" s="38">
        <v>45047</v>
      </c>
      <c r="K654" s="20">
        <v>0</v>
      </c>
      <c r="M654" s="47" t="str">
        <f t="shared" si="31"/>
        <v>EXECUTE [dbo].[PG_CI_PARTIDA_PRESUPUESTO] 0,0,0,  1006, 1010, 0, 45047, 0, 0, 0, 45047, 0</v>
      </c>
    </row>
    <row r="655" spans="2:13" ht="12" x14ac:dyDescent="0.3">
      <c r="B655" s="33">
        <f t="shared" si="29"/>
        <v>1006</v>
      </c>
      <c r="C655" s="31">
        <v>1070</v>
      </c>
      <c r="D655" s="58">
        <f t="shared" si="30"/>
        <v>104</v>
      </c>
      <c r="E655" s="22" t="s">
        <v>79</v>
      </c>
      <c r="F655" s="25">
        <v>5970</v>
      </c>
      <c r="G655" s="7">
        <v>0</v>
      </c>
      <c r="H655" s="7">
        <v>0</v>
      </c>
      <c r="I655" s="7">
        <v>0</v>
      </c>
      <c r="J655" s="36">
        <v>5970</v>
      </c>
      <c r="K655" s="7">
        <v>0</v>
      </c>
      <c r="M655" s="47" t="str">
        <f t="shared" si="31"/>
        <v>EXECUTE [dbo].[PG_CI_PARTIDA_PRESUPUESTO] 0,0,0,  1006, 1070, 104, 5970, 0, 0, 0, 5970, 0</v>
      </c>
    </row>
    <row r="656" spans="2:13" ht="12" x14ac:dyDescent="0.3">
      <c r="B656" s="33">
        <f t="shared" si="29"/>
        <v>1006</v>
      </c>
      <c r="C656" s="31">
        <v>1080</v>
      </c>
      <c r="D656" s="58">
        <f t="shared" si="30"/>
        <v>104</v>
      </c>
      <c r="E656" s="22" t="s">
        <v>82</v>
      </c>
      <c r="F656" s="25">
        <v>0</v>
      </c>
      <c r="G656" s="7">
        <v>0</v>
      </c>
      <c r="H656" s="7">
        <v>0</v>
      </c>
      <c r="I656" s="7">
        <v>0</v>
      </c>
      <c r="J656" s="37">
        <v>0</v>
      </c>
      <c r="K656" s="7">
        <v>0</v>
      </c>
      <c r="M656" s="47" t="str">
        <f t="shared" si="31"/>
        <v>EXECUTE [dbo].[PG_CI_PARTIDA_PRESUPUESTO] 0,0,0,  1006, 1080, 104, 0, 0, 0, 0, 0, 0</v>
      </c>
    </row>
    <row r="657" spans="2:13" ht="12" x14ac:dyDescent="0.3">
      <c r="B657" s="33">
        <f t="shared" si="29"/>
        <v>1006</v>
      </c>
      <c r="C657" s="31">
        <v>1060</v>
      </c>
      <c r="D657" s="58">
        <f t="shared" si="30"/>
        <v>0</v>
      </c>
      <c r="E657" s="23" t="s">
        <v>88</v>
      </c>
      <c r="F657" s="28">
        <v>5970</v>
      </c>
      <c r="G657" s="20">
        <v>0</v>
      </c>
      <c r="H657" s="20">
        <v>0</v>
      </c>
      <c r="I657" s="20">
        <v>0</v>
      </c>
      <c r="J657" s="20">
        <v>5970</v>
      </c>
      <c r="K657" s="20">
        <v>0</v>
      </c>
      <c r="M657" s="47" t="str">
        <f t="shared" si="31"/>
        <v>EXECUTE [dbo].[PG_CI_PARTIDA_PRESUPUESTO] 0,0,0,  1006, 1060, 0, 5970, 0, 0, 0, 5970, 0</v>
      </c>
    </row>
    <row r="658" spans="2:13" ht="12" x14ac:dyDescent="0.3">
      <c r="B658" s="33">
        <f t="shared" si="29"/>
        <v>1006</v>
      </c>
      <c r="C658" s="31">
        <v>1090</v>
      </c>
      <c r="D658" s="58">
        <f t="shared" si="30"/>
        <v>104</v>
      </c>
      <c r="E658" s="22" t="s">
        <v>84</v>
      </c>
      <c r="F658" s="25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M658" s="47" t="str">
        <f t="shared" si="31"/>
        <v>EXECUTE [dbo].[PG_CI_PARTIDA_PRESUPUESTO] 0,0,0,  1006, 1090, 104, 0, 0, 0, 0, 0, 0</v>
      </c>
    </row>
    <row r="659" spans="2:13" ht="12" x14ac:dyDescent="0.3">
      <c r="B659" s="33">
        <f t="shared" si="29"/>
        <v>1006</v>
      </c>
      <c r="C659" s="31">
        <v>1000</v>
      </c>
      <c r="D659" s="58">
        <f t="shared" si="30"/>
        <v>0</v>
      </c>
      <c r="E659" s="16" t="s">
        <v>86</v>
      </c>
      <c r="F659" s="27">
        <v>51017</v>
      </c>
      <c r="G659" s="2">
        <v>0</v>
      </c>
      <c r="H659" s="2">
        <v>0</v>
      </c>
      <c r="I659" s="2">
        <v>0</v>
      </c>
      <c r="J659" s="2">
        <v>51017</v>
      </c>
      <c r="K659" s="2">
        <v>0</v>
      </c>
      <c r="M659" s="47" t="str">
        <f t="shared" si="31"/>
        <v>EXECUTE [dbo].[PG_CI_PARTIDA_PRESUPUESTO] 0,0,0,  1006, 1000, 0, 51017, 0, 0, 0, 51017, 0</v>
      </c>
    </row>
    <row r="660" spans="2:13" ht="15" x14ac:dyDescent="0.3">
      <c r="B660" s="33">
        <f t="shared" si="29"/>
        <v>1006</v>
      </c>
      <c r="C660" s="31">
        <v>10</v>
      </c>
      <c r="D660" s="58">
        <f t="shared" si="30"/>
        <v>0</v>
      </c>
      <c r="E660" s="3" t="s">
        <v>89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M660" s="47" t="str">
        <f t="shared" si="31"/>
        <v>EXECUTE [dbo].[PG_CI_PARTIDA_PRESUPUESTO] 0,0,0,  1006, 10, 0, 0, 0, 0, 0, 0, 0</v>
      </c>
    </row>
    <row r="661" spans="2:13" ht="12" x14ac:dyDescent="0.3">
      <c r="B661" s="33">
        <f t="shared" si="29"/>
        <v>1006</v>
      </c>
      <c r="C661" s="31">
        <v>20</v>
      </c>
      <c r="D661" s="58">
        <f t="shared" si="30"/>
        <v>0</v>
      </c>
      <c r="E661" s="16" t="s">
        <v>90</v>
      </c>
      <c r="F661" s="2">
        <v>410099</v>
      </c>
      <c r="G661" s="2">
        <v>61563</v>
      </c>
      <c r="H661" s="2">
        <v>112972.5</v>
      </c>
      <c r="I661" s="2">
        <v>51059</v>
      </c>
      <c r="J661" s="2">
        <v>184504.5</v>
      </c>
      <c r="K661" s="2">
        <v>0</v>
      </c>
      <c r="M661" s="47" t="str">
        <f t="shared" si="31"/>
        <v>EXECUTE [dbo].[PG_CI_PARTIDA_PRESUPUESTO] 0,0,0,  1006, 20, 0, 410099, 61563, 112972.5, 51059, 184504.5, 0</v>
      </c>
    </row>
  </sheetData>
  <autoFilter ref="A1:L661"/>
  <pageMargins left="0.25" right="0.25" top="0.75" bottom="0.75" header="0.3" footer="0.3"/>
  <pageSetup orientation="portrait" horizontalDpi="4294967295" verticalDpi="4294967295" r:id="rId1"/>
  <headerFooter>
    <oddHeader>&amp;L&amp;F&amp;R&amp;D</oddHeader>
    <oddFooter>&amp;L&amp;A&amp;C&amp;P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1.CI_PresuspuestoMES_Data</vt:lpstr>
      <vt:lpstr>2.CI_Presupuesto</vt:lpstr>
      <vt:lpstr>2.CI_PresuspuestoMES_Script</vt:lpstr>
      <vt:lpstr>'1.CI_PresuspuestoMES_Data'!Títulos_a_imprimir</vt:lpstr>
      <vt:lpstr>'2.CI_PresuspuestoMES_Script'!Títulos_a_imprimir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A. Gonzalez</dc:creator>
  <cp:lastModifiedBy>Hector A. Gonzalez</cp:lastModifiedBy>
  <cp:lastPrinted>2018-09-19T15:48:08Z</cp:lastPrinted>
  <dcterms:created xsi:type="dcterms:W3CDTF">2018-08-10T16:42:51Z</dcterms:created>
  <dcterms:modified xsi:type="dcterms:W3CDTF">2018-10-12T13:44:32Z</dcterms:modified>
</cp:coreProperties>
</file>