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CodigoSQL\PYF18_Liberacion_R0.00_Base_V0035\Scripts_R600\"/>
    </mc:Choice>
  </mc:AlternateContent>
  <bookViews>
    <workbookView xWindow="0" yWindow="0" windowWidth="20088" windowHeight="5256"/>
  </bookViews>
  <sheets>
    <sheet name="CI_LIBRO_INGRESOS" sheetId="1" r:id="rId1"/>
    <sheet name="CATs" sheetId="2" r:id="rId2"/>
  </sheets>
  <definedNames>
    <definedName name="_xlnm._FilterDatabase" localSheetId="0" hidden="1">CI_LIBRO_INGRESOS!$A$2:$O$203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1" i="1" l="1"/>
  <c r="B18" i="1" s="1"/>
  <c r="B25" i="1" s="1"/>
  <c r="B32" i="1" s="1"/>
  <c r="B39" i="1" s="1"/>
  <c r="B46" i="1" s="1"/>
  <c r="B53" i="1" s="1"/>
  <c r="B60" i="1" s="1"/>
  <c r="B67" i="1" s="1"/>
  <c r="B74" i="1" s="1"/>
  <c r="B81" i="1" s="1"/>
  <c r="B88" i="1" s="1"/>
  <c r="B95" i="1" s="1"/>
  <c r="B102" i="1" s="1"/>
  <c r="B109" i="1" s="1"/>
  <c r="B116" i="1" s="1"/>
  <c r="B123" i="1" s="1"/>
  <c r="B130" i="1" s="1"/>
  <c r="B137" i="1" s="1"/>
  <c r="B144" i="1" s="1"/>
  <c r="B151" i="1" s="1"/>
  <c r="B158" i="1" s="1"/>
  <c r="B165" i="1" s="1"/>
  <c r="B172" i="1" s="1"/>
  <c r="B179" i="1" s="1"/>
  <c r="B186" i="1" s="1"/>
  <c r="B193" i="1" s="1"/>
  <c r="B200" i="1" s="1"/>
  <c r="B12" i="1"/>
  <c r="B19" i="1" s="1"/>
  <c r="B26" i="1" s="1"/>
  <c r="B33" i="1" s="1"/>
  <c r="B40" i="1" s="1"/>
  <c r="B47" i="1" s="1"/>
  <c r="B54" i="1" s="1"/>
  <c r="B61" i="1" s="1"/>
  <c r="B68" i="1" s="1"/>
  <c r="B75" i="1" s="1"/>
  <c r="B82" i="1" s="1"/>
  <c r="B89" i="1" s="1"/>
  <c r="B96" i="1" s="1"/>
  <c r="B103" i="1" s="1"/>
  <c r="B110" i="1" s="1"/>
  <c r="B117" i="1" s="1"/>
  <c r="B124" i="1" s="1"/>
  <c r="B131" i="1" s="1"/>
  <c r="B138" i="1" s="1"/>
  <c r="B145" i="1" s="1"/>
  <c r="B152" i="1" s="1"/>
  <c r="B159" i="1" s="1"/>
  <c r="B166" i="1" s="1"/>
  <c r="B173" i="1" s="1"/>
  <c r="B180" i="1" s="1"/>
  <c r="B187" i="1" s="1"/>
  <c r="B194" i="1" s="1"/>
  <c r="B201" i="1" s="1"/>
  <c r="B13" i="1"/>
  <c r="B20" i="1" s="1"/>
  <c r="B27" i="1" s="1"/>
  <c r="B34" i="1" s="1"/>
  <c r="B41" i="1" s="1"/>
  <c r="B48" i="1" s="1"/>
  <c r="B55" i="1" s="1"/>
  <c r="B62" i="1" s="1"/>
  <c r="B69" i="1" s="1"/>
  <c r="B76" i="1" s="1"/>
  <c r="B83" i="1" s="1"/>
  <c r="B90" i="1" s="1"/>
  <c r="B97" i="1" s="1"/>
  <c r="B104" i="1" s="1"/>
  <c r="B111" i="1" s="1"/>
  <c r="B118" i="1" s="1"/>
  <c r="B125" i="1" s="1"/>
  <c r="B132" i="1" s="1"/>
  <c r="B139" i="1" s="1"/>
  <c r="B146" i="1" s="1"/>
  <c r="B153" i="1" s="1"/>
  <c r="B160" i="1" s="1"/>
  <c r="B167" i="1" s="1"/>
  <c r="B174" i="1" s="1"/>
  <c r="B181" i="1" s="1"/>
  <c r="B188" i="1" s="1"/>
  <c r="B195" i="1" s="1"/>
  <c r="B202" i="1" s="1"/>
  <c r="B14" i="1"/>
  <c r="B21" i="1" s="1"/>
  <c r="B28" i="1" s="1"/>
  <c r="B35" i="1" s="1"/>
  <c r="B42" i="1" s="1"/>
  <c r="B49" i="1" s="1"/>
  <c r="B56" i="1" s="1"/>
  <c r="B63" i="1" s="1"/>
  <c r="B70" i="1" s="1"/>
  <c r="B77" i="1" s="1"/>
  <c r="B84" i="1" s="1"/>
  <c r="B91" i="1" s="1"/>
  <c r="B98" i="1" s="1"/>
  <c r="B105" i="1" s="1"/>
  <c r="B112" i="1" s="1"/>
  <c r="B119" i="1" s="1"/>
  <c r="B126" i="1" s="1"/>
  <c r="B133" i="1" s="1"/>
  <c r="B140" i="1" s="1"/>
  <c r="B147" i="1" s="1"/>
  <c r="B154" i="1" s="1"/>
  <c r="B161" i="1" s="1"/>
  <c r="B168" i="1" s="1"/>
  <c r="B175" i="1" s="1"/>
  <c r="B182" i="1" s="1"/>
  <c r="B189" i="1" s="1"/>
  <c r="B196" i="1" s="1"/>
  <c r="B203" i="1" s="1"/>
  <c r="B15" i="1"/>
  <c r="B22" i="1" s="1"/>
  <c r="B29" i="1" s="1"/>
  <c r="B36" i="1" s="1"/>
  <c r="B43" i="1" s="1"/>
  <c r="B50" i="1" s="1"/>
  <c r="B57" i="1" s="1"/>
  <c r="B64" i="1" s="1"/>
  <c r="B71" i="1" s="1"/>
  <c r="B78" i="1" s="1"/>
  <c r="B85" i="1" s="1"/>
  <c r="B92" i="1" s="1"/>
  <c r="B99" i="1" s="1"/>
  <c r="B106" i="1" s="1"/>
  <c r="B113" i="1" s="1"/>
  <c r="B120" i="1" s="1"/>
  <c r="B127" i="1" s="1"/>
  <c r="B134" i="1" s="1"/>
  <c r="B141" i="1" s="1"/>
  <c r="B148" i="1" s="1"/>
  <c r="B155" i="1" s="1"/>
  <c r="B162" i="1" s="1"/>
  <c r="B169" i="1" s="1"/>
  <c r="B176" i="1" s="1"/>
  <c r="B183" i="1" s="1"/>
  <c r="B190" i="1" s="1"/>
  <c r="B197" i="1" s="1"/>
  <c r="B16" i="1"/>
  <c r="B23" i="1" s="1"/>
  <c r="B30" i="1" s="1"/>
  <c r="B37" i="1" s="1"/>
  <c r="B44" i="1" s="1"/>
  <c r="B51" i="1" s="1"/>
  <c r="B58" i="1" s="1"/>
  <c r="B65" i="1" s="1"/>
  <c r="B72" i="1" s="1"/>
  <c r="B79" i="1" s="1"/>
  <c r="B86" i="1" s="1"/>
  <c r="B93" i="1" s="1"/>
  <c r="B100" i="1" s="1"/>
  <c r="B107" i="1" s="1"/>
  <c r="B114" i="1" s="1"/>
  <c r="B121" i="1" s="1"/>
  <c r="B128" i="1" s="1"/>
  <c r="B135" i="1" s="1"/>
  <c r="B142" i="1" s="1"/>
  <c r="B149" i="1" s="1"/>
  <c r="B156" i="1" s="1"/>
  <c r="B163" i="1" s="1"/>
  <c r="B170" i="1" s="1"/>
  <c r="B177" i="1" s="1"/>
  <c r="B184" i="1" s="1"/>
  <c r="B191" i="1" s="1"/>
  <c r="B198" i="1" s="1"/>
  <c r="B10" i="1"/>
  <c r="B17" i="1" s="1"/>
  <c r="B24" i="1" s="1"/>
  <c r="B31" i="1" s="1"/>
  <c r="B38" i="1" s="1"/>
  <c r="B45" i="1" s="1"/>
  <c r="B52" i="1" s="1"/>
  <c r="B59" i="1" s="1"/>
  <c r="B66" i="1" s="1"/>
  <c r="B73" i="1" s="1"/>
  <c r="B80" i="1" s="1"/>
  <c r="B87" i="1" s="1"/>
  <c r="B94" i="1" s="1"/>
  <c r="B101" i="1" s="1"/>
  <c r="B108" i="1" s="1"/>
  <c r="B115" i="1" s="1"/>
  <c r="B122" i="1" s="1"/>
  <c r="B129" i="1" s="1"/>
  <c r="B136" i="1" s="1"/>
  <c r="B143" i="1" s="1"/>
  <c r="B150" i="1" s="1"/>
  <c r="B157" i="1" s="1"/>
  <c r="B164" i="1" s="1"/>
  <c r="B171" i="1" s="1"/>
  <c r="B178" i="1" s="1"/>
  <c r="B185" i="1" s="1"/>
  <c r="B192" i="1" s="1"/>
  <c r="B199" i="1" s="1"/>
  <c r="G6" i="2"/>
  <c r="G5" i="2"/>
  <c r="G4" i="2"/>
  <c r="G3" i="2"/>
  <c r="G2" i="2"/>
  <c r="C2" i="2"/>
  <c r="C6" i="2"/>
  <c r="C5" i="2"/>
  <c r="C4" i="2"/>
  <c r="C3" i="2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3" i="1"/>
  <c r="J203" i="1" l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D8" i="1"/>
  <c r="D12" i="1" s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D116" i="1" s="1"/>
  <c r="D120" i="1" s="1"/>
  <c r="D124" i="1" s="1"/>
  <c r="D128" i="1" s="1"/>
  <c r="D132" i="1" s="1"/>
  <c r="D136" i="1" s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96" i="1" s="1"/>
  <c r="D200" i="1" s="1"/>
  <c r="D9" i="1"/>
  <c r="D13" i="1" s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D117" i="1" s="1"/>
  <c r="D121" i="1" s="1"/>
  <c r="D125" i="1" s="1"/>
  <c r="D129" i="1" s="1"/>
  <c r="D133" i="1" s="1"/>
  <c r="D137" i="1" s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97" i="1" s="1"/>
  <c r="D201" i="1" s="1"/>
  <c r="D10" i="1"/>
  <c r="D14" i="1" s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D86" i="1" s="1"/>
  <c r="D90" i="1" s="1"/>
  <c r="D94" i="1" s="1"/>
  <c r="D98" i="1" s="1"/>
  <c r="D102" i="1" s="1"/>
  <c r="D106" i="1" s="1"/>
  <c r="D110" i="1" s="1"/>
  <c r="D114" i="1" s="1"/>
  <c r="D118" i="1" s="1"/>
  <c r="D122" i="1" s="1"/>
  <c r="D126" i="1" s="1"/>
  <c r="D130" i="1" s="1"/>
  <c r="D134" i="1" s="1"/>
  <c r="D138" i="1" s="1"/>
  <c r="D142" i="1" s="1"/>
  <c r="D146" i="1" s="1"/>
  <c r="D150" i="1" s="1"/>
  <c r="D154" i="1" s="1"/>
  <c r="D158" i="1" s="1"/>
  <c r="D162" i="1" s="1"/>
  <c r="D166" i="1" s="1"/>
  <c r="D170" i="1" s="1"/>
  <c r="D174" i="1" s="1"/>
  <c r="D178" i="1" s="1"/>
  <c r="D182" i="1" s="1"/>
  <c r="D186" i="1" s="1"/>
  <c r="D190" i="1" s="1"/>
  <c r="D194" i="1" s="1"/>
  <c r="D198" i="1" s="1"/>
  <c r="D202" i="1" s="1"/>
  <c r="D7" i="1"/>
  <c r="D11" i="1" s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75" i="1" s="1"/>
  <c r="D79" i="1" s="1"/>
  <c r="D83" i="1" s="1"/>
  <c r="D87" i="1" s="1"/>
  <c r="D91" i="1" s="1"/>
  <c r="D95" i="1" s="1"/>
  <c r="D99" i="1" s="1"/>
  <c r="D103" i="1" s="1"/>
  <c r="D107" i="1" s="1"/>
  <c r="D111" i="1" s="1"/>
  <c r="D115" i="1" s="1"/>
  <c r="D119" i="1" s="1"/>
  <c r="D123" i="1" s="1"/>
  <c r="D127" i="1" s="1"/>
  <c r="D131" i="1" s="1"/>
  <c r="D135" i="1" s="1"/>
  <c r="D139" i="1" s="1"/>
  <c r="D143" i="1" s="1"/>
  <c r="D147" i="1" s="1"/>
  <c r="D151" i="1" s="1"/>
  <c r="D155" i="1" s="1"/>
  <c r="D159" i="1" s="1"/>
  <c r="D163" i="1" s="1"/>
  <c r="D167" i="1" s="1"/>
  <c r="D171" i="1" s="1"/>
  <c r="D175" i="1" s="1"/>
  <c r="D179" i="1" s="1"/>
  <c r="D183" i="1" s="1"/>
  <c r="D187" i="1" s="1"/>
  <c r="D191" i="1" s="1"/>
  <c r="D195" i="1" s="1"/>
  <c r="D199" i="1" s="1"/>
  <c r="D203" i="1" s="1"/>
  <c r="O2" i="1"/>
  <c r="N2" i="1"/>
  <c r="L8" i="1"/>
  <c r="L11" i="1" s="1"/>
  <c r="L14" i="1" s="1"/>
  <c r="L17" i="1" s="1"/>
  <c r="L20" i="1" s="1"/>
  <c r="L23" i="1" s="1"/>
  <c r="L26" i="1" s="1"/>
  <c r="L29" i="1" s="1"/>
  <c r="L32" i="1" s="1"/>
  <c r="L35" i="1" s="1"/>
  <c r="L38" i="1" s="1"/>
  <c r="L41" i="1" s="1"/>
  <c r="L44" i="1" s="1"/>
  <c r="L47" i="1" s="1"/>
  <c r="L50" i="1" s="1"/>
  <c r="L53" i="1" s="1"/>
  <c r="L56" i="1" s="1"/>
  <c r="L59" i="1" s="1"/>
  <c r="L62" i="1" s="1"/>
  <c r="L65" i="1" s="1"/>
  <c r="L68" i="1" s="1"/>
  <c r="L71" i="1" s="1"/>
  <c r="L74" i="1" s="1"/>
  <c r="L77" i="1" s="1"/>
  <c r="L80" i="1" s="1"/>
  <c r="L83" i="1" s="1"/>
  <c r="L86" i="1" s="1"/>
  <c r="L89" i="1" s="1"/>
  <c r="L92" i="1" s="1"/>
  <c r="L95" i="1" s="1"/>
  <c r="L98" i="1" s="1"/>
  <c r="L101" i="1" s="1"/>
  <c r="L104" i="1" s="1"/>
  <c r="L107" i="1" s="1"/>
  <c r="L110" i="1" s="1"/>
  <c r="L113" i="1" s="1"/>
  <c r="L116" i="1" s="1"/>
  <c r="L119" i="1" s="1"/>
  <c r="L122" i="1" s="1"/>
  <c r="L125" i="1" s="1"/>
  <c r="L128" i="1" s="1"/>
  <c r="L131" i="1" s="1"/>
  <c r="L134" i="1" s="1"/>
  <c r="L137" i="1" s="1"/>
  <c r="L140" i="1" s="1"/>
  <c r="L143" i="1" s="1"/>
  <c r="L146" i="1" s="1"/>
  <c r="L149" i="1" s="1"/>
  <c r="L152" i="1" s="1"/>
  <c r="L155" i="1" s="1"/>
  <c r="L158" i="1" s="1"/>
  <c r="L161" i="1" s="1"/>
  <c r="L164" i="1" s="1"/>
  <c r="L167" i="1" s="1"/>
  <c r="L170" i="1" s="1"/>
  <c r="L173" i="1" s="1"/>
  <c r="L176" i="1" s="1"/>
  <c r="L179" i="1" s="1"/>
  <c r="L182" i="1" s="1"/>
  <c r="L185" i="1" s="1"/>
  <c r="L188" i="1" s="1"/>
  <c r="L191" i="1" s="1"/>
  <c r="L194" i="1" s="1"/>
  <c r="L197" i="1" s="1"/>
  <c r="L200" i="1" s="1"/>
  <c r="L203" i="1" s="1"/>
  <c r="L7" i="1"/>
  <c r="L10" i="1" s="1"/>
  <c r="L13" i="1" s="1"/>
  <c r="L16" i="1" s="1"/>
  <c r="L19" i="1" s="1"/>
  <c r="L22" i="1" s="1"/>
  <c r="L25" i="1" s="1"/>
  <c r="L28" i="1" s="1"/>
  <c r="L31" i="1" s="1"/>
  <c r="L34" i="1" s="1"/>
  <c r="L37" i="1" s="1"/>
  <c r="L40" i="1" s="1"/>
  <c r="L43" i="1" s="1"/>
  <c r="L46" i="1" s="1"/>
  <c r="L49" i="1" s="1"/>
  <c r="L52" i="1" s="1"/>
  <c r="L55" i="1" s="1"/>
  <c r="L58" i="1" s="1"/>
  <c r="L61" i="1" s="1"/>
  <c r="L64" i="1" s="1"/>
  <c r="L67" i="1" s="1"/>
  <c r="L70" i="1" s="1"/>
  <c r="L73" i="1" s="1"/>
  <c r="L76" i="1" s="1"/>
  <c r="L79" i="1" s="1"/>
  <c r="L82" i="1" s="1"/>
  <c r="L85" i="1" s="1"/>
  <c r="L88" i="1" s="1"/>
  <c r="L91" i="1" s="1"/>
  <c r="L94" i="1" s="1"/>
  <c r="L97" i="1" s="1"/>
  <c r="L100" i="1" s="1"/>
  <c r="L103" i="1" s="1"/>
  <c r="L106" i="1" s="1"/>
  <c r="L109" i="1" s="1"/>
  <c r="L112" i="1" s="1"/>
  <c r="L115" i="1" s="1"/>
  <c r="L118" i="1" s="1"/>
  <c r="L121" i="1" s="1"/>
  <c r="L124" i="1" s="1"/>
  <c r="L127" i="1" s="1"/>
  <c r="L130" i="1" s="1"/>
  <c r="L133" i="1" s="1"/>
  <c r="L136" i="1" s="1"/>
  <c r="L139" i="1" s="1"/>
  <c r="L142" i="1" s="1"/>
  <c r="L145" i="1" s="1"/>
  <c r="L148" i="1" s="1"/>
  <c r="L151" i="1" s="1"/>
  <c r="L154" i="1" s="1"/>
  <c r="L157" i="1" s="1"/>
  <c r="L160" i="1" s="1"/>
  <c r="L163" i="1" s="1"/>
  <c r="L166" i="1" s="1"/>
  <c r="L169" i="1" s="1"/>
  <c r="L172" i="1" s="1"/>
  <c r="L175" i="1" s="1"/>
  <c r="L178" i="1" s="1"/>
  <c r="L181" i="1" s="1"/>
  <c r="L184" i="1" s="1"/>
  <c r="L187" i="1" s="1"/>
  <c r="L190" i="1" s="1"/>
  <c r="L193" i="1" s="1"/>
  <c r="L196" i="1" s="1"/>
  <c r="L199" i="1" s="1"/>
  <c r="L202" i="1" s="1"/>
  <c r="M6" i="1"/>
  <c r="M9" i="1" s="1"/>
  <c r="M12" i="1" s="1"/>
  <c r="L6" i="1"/>
  <c r="L9" i="1" s="1"/>
  <c r="L12" i="1" s="1"/>
  <c r="L15" i="1" s="1"/>
  <c r="L18" i="1" s="1"/>
  <c r="L21" i="1" s="1"/>
  <c r="L24" i="1" s="1"/>
  <c r="L27" i="1" s="1"/>
  <c r="L30" i="1" s="1"/>
  <c r="L33" i="1" s="1"/>
  <c r="L36" i="1" s="1"/>
  <c r="L39" i="1" s="1"/>
  <c r="L42" i="1" s="1"/>
  <c r="L45" i="1" s="1"/>
  <c r="L48" i="1" s="1"/>
  <c r="L51" i="1" s="1"/>
  <c r="L54" i="1" s="1"/>
  <c r="L57" i="1" s="1"/>
  <c r="L60" i="1" s="1"/>
  <c r="L63" i="1" s="1"/>
  <c r="L66" i="1" s="1"/>
  <c r="L69" i="1" s="1"/>
  <c r="L72" i="1" s="1"/>
  <c r="L75" i="1" s="1"/>
  <c r="L78" i="1" s="1"/>
  <c r="L81" i="1" s="1"/>
  <c r="L84" i="1" s="1"/>
  <c r="L87" i="1" s="1"/>
  <c r="L90" i="1" s="1"/>
  <c r="L93" i="1" s="1"/>
  <c r="L96" i="1" s="1"/>
  <c r="L99" i="1" s="1"/>
  <c r="L102" i="1" s="1"/>
  <c r="L105" i="1" s="1"/>
  <c r="L108" i="1" s="1"/>
  <c r="L111" i="1" s="1"/>
  <c r="L114" i="1" s="1"/>
  <c r="L117" i="1" s="1"/>
  <c r="L120" i="1" s="1"/>
  <c r="L123" i="1" s="1"/>
  <c r="L126" i="1" s="1"/>
  <c r="L129" i="1" s="1"/>
  <c r="L132" i="1" s="1"/>
  <c r="L135" i="1" s="1"/>
  <c r="L138" i="1" s="1"/>
  <c r="L141" i="1" s="1"/>
  <c r="L144" i="1" s="1"/>
  <c r="L147" i="1" s="1"/>
  <c r="L150" i="1" s="1"/>
  <c r="L153" i="1" s="1"/>
  <c r="L156" i="1" s="1"/>
  <c r="L159" i="1" s="1"/>
  <c r="L162" i="1" s="1"/>
  <c r="L165" i="1" s="1"/>
  <c r="L168" i="1" s="1"/>
  <c r="L171" i="1" s="1"/>
  <c r="L174" i="1" s="1"/>
  <c r="L177" i="1" s="1"/>
  <c r="L180" i="1" s="1"/>
  <c r="L183" i="1" s="1"/>
  <c r="L186" i="1" s="1"/>
  <c r="L189" i="1" s="1"/>
  <c r="L192" i="1" s="1"/>
  <c r="L195" i="1" s="1"/>
  <c r="L198" i="1" s="1"/>
  <c r="L201" i="1" s="1"/>
  <c r="J53" i="1"/>
  <c r="F4" i="1"/>
  <c r="F5" i="1" s="1"/>
  <c r="F6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J3" i="1"/>
  <c r="I54" i="1" l="1"/>
  <c r="I56" i="1"/>
  <c r="I58" i="1"/>
  <c r="I55" i="1"/>
  <c r="I57" i="1"/>
  <c r="I66" i="1"/>
  <c r="G57" i="1"/>
  <c r="I61" i="1"/>
  <c r="I63" i="1"/>
  <c r="I62" i="1"/>
  <c r="I59" i="1"/>
  <c r="I69" i="1"/>
  <c r="I60" i="1"/>
  <c r="F7" i="1"/>
  <c r="F8" i="1" s="1"/>
  <c r="I3" i="1"/>
  <c r="O3" i="1" s="1"/>
  <c r="I8" i="1"/>
  <c r="I4" i="1"/>
  <c r="I43" i="1"/>
  <c r="I19" i="1"/>
  <c r="I35" i="1"/>
  <c r="I23" i="1"/>
  <c r="I51" i="1"/>
  <c r="I39" i="1"/>
  <c r="I27" i="1"/>
  <c r="I15" i="1"/>
  <c r="I48" i="1"/>
  <c r="I40" i="1"/>
  <c r="I32" i="1"/>
  <c r="I28" i="1"/>
  <c r="I24" i="1"/>
  <c r="I16" i="1"/>
  <c r="I12" i="1"/>
  <c r="I47" i="1"/>
  <c r="I31" i="1"/>
  <c r="I52" i="1"/>
  <c r="I44" i="1"/>
  <c r="I36" i="1"/>
  <c r="I20" i="1"/>
  <c r="I53" i="1"/>
  <c r="I45" i="1"/>
  <c r="I37" i="1"/>
  <c r="I33" i="1"/>
  <c r="I25" i="1"/>
  <c r="I21" i="1"/>
  <c r="I17" i="1"/>
  <c r="I13" i="1"/>
  <c r="I9" i="1"/>
  <c r="I5" i="1"/>
  <c r="I49" i="1"/>
  <c r="I41" i="1"/>
  <c r="I29" i="1"/>
  <c r="I11" i="1"/>
  <c r="I7" i="1"/>
  <c r="I46" i="1"/>
  <c r="I38" i="1"/>
  <c r="I30" i="1"/>
  <c r="I26" i="1"/>
  <c r="I22" i="1"/>
  <c r="I18" i="1"/>
  <c r="I14" i="1"/>
  <c r="I10" i="1"/>
  <c r="I6" i="1"/>
  <c r="I50" i="1"/>
  <c r="I42" i="1"/>
  <c r="I34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I75" i="1" l="1"/>
  <c r="I64" i="1"/>
  <c r="G58" i="1"/>
  <c r="I68" i="1"/>
  <c r="I72" i="1"/>
  <c r="I65" i="1"/>
  <c r="F9" i="1"/>
  <c r="F10" i="1" s="1"/>
  <c r="F11" i="1" s="1"/>
  <c r="I71" i="1" l="1"/>
  <c r="G59" i="1"/>
  <c r="I67" i="1"/>
  <c r="I78" i="1"/>
  <c r="F12" i="1"/>
  <c r="F13" i="1" l="1"/>
  <c r="I81" i="1"/>
  <c r="I70" i="1"/>
  <c r="G60" i="1"/>
  <c r="I74" i="1"/>
  <c r="F14" i="1" l="1"/>
  <c r="I77" i="1"/>
  <c r="G61" i="1"/>
  <c r="I73" i="1"/>
  <c r="I84" i="1"/>
  <c r="F15" i="1" l="1"/>
  <c r="I87" i="1"/>
  <c r="I76" i="1"/>
  <c r="G62" i="1"/>
  <c r="I80" i="1"/>
  <c r="F16" i="1" l="1"/>
  <c r="I83" i="1"/>
  <c r="G63" i="1"/>
  <c r="I79" i="1"/>
  <c r="I90" i="1"/>
  <c r="F17" i="1" l="1"/>
  <c r="I93" i="1"/>
  <c r="I82" i="1"/>
  <c r="G64" i="1"/>
  <c r="I86" i="1"/>
  <c r="E8" i="1"/>
  <c r="E11" i="1" s="1"/>
  <c r="E14" i="1" s="1"/>
  <c r="E17" i="1" s="1"/>
  <c r="E20" i="1" s="1"/>
  <c r="E23" i="1" s="1"/>
  <c r="E26" i="1" s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E59" i="1" s="1"/>
  <c r="E62" i="1" s="1"/>
  <c r="E65" i="1" s="1"/>
  <c r="E68" i="1" s="1"/>
  <c r="E71" i="1" s="1"/>
  <c r="E74" i="1" s="1"/>
  <c r="E77" i="1" s="1"/>
  <c r="E80" i="1" s="1"/>
  <c r="E83" i="1" s="1"/>
  <c r="E86" i="1" s="1"/>
  <c r="E89" i="1" s="1"/>
  <c r="E92" i="1" s="1"/>
  <c r="E95" i="1" s="1"/>
  <c r="E98" i="1" s="1"/>
  <c r="E101" i="1" s="1"/>
  <c r="E104" i="1" s="1"/>
  <c r="E107" i="1" s="1"/>
  <c r="E110" i="1" s="1"/>
  <c r="E113" i="1" s="1"/>
  <c r="E116" i="1" s="1"/>
  <c r="E119" i="1" s="1"/>
  <c r="E122" i="1" s="1"/>
  <c r="E125" i="1" s="1"/>
  <c r="E128" i="1" s="1"/>
  <c r="E131" i="1" s="1"/>
  <c r="E134" i="1" s="1"/>
  <c r="E137" i="1" s="1"/>
  <c r="E140" i="1" s="1"/>
  <c r="E143" i="1" s="1"/>
  <c r="E146" i="1" s="1"/>
  <c r="E149" i="1" s="1"/>
  <c r="E152" i="1" s="1"/>
  <c r="E155" i="1" s="1"/>
  <c r="E158" i="1" s="1"/>
  <c r="E161" i="1" s="1"/>
  <c r="E164" i="1" s="1"/>
  <c r="E167" i="1" s="1"/>
  <c r="E170" i="1" s="1"/>
  <c r="E173" i="1" s="1"/>
  <c r="E176" i="1" s="1"/>
  <c r="E179" i="1" s="1"/>
  <c r="E182" i="1" s="1"/>
  <c r="E185" i="1" s="1"/>
  <c r="E188" i="1" s="1"/>
  <c r="E191" i="1" s="1"/>
  <c r="E194" i="1" s="1"/>
  <c r="E197" i="1" s="1"/>
  <c r="E200" i="1" s="1"/>
  <c r="E203" i="1" s="1"/>
  <c r="E7" i="1"/>
  <c r="E10" i="1" s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43" i="1" s="1"/>
  <c r="E46" i="1" s="1"/>
  <c r="E49" i="1" s="1"/>
  <c r="E52" i="1" s="1"/>
  <c r="E55" i="1" s="1"/>
  <c r="E58" i="1" s="1"/>
  <c r="E61" i="1" s="1"/>
  <c r="E64" i="1" s="1"/>
  <c r="E67" i="1" s="1"/>
  <c r="E70" i="1" s="1"/>
  <c r="E73" i="1" s="1"/>
  <c r="E76" i="1" s="1"/>
  <c r="E79" i="1" s="1"/>
  <c r="E82" i="1" s="1"/>
  <c r="E85" i="1" s="1"/>
  <c r="E88" i="1" s="1"/>
  <c r="E91" i="1" s="1"/>
  <c r="E94" i="1" s="1"/>
  <c r="E97" i="1" s="1"/>
  <c r="E100" i="1" s="1"/>
  <c r="E103" i="1" s="1"/>
  <c r="E106" i="1" s="1"/>
  <c r="E109" i="1" s="1"/>
  <c r="E112" i="1" s="1"/>
  <c r="E115" i="1" s="1"/>
  <c r="E118" i="1" s="1"/>
  <c r="E121" i="1" s="1"/>
  <c r="E124" i="1" s="1"/>
  <c r="E127" i="1" s="1"/>
  <c r="E130" i="1" s="1"/>
  <c r="E133" i="1" s="1"/>
  <c r="E136" i="1" s="1"/>
  <c r="E139" i="1" s="1"/>
  <c r="E142" i="1" s="1"/>
  <c r="E145" i="1" s="1"/>
  <c r="E148" i="1" s="1"/>
  <c r="E151" i="1" s="1"/>
  <c r="E154" i="1" s="1"/>
  <c r="E157" i="1" s="1"/>
  <c r="E160" i="1" s="1"/>
  <c r="E163" i="1" s="1"/>
  <c r="E166" i="1" s="1"/>
  <c r="E169" i="1" s="1"/>
  <c r="E172" i="1" s="1"/>
  <c r="E175" i="1" s="1"/>
  <c r="E178" i="1" s="1"/>
  <c r="E181" i="1" s="1"/>
  <c r="E184" i="1" s="1"/>
  <c r="E187" i="1" s="1"/>
  <c r="E190" i="1" s="1"/>
  <c r="E193" i="1" s="1"/>
  <c r="E196" i="1" s="1"/>
  <c r="E199" i="1" s="1"/>
  <c r="E202" i="1" s="1"/>
  <c r="E6" i="1"/>
  <c r="E9" i="1" s="1"/>
  <c r="E12" i="1" s="1"/>
  <c r="E15" i="1" s="1"/>
  <c r="E18" i="1" s="1"/>
  <c r="E21" i="1" s="1"/>
  <c r="E24" i="1" s="1"/>
  <c r="E27" i="1" s="1"/>
  <c r="E30" i="1" s="1"/>
  <c r="E33" i="1" s="1"/>
  <c r="E36" i="1" s="1"/>
  <c r="E39" i="1" s="1"/>
  <c r="E42" i="1" s="1"/>
  <c r="E45" i="1" s="1"/>
  <c r="E48" i="1" s="1"/>
  <c r="E51" i="1" s="1"/>
  <c r="E54" i="1" s="1"/>
  <c r="E57" i="1" s="1"/>
  <c r="E60" i="1" s="1"/>
  <c r="E63" i="1" s="1"/>
  <c r="E66" i="1" s="1"/>
  <c r="E69" i="1" s="1"/>
  <c r="E72" i="1" s="1"/>
  <c r="E75" i="1" s="1"/>
  <c r="E78" i="1" s="1"/>
  <c r="E81" i="1" s="1"/>
  <c r="E84" i="1" s="1"/>
  <c r="E87" i="1" s="1"/>
  <c r="E90" i="1" s="1"/>
  <c r="E93" i="1" s="1"/>
  <c r="E96" i="1" s="1"/>
  <c r="E99" i="1" s="1"/>
  <c r="E102" i="1" s="1"/>
  <c r="E105" i="1" s="1"/>
  <c r="E108" i="1" s="1"/>
  <c r="E111" i="1" s="1"/>
  <c r="E114" i="1" s="1"/>
  <c r="E117" i="1" s="1"/>
  <c r="E120" i="1" s="1"/>
  <c r="E123" i="1" s="1"/>
  <c r="E126" i="1" s="1"/>
  <c r="E129" i="1" s="1"/>
  <c r="E132" i="1" s="1"/>
  <c r="E135" i="1" s="1"/>
  <c r="E138" i="1" s="1"/>
  <c r="E141" i="1" s="1"/>
  <c r="E144" i="1" s="1"/>
  <c r="E147" i="1" s="1"/>
  <c r="E150" i="1" s="1"/>
  <c r="E153" i="1" s="1"/>
  <c r="E156" i="1" s="1"/>
  <c r="E159" i="1" s="1"/>
  <c r="E162" i="1" s="1"/>
  <c r="E165" i="1" s="1"/>
  <c r="E168" i="1" s="1"/>
  <c r="E171" i="1" s="1"/>
  <c r="E174" i="1" s="1"/>
  <c r="E177" i="1" s="1"/>
  <c r="E180" i="1" s="1"/>
  <c r="E183" i="1" s="1"/>
  <c r="E186" i="1" s="1"/>
  <c r="E189" i="1" s="1"/>
  <c r="E192" i="1" s="1"/>
  <c r="E195" i="1" s="1"/>
  <c r="E198" i="1" s="1"/>
  <c r="E201" i="1" s="1"/>
  <c r="A4" i="1"/>
  <c r="O4" i="1" s="1"/>
  <c r="F18" i="1" l="1"/>
  <c r="I89" i="1"/>
  <c r="G65" i="1"/>
  <c r="I85" i="1"/>
  <c r="I96" i="1"/>
  <c r="A5" i="1"/>
  <c r="O5" i="1" s="1"/>
  <c r="F19" i="1" l="1"/>
  <c r="A6" i="1"/>
  <c r="O6" i="1" s="1"/>
  <c r="I99" i="1"/>
  <c r="I88" i="1"/>
  <c r="G66" i="1"/>
  <c r="I92" i="1"/>
  <c r="A7" i="1"/>
  <c r="O7" i="1" s="1"/>
  <c r="F20" i="1" l="1"/>
  <c r="I95" i="1"/>
  <c r="G67" i="1"/>
  <c r="I91" i="1"/>
  <c r="I102" i="1"/>
  <c r="A8" i="1"/>
  <c r="O8" i="1" s="1"/>
  <c r="F21" i="1" l="1"/>
  <c r="I105" i="1"/>
  <c r="I94" i="1"/>
  <c r="G68" i="1"/>
  <c r="I98" i="1"/>
  <c r="A9" i="1"/>
  <c r="O9" i="1" s="1"/>
  <c r="F22" i="1" l="1"/>
  <c r="G69" i="1"/>
  <c r="I101" i="1"/>
  <c r="I97" i="1"/>
  <c r="I108" i="1"/>
  <c r="A10" i="1"/>
  <c r="O10" i="1" s="1"/>
  <c r="F23" i="1" l="1"/>
  <c r="I100" i="1"/>
  <c r="I111" i="1"/>
  <c r="I104" i="1"/>
  <c r="G70" i="1"/>
  <c r="A11" i="1"/>
  <c r="O11" i="1" s="1"/>
  <c r="F24" i="1" l="1"/>
  <c r="I107" i="1"/>
  <c r="G71" i="1"/>
  <c r="I114" i="1"/>
  <c r="I103" i="1"/>
  <c r="A12" i="1"/>
  <c r="O12" i="1" s="1"/>
  <c r="F25" i="1" l="1"/>
  <c r="I110" i="1"/>
  <c r="I106" i="1"/>
  <c r="I117" i="1"/>
  <c r="G72" i="1"/>
  <c r="A13" i="1"/>
  <c r="O13" i="1" s="1"/>
  <c r="F26" i="1" l="1"/>
  <c r="G73" i="1"/>
  <c r="I120" i="1"/>
  <c r="I109" i="1"/>
  <c r="I113" i="1"/>
  <c r="A14" i="1"/>
  <c r="O14" i="1" s="1"/>
  <c r="F27" i="1" l="1"/>
  <c r="I116" i="1"/>
  <c r="I112" i="1"/>
  <c r="I123" i="1"/>
  <c r="G74" i="1"/>
  <c r="A15" i="1"/>
  <c r="O15" i="1" s="1"/>
  <c r="F28" i="1" l="1"/>
  <c r="I126" i="1"/>
  <c r="G75" i="1"/>
  <c r="I115" i="1"/>
  <c r="I119" i="1"/>
  <c r="A16" i="1"/>
  <c r="O16" i="1" s="1"/>
  <c r="F29" i="1" l="1"/>
  <c r="I122" i="1"/>
  <c r="I118" i="1"/>
  <c r="G76" i="1"/>
  <c r="I129" i="1"/>
  <c r="A17" i="1"/>
  <c r="O17" i="1" s="1"/>
  <c r="F30" i="1" l="1"/>
  <c r="I121" i="1"/>
  <c r="I132" i="1"/>
  <c r="G77" i="1"/>
  <c r="I125" i="1"/>
  <c r="A18" i="1"/>
  <c r="O18" i="1" s="1"/>
  <c r="F31" i="1" l="1"/>
  <c r="I128" i="1"/>
  <c r="G78" i="1"/>
  <c r="I135" i="1"/>
  <c r="I124" i="1"/>
  <c r="A19" i="1"/>
  <c r="O19" i="1" s="1"/>
  <c r="F32" i="1" l="1"/>
  <c r="I127" i="1"/>
  <c r="I138" i="1"/>
  <c r="G79" i="1"/>
  <c r="I131" i="1"/>
  <c r="A20" i="1"/>
  <c r="O20" i="1" s="1"/>
  <c r="F33" i="1" l="1"/>
  <c r="I134" i="1"/>
  <c r="G80" i="1"/>
  <c r="I141" i="1"/>
  <c r="I130" i="1"/>
  <c r="A21" i="1"/>
  <c r="O21" i="1" s="1"/>
  <c r="F34" i="1" l="1"/>
  <c r="I133" i="1"/>
  <c r="I144" i="1"/>
  <c r="G81" i="1"/>
  <c r="I137" i="1"/>
  <c r="A22" i="1"/>
  <c r="O22" i="1" s="1"/>
  <c r="F35" i="1" l="1"/>
  <c r="I140" i="1"/>
  <c r="G82" i="1"/>
  <c r="I147" i="1"/>
  <c r="I136" i="1"/>
  <c r="A23" i="1"/>
  <c r="O23" i="1" s="1"/>
  <c r="F36" i="1" l="1"/>
  <c r="I139" i="1"/>
  <c r="I150" i="1"/>
  <c r="G83" i="1"/>
  <c r="I143" i="1"/>
  <c r="A24" i="1"/>
  <c r="O24" i="1" s="1"/>
  <c r="F37" i="1" l="1"/>
  <c r="I146" i="1"/>
  <c r="G84" i="1"/>
  <c r="I153" i="1"/>
  <c r="I142" i="1"/>
  <c r="A25" i="1"/>
  <c r="O25" i="1" s="1"/>
  <c r="F38" i="1" l="1"/>
  <c r="I145" i="1"/>
  <c r="I156" i="1"/>
  <c r="G85" i="1"/>
  <c r="I149" i="1"/>
  <c r="A26" i="1"/>
  <c r="O26" i="1" s="1"/>
  <c r="F39" i="1" l="1"/>
  <c r="I152" i="1"/>
  <c r="G86" i="1"/>
  <c r="I159" i="1"/>
  <c r="I148" i="1"/>
  <c r="A27" i="1"/>
  <c r="O27" i="1" s="1"/>
  <c r="F40" i="1" l="1"/>
  <c r="I151" i="1"/>
  <c r="I162" i="1"/>
  <c r="G87" i="1"/>
  <c r="I155" i="1"/>
  <c r="A28" i="1"/>
  <c r="O28" i="1" s="1"/>
  <c r="F41" i="1" l="1"/>
  <c r="I158" i="1"/>
  <c r="G88" i="1"/>
  <c r="I165" i="1"/>
  <c r="I154" i="1"/>
  <c r="A29" i="1"/>
  <c r="O29" i="1" s="1"/>
  <c r="F42" i="1" l="1"/>
  <c r="I157" i="1"/>
  <c r="I168" i="1"/>
  <c r="G89" i="1"/>
  <c r="I161" i="1"/>
  <c r="A30" i="1"/>
  <c r="O30" i="1" s="1"/>
  <c r="F43" i="1" l="1"/>
  <c r="I164" i="1"/>
  <c r="G90" i="1"/>
  <c r="I171" i="1"/>
  <c r="I160" i="1"/>
  <c r="A31" i="1"/>
  <c r="O31" i="1" s="1"/>
  <c r="F44" i="1" l="1"/>
  <c r="I163" i="1"/>
  <c r="I174" i="1"/>
  <c r="G91" i="1"/>
  <c r="I167" i="1"/>
  <c r="A32" i="1"/>
  <c r="O32" i="1" s="1"/>
  <c r="F45" i="1" l="1"/>
  <c r="I170" i="1"/>
  <c r="G92" i="1"/>
  <c r="I177" i="1"/>
  <c r="I166" i="1"/>
  <c r="A33" i="1"/>
  <c r="O33" i="1" s="1"/>
  <c r="F46" i="1" l="1"/>
  <c r="I169" i="1"/>
  <c r="I180" i="1"/>
  <c r="G93" i="1"/>
  <c r="I173" i="1"/>
  <c r="A34" i="1"/>
  <c r="O34" i="1" s="1"/>
  <c r="F47" i="1" l="1"/>
  <c r="I176" i="1"/>
  <c r="G94" i="1"/>
  <c r="I183" i="1"/>
  <c r="I172" i="1"/>
  <c r="A35" i="1"/>
  <c r="O35" i="1" s="1"/>
  <c r="F48" i="1" l="1"/>
  <c r="I175" i="1"/>
  <c r="I186" i="1"/>
  <c r="G95" i="1"/>
  <c r="I179" i="1"/>
  <c r="A36" i="1"/>
  <c r="O36" i="1" s="1"/>
  <c r="F49" i="1" l="1"/>
  <c r="I182" i="1"/>
  <c r="G96" i="1"/>
  <c r="I189" i="1"/>
  <c r="I178" i="1"/>
  <c r="A37" i="1"/>
  <c r="O37" i="1" s="1"/>
  <c r="F50" i="1" l="1"/>
  <c r="G97" i="1"/>
  <c r="I181" i="1"/>
  <c r="I192" i="1"/>
  <c r="I185" i="1"/>
  <c r="A38" i="1"/>
  <c r="O38" i="1" s="1"/>
  <c r="F51" i="1" l="1"/>
  <c r="I188" i="1"/>
  <c r="I195" i="1"/>
  <c r="I184" i="1"/>
  <c r="G98" i="1"/>
  <c r="A39" i="1"/>
  <c r="O39" i="1" s="1"/>
  <c r="F52" i="1" l="1"/>
  <c r="G99" i="1"/>
  <c r="I187" i="1"/>
  <c r="I198" i="1"/>
  <c r="I191" i="1"/>
  <c r="A40" i="1"/>
  <c r="O40" i="1" s="1"/>
  <c r="F53" i="1" l="1"/>
  <c r="I194" i="1"/>
  <c r="I201" i="1"/>
  <c r="I190" i="1"/>
  <c r="G100" i="1"/>
  <c r="A41" i="1"/>
  <c r="O41" i="1" s="1"/>
  <c r="F54" i="1" l="1"/>
  <c r="G101" i="1"/>
  <c r="I193" i="1"/>
  <c r="I197" i="1"/>
  <c r="A42" i="1"/>
  <c r="O42" i="1" s="1"/>
  <c r="F55" i="1" l="1"/>
  <c r="I203" i="1"/>
  <c r="I200" i="1"/>
  <c r="I196" i="1"/>
  <c r="G102" i="1"/>
  <c r="A43" i="1"/>
  <c r="O43" i="1" s="1"/>
  <c r="F56" i="1" l="1"/>
  <c r="G103" i="1"/>
  <c r="I202" i="1"/>
  <c r="I199" i="1"/>
  <c r="A44" i="1"/>
  <c r="O44" i="1" s="1"/>
  <c r="F57" i="1" l="1"/>
  <c r="G104" i="1"/>
  <c r="A45" i="1"/>
  <c r="O45" i="1" s="1"/>
  <c r="F58" i="1" l="1"/>
  <c r="G105" i="1"/>
  <c r="A46" i="1"/>
  <c r="O46" i="1" s="1"/>
  <c r="F59" i="1" l="1"/>
  <c r="G106" i="1"/>
  <c r="A47" i="1"/>
  <c r="O47" i="1" s="1"/>
  <c r="F60" i="1" l="1"/>
  <c r="G107" i="1"/>
  <c r="A48" i="1"/>
  <c r="O48" i="1" s="1"/>
  <c r="F61" i="1" l="1"/>
  <c r="G108" i="1"/>
  <c r="A49" i="1"/>
  <c r="O49" i="1" s="1"/>
  <c r="F62" i="1" l="1"/>
  <c r="G109" i="1"/>
  <c r="A50" i="1"/>
  <c r="O50" i="1" s="1"/>
  <c r="F63" i="1" l="1"/>
  <c r="G110" i="1"/>
  <c r="A51" i="1"/>
  <c r="O51" i="1" s="1"/>
  <c r="F64" i="1" l="1"/>
  <c r="G111" i="1"/>
  <c r="A52" i="1"/>
  <c r="O52" i="1" s="1"/>
  <c r="F65" i="1" l="1"/>
  <c r="G112" i="1"/>
  <c r="A53" i="1"/>
  <c r="O53" i="1" s="1"/>
  <c r="F66" i="1" l="1"/>
  <c r="A54" i="1"/>
  <c r="O54" i="1" s="1"/>
  <c r="G113" i="1"/>
  <c r="F67" i="1" l="1"/>
  <c r="A55" i="1"/>
  <c r="O55" i="1" s="1"/>
  <c r="G114" i="1"/>
  <c r="F68" i="1" l="1"/>
  <c r="A56" i="1"/>
  <c r="O56" i="1" s="1"/>
  <c r="G115" i="1"/>
  <c r="F69" i="1" l="1"/>
  <c r="A57" i="1"/>
  <c r="O57" i="1" s="1"/>
  <c r="G116" i="1"/>
  <c r="F70" i="1" l="1"/>
  <c r="A58" i="1"/>
  <c r="O58" i="1" s="1"/>
  <c r="G117" i="1"/>
  <c r="F71" i="1" l="1"/>
  <c r="A59" i="1"/>
  <c r="O59" i="1" s="1"/>
  <c r="G118" i="1"/>
  <c r="F72" i="1" l="1"/>
  <c r="A60" i="1"/>
  <c r="O60" i="1" s="1"/>
  <c r="G119" i="1"/>
  <c r="F73" i="1" l="1"/>
  <c r="A61" i="1"/>
  <c r="O61" i="1" s="1"/>
  <c r="G120" i="1"/>
  <c r="F74" i="1" l="1"/>
  <c r="A62" i="1"/>
  <c r="O62" i="1" s="1"/>
  <c r="G121" i="1"/>
  <c r="F75" i="1" l="1"/>
  <c r="A63" i="1"/>
  <c r="O63" i="1" s="1"/>
  <c r="G122" i="1"/>
  <c r="F76" i="1" l="1"/>
  <c r="A64" i="1"/>
  <c r="O64" i="1" s="1"/>
  <c r="G123" i="1"/>
  <c r="F77" i="1" l="1"/>
  <c r="A65" i="1"/>
  <c r="O65" i="1" s="1"/>
  <c r="G124" i="1"/>
  <c r="F78" i="1" l="1"/>
  <c r="A66" i="1"/>
  <c r="O66" i="1" s="1"/>
  <c r="G125" i="1"/>
  <c r="F79" i="1" l="1"/>
  <c r="A67" i="1"/>
  <c r="O67" i="1" s="1"/>
  <c r="G126" i="1"/>
  <c r="F80" i="1" l="1"/>
  <c r="A68" i="1"/>
  <c r="O68" i="1" s="1"/>
  <c r="G127" i="1"/>
  <c r="F81" i="1" l="1"/>
  <c r="A69" i="1"/>
  <c r="O69" i="1" s="1"/>
  <c r="G128" i="1"/>
  <c r="F82" i="1" l="1"/>
  <c r="A70" i="1"/>
  <c r="O70" i="1" s="1"/>
  <c r="G129" i="1"/>
  <c r="F83" i="1" l="1"/>
  <c r="A71" i="1"/>
  <c r="O71" i="1" s="1"/>
  <c r="G130" i="1"/>
  <c r="F84" i="1" l="1"/>
  <c r="A72" i="1"/>
  <c r="O72" i="1" s="1"/>
  <c r="G131" i="1"/>
  <c r="F85" i="1" l="1"/>
  <c r="A73" i="1"/>
  <c r="O73" i="1" s="1"/>
  <c r="G132" i="1"/>
  <c r="F86" i="1" l="1"/>
  <c r="A74" i="1"/>
  <c r="O74" i="1" s="1"/>
  <c r="G133" i="1"/>
  <c r="F87" i="1" l="1"/>
  <c r="A75" i="1"/>
  <c r="O75" i="1" s="1"/>
  <c r="G134" i="1"/>
  <c r="F88" i="1" l="1"/>
  <c r="A76" i="1"/>
  <c r="O76" i="1" s="1"/>
  <c r="G135" i="1"/>
  <c r="F89" i="1" l="1"/>
  <c r="A77" i="1"/>
  <c r="O77" i="1" s="1"/>
  <c r="G136" i="1"/>
  <c r="F90" i="1" l="1"/>
  <c r="A78" i="1"/>
  <c r="O78" i="1" s="1"/>
  <c r="G137" i="1"/>
  <c r="F91" i="1" l="1"/>
  <c r="A79" i="1"/>
  <c r="O79" i="1" s="1"/>
  <c r="G138" i="1"/>
  <c r="F92" i="1" l="1"/>
  <c r="A80" i="1"/>
  <c r="O80" i="1" s="1"/>
  <c r="G139" i="1"/>
  <c r="F93" i="1" l="1"/>
  <c r="A81" i="1"/>
  <c r="O81" i="1" s="1"/>
  <c r="G140" i="1"/>
  <c r="F94" i="1" l="1"/>
  <c r="A82" i="1"/>
  <c r="O82" i="1" s="1"/>
  <c r="G141" i="1"/>
  <c r="F95" i="1" l="1"/>
  <c r="A83" i="1"/>
  <c r="O83" i="1" s="1"/>
  <c r="G142" i="1"/>
  <c r="F96" i="1" l="1"/>
  <c r="A84" i="1"/>
  <c r="O84" i="1" s="1"/>
  <c r="G143" i="1"/>
  <c r="F97" i="1" l="1"/>
  <c r="A85" i="1"/>
  <c r="O85" i="1" s="1"/>
  <c r="G144" i="1"/>
  <c r="F98" i="1" l="1"/>
  <c r="A86" i="1"/>
  <c r="O86" i="1" s="1"/>
  <c r="G145" i="1"/>
  <c r="F99" i="1" l="1"/>
  <c r="A87" i="1"/>
  <c r="O87" i="1" s="1"/>
  <c r="G146" i="1"/>
  <c r="F100" i="1" l="1"/>
  <c r="A88" i="1"/>
  <c r="O88" i="1" s="1"/>
  <c r="G147" i="1"/>
  <c r="F101" i="1" l="1"/>
  <c r="A89" i="1"/>
  <c r="O89" i="1" s="1"/>
  <c r="G148" i="1"/>
  <c r="F102" i="1" l="1"/>
  <c r="A90" i="1"/>
  <c r="O90" i="1" s="1"/>
  <c r="G149" i="1"/>
  <c r="F103" i="1" l="1"/>
  <c r="A91" i="1"/>
  <c r="O91" i="1" s="1"/>
  <c r="G150" i="1"/>
  <c r="F104" i="1" l="1"/>
  <c r="A92" i="1"/>
  <c r="O92" i="1" s="1"/>
  <c r="G151" i="1"/>
  <c r="F105" i="1" l="1"/>
  <c r="A93" i="1"/>
  <c r="O93" i="1" s="1"/>
  <c r="G152" i="1"/>
  <c r="F106" i="1" l="1"/>
  <c r="A94" i="1"/>
  <c r="O94" i="1" s="1"/>
  <c r="G153" i="1"/>
  <c r="F107" i="1" l="1"/>
  <c r="A95" i="1"/>
  <c r="O95" i="1" s="1"/>
  <c r="G154" i="1"/>
  <c r="F108" i="1" l="1"/>
  <c r="A96" i="1"/>
  <c r="O96" i="1" s="1"/>
  <c r="G155" i="1"/>
  <c r="F109" i="1" l="1"/>
  <c r="A97" i="1"/>
  <c r="O97" i="1" s="1"/>
  <c r="G156" i="1"/>
  <c r="F110" i="1" l="1"/>
  <c r="A98" i="1"/>
  <c r="O98" i="1" s="1"/>
  <c r="G157" i="1"/>
  <c r="F111" i="1" l="1"/>
  <c r="A99" i="1"/>
  <c r="O99" i="1" s="1"/>
  <c r="G158" i="1"/>
  <c r="F112" i="1" l="1"/>
  <c r="A100" i="1"/>
  <c r="O100" i="1" s="1"/>
  <c r="G159" i="1"/>
  <c r="F113" i="1" l="1"/>
  <c r="A101" i="1"/>
  <c r="O101" i="1" s="1"/>
  <c r="G160" i="1"/>
  <c r="F114" i="1" l="1"/>
  <c r="A102" i="1"/>
  <c r="O102" i="1" s="1"/>
  <c r="G161" i="1"/>
  <c r="F115" i="1" l="1"/>
  <c r="A103" i="1"/>
  <c r="O103" i="1" s="1"/>
  <c r="G162" i="1"/>
  <c r="F116" i="1" l="1"/>
  <c r="A104" i="1"/>
  <c r="O104" i="1" s="1"/>
  <c r="G163" i="1"/>
  <c r="F117" i="1" l="1"/>
  <c r="A105" i="1"/>
  <c r="O105" i="1" s="1"/>
  <c r="G164" i="1"/>
  <c r="F118" i="1" l="1"/>
  <c r="A106" i="1"/>
  <c r="O106" i="1" s="1"/>
  <c r="G165" i="1"/>
  <c r="F119" i="1" l="1"/>
  <c r="A107" i="1"/>
  <c r="O107" i="1" s="1"/>
  <c r="G166" i="1"/>
  <c r="F120" i="1" l="1"/>
  <c r="A108" i="1"/>
  <c r="O108" i="1" s="1"/>
  <c r="G167" i="1"/>
  <c r="F121" i="1" l="1"/>
  <c r="A109" i="1"/>
  <c r="O109" i="1" s="1"/>
  <c r="G168" i="1"/>
  <c r="F122" i="1" l="1"/>
  <c r="A110" i="1"/>
  <c r="O110" i="1" s="1"/>
  <c r="G169" i="1"/>
  <c r="F123" i="1" l="1"/>
  <c r="A111" i="1"/>
  <c r="O111" i="1" s="1"/>
  <c r="G170" i="1"/>
  <c r="F124" i="1" l="1"/>
  <c r="A112" i="1"/>
  <c r="O112" i="1" s="1"/>
  <c r="G171" i="1"/>
  <c r="F125" i="1" l="1"/>
  <c r="A113" i="1"/>
  <c r="O113" i="1" s="1"/>
  <c r="G172" i="1"/>
  <c r="F126" i="1" l="1"/>
  <c r="A114" i="1"/>
  <c r="O114" i="1" s="1"/>
  <c r="G173" i="1"/>
  <c r="F127" i="1" l="1"/>
  <c r="A115" i="1"/>
  <c r="O115" i="1" s="1"/>
  <c r="G174" i="1"/>
  <c r="F128" i="1" l="1"/>
  <c r="A116" i="1"/>
  <c r="O116" i="1" s="1"/>
  <c r="G175" i="1"/>
  <c r="F129" i="1" l="1"/>
  <c r="A117" i="1"/>
  <c r="O117" i="1" s="1"/>
  <c r="G176" i="1"/>
  <c r="F130" i="1" l="1"/>
  <c r="A118" i="1"/>
  <c r="O118" i="1" s="1"/>
  <c r="G177" i="1"/>
  <c r="F131" i="1" l="1"/>
  <c r="A119" i="1"/>
  <c r="O119" i="1" s="1"/>
  <c r="G178" i="1"/>
  <c r="F132" i="1" l="1"/>
  <c r="A120" i="1"/>
  <c r="O120" i="1" s="1"/>
  <c r="G179" i="1"/>
  <c r="F133" i="1" l="1"/>
  <c r="A121" i="1"/>
  <c r="O121" i="1" s="1"/>
  <c r="G180" i="1"/>
  <c r="F134" i="1" l="1"/>
  <c r="A122" i="1"/>
  <c r="O122" i="1" s="1"/>
  <c r="G181" i="1"/>
  <c r="F135" i="1" l="1"/>
  <c r="A123" i="1"/>
  <c r="O123" i="1" s="1"/>
  <c r="G182" i="1"/>
  <c r="F136" i="1" l="1"/>
  <c r="A124" i="1"/>
  <c r="O124" i="1" s="1"/>
  <c r="G183" i="1"/>
  <c r="F137" i="1" l="1"/>
  <c r="A125" i="1"/>
  <c r="O125" i="1" s="1"/>
  <c r="G184" i="1"/>
  <c r="F138" i="1" l="1"/>
  <c r="A126" i="1"/>
  <c r="O126" i="1" s="1"/>
  <c r="G185" i="1"/>
  <c r="F139" i="1" l="1"/>
  <c r="A127" i="1"/>
  <c r="O127" i="1" s="1"/>
  <c r="G186" i="1"/>
  <c r="F140" i="1" l="1"/>
  <c r="A128" i="1"/>
  <c r="O128" i="1" s="1"/>
  <c r="G187" i="1"/>
  <c r="F141" i="1" l="1"/>
  <c r="A129" i="1"/>
  <c r="O129" i="1" s="1"/>
  <c r="G188" i="1"/>
  <c r="F142" i="1" l="1"/>
  <c r="A130" i="1"/>
  <c r="O130" i="1" s="1"/>
  <c r="G189" i="1"/>
  <c r="F143" i="1" l="1"/>
  <c r="A131" i="1"/>
  <c r="O131" i="1" s="1"/>
  <c r="G190" i="1"/>
  <c r="F144" i="1" l="1"/>
  <c r="A132" i="1"/>
  <c r="O132" i="1" s="1"/>
  <c r="G191" i="1"/>
  <c r="F145" i="1" l="1"/>
  <c r="A133" i="1"/>
  <c r="O133" i="1" s="1"/>
  <c r="G192" i="1"/>
  <c r="F146" i="1" l="1"/>
  <c r="A134" i="1"/>
  <c r="O134" i="1" s="1"/>
  <c r="G193" i="1"/>
  <c r="F147" i="1" l="1"/>
  <c r="A135" i="1"/>
  <c r="O135" i="1" s="1"/>
  <c r="G194" i="1"/>
  <c r="F148" i="1" l="1"/>
  <c r="A136" i="1"/>
  <c r="O136" i="1" s="1"/>
  <c r="G195" i="1"/>
  <c r="F149" i="1" l="1"/>
  <c r="A137" i="1"/>
  <c r="O137" i="1" s="1"/>
  <c r="G196" i="1"/>
  <c r="F150" i="1" l="1"/>
  <c r="A138" i="1"/>
  <c r="O138" i="1" s="1"/>
  <c r="G197" i="1"/>
  <c r="F151" i="1" l="1"/>
  <c r="A139" i="1"/>
  <c r="O139" i="1" s="1"/>
  <c r="G198" i="1"/>
  <c r="F152" i="1" l="1"/>
  <c r="A140" i="1"/>
  <c r="O140" i="1" s="1"/>
  <c r="G199" i="1"/>
  <c r="F153" i="1" l="1"/>
  <c r="A141" i="1"/>
  <c r="O141" i="1" s="1"/>
  <c r="G200" i="1"/>
  <c r="F154" i="1" l="1"/>
  <c r="A142" i="1"/>
  <c r="O142" i="1" s="1"/>
  <c r="G201" i="1"/>
  <c r="F155" i="1" l="1"/>
  <c r="A143" i="1"/>
  <c r="O143" i="1" s="1"/>
  <c r="G202" i="1"/>
  <c r="F156" i="1" l="1"/>
  <c r="A144" i="1"/>
  <c r="O144" i="1" s="1"/>
  <c r="G203" i="1"/>
  <c r="F157" i="1" l="1"/>
  <c r="A145" i="1"/>
  <c r="O145" i="1" s="1"/>
  <c r="F158" i="1" l="1"/>
  <c r="A146" i="1"/>
  <c r="O146" i="1" s="1"/>
  <c r="F159" i="1" l="1"/>
  <c r="A147" i="1"/>
  <c r="O147" i="1" s="1"/>
  <c r="F160" i="1" l="1"/>
  <c r="A148" i="1"/>
  <c r="O148" i="1" s="1"/>
  <c r="F161" i="1" l="1"/>
  <c r="A149" i="1"/>
  <c r="O149" i="1" s="1"/>
  <c r="F162" i="1" l="1"/>
  <c r="A150" i="1"/>
  <c r="O150" i="1" s="1"/>
  <c r="F163" i="1" l="1"/>
  <c r="A151" i="1"/>
  <c r="O151" i="1" s="1"/>
  <c r="F164" i="1" l="1"/>
  <c r="A152" i="1"/>
  <c r="O152" i="1" s="1"/>
  <c r="F165" i="1" l="1"/>
  <c r="A153" i="1"/>
  <c r="O153" i="1" s="1"/>
  <c r="F166" i="1" l="1"/>
  <c r="A154" i="1"/>
  <c r="O154" i="1" s="1"/>
  <c r="F167" i="1" l="1"/>
  <c r="A155" i="1"/>
  <c r="O155" i="1" s="1"/>
  <c r="F168" i="1" l="1"/>
  <c r="A156" i="1"/>
  <c r="O156" i="1" s="1"/>
  <c r="F169" i="1" l="1"/>
  <c r="A157" i="1"/>
  <c r="O157" i="1" s="1"/>
  <c r="F170" i="1" l="1"/>
  <c r="A158" i="1"/>
  <c r="O158" i="1" s="1"/>
  <c r="F171" i="1" l="1"/>
  <c r="A159" i="1"/>
  <c r="O159" i="1" s="1"/>
  <c r="F172" i="1" l="1"/>
  <c r="A160" i="1"/>
  <c r="O160" i="1" s="1"/>
  <c r="F173" i="1" l="1"/>
  <c r="A161" i="1"/>
  <c r="O161" i="1" s="1"/>
  <c r="F174" i="1" l="1"/>
  <c r="A162" i="1"/>
  <c r="O162" i="1" s="1"/>
  <c r="F175" i="1" l="1"/>
  <c r="A163" i="1"/>
  <c r="O163" i="1" s="1"/>
  <c r="F176" i="1" l="1"/>
  <c r="A164" i="1"/>
  <c r="O164" i="1" s="1"/>
  <c r="F177" i="1" l="1"/>
  <c r="A165" i="1"/>
  <c r="O165" i="1" s="1"/>
  <c r="F178" i="1" l="1"/>
  <c r="A166" i="1"/>
  <c r="O166" i="1" s="1"/>
  <c r="F179" i="1" l="1"/>
  <c r="A167" i="1"/>
  <c r="O167" i="1" s="1"/>
  <c r="F180" i="1" l="1"/>
  <c r="A168" i="1"/>
  <c r="O168" i="1" s="1"/>
  <c r="F181" i="1" l="1"/>
  <c r="A169" i="1"/>
  <c r="O169" i="1" s="1"/>
  <c r="F182" i="1" l="1"/>
  <c r="A170" i="1"/>
  <c r="O170" i="1" s="1"/>
  <c r="F183" i="1" l="1"/>
  <c r="A171" i="1"/>
  <c r="O171" i="1" s="1"/>
  <c r="F184" i="1" l="1"/>
  <c r="A172" i="1"/>
  <c r="O172" i="1" s="1"/>
  <c r="F185" i="1" l="1"/>
  <c r="A173" i="1"/>
  <c r="O173" i="1" s="1"/>
  <c r="F186" i="1" l="1"/>
  <c r="A174" i="1"/>
  <c r="O174" i="1" s="1"/>
  <c r="F187" i="1" l="1"/>
  <c r="A175" i="1"/>
  <c r="O175" i="1" s="1"/>
  <c r="F188" i="1" l="1"/>
  <c r="A176" i="1"/>
  <c r="O176" i="1" s="1"/>
  <c r="F189" i="1" l="1"/>
  <c r="A177" i="1"/>
  <c r="O177" i="1" s="1"/>
  <c r="F190" i="1" l="1"/>
  <c r="A178" i="1"/>
  <c r="O178" i="1" s="1"/>
  <c r="F191" i="1" l="1"/>
  <c r="A179" i="1"/>
  <c r="O179" i="1" s="1"/>
  <c r="F192" i="1" l="1"/>
  <c r="A180" i="1"/>
  <c r="O180" i="1" s="1"/>
  <c r="F193" i="1" l="1"/>
  <c r="A181" i="1"/>
  <c r="O181" i="1" s="1"/>
  <c r="F194" i="1" l="1"/>
  <c r="A182" i="1"/>
  <c r="O182" i="1" s="1"/>
  <c r="F195" i="1" l="1"/>
  <c r="A183" i="1"/>
  <c r="O183" i="1" s="1"/>
  <c r="F196" i="1" l="1"/>
  <c r="A184" i="1"/>
  <c r="O184" i="1" s="1"/>
  <c r="F197" i="1" l="1"/>
  <c r="A185" i="1"/>
  <c r="O185" i="1" s="1"/>
  <c r="F198" i="1" l="1"/>
  <c r="A186" i="1"/>
  <c r="O186" i="1" s="1"/>
  <c r="F199" i="1" l="1"/>
  <c r="A187" i="1"/>
  <c r="O187" i="1" s="1"/>
  <c r="F200" i="1" l="1"/>
  <c r="A188" i="1"/>
  <c r="O188" i="1" s="1"/>
  <c r="F201" i="1" l="1"/>
  <c r="A189" i="1"/>
  <c r="O189" i="1" s="1"/>
  <c r="F202" i="1" l="1"/>
  <c r="A190" i="1"/>
  <c r="O190" i="1" s="1"/>
  <c r="F203" i="1" l="1"/>
  <c r="A191" i="1"/>
  <c r="O191" i="1" s="1"/>
  <c r="A192" i="1" l="1"/>
  <c r="O192" i="1" s="1"/>
  <c r="A193" i="1" l="1"/>
  <c r="O193" i="1" s="1"/>
  <c r="A194" i="1" l="1"/>
  <c r="O194" i="1" s="1"/>
  <c r="A195" i="1" l="1"/>
  <c r="O195" i="1" s="1"/>
  <c r="A196" i="1" l="1"/>
  <c r="O196" i="1" s="1"/>
  <c r="A197" i="1" l="1"/>
  <c r="O197" i="1" s="1"/>
  <c r="A198" i="1" l="1"/>
  <c r="O198" i="1" s="1"/>
  <c r="A199" i="1" l="1"/>
  <c r="O199" i="1" s="1"/>
  <c r="A200" i="1" l="1"/>
  <c r="O200" i="1" s="1"/>
  <c r="A201" i="1" l="1"/>
  <c r="O201" i="1" s="1"/>
  <c r="A202" i="1" l="1"/>
  <c r="O202" i="1" s="1"/>
  <c r="A203" i="1" l="1"/>
  <c r="O203" i="1" s="1"/>
</calcChain>
</file>

<file path=xl/sharedStrings.xml><?xml version="1.0" encoding="utf-8"?>
<sst xmlns="http://schemas.openxmlformats.org/spreadsheetml/2006/main" count="42" uniqueCount="31">
  <si>
    <t>F_OPERACION</t>
  </si>
  <si>
    <t>K_LIBRO_INGRESOS</t>
  </si>
  <si>
    <t>K_TIPO_LIBRO_INGRESOS</t>
  </si>
  <si>
    <t>K_ESTATUS_LIBRO_INGRESOS</t>
  </si>
  <si>
    <t>K_CONCEPTO_LIBRO_INGRESOS</t>
  </si>
  <si>
    <t>L_CAPTURA_MANUAL</t>
  </si>
  <si>
    <t>K_UNIDAD_OPERATIVA</t>
  </si>
  <si>
    <t>C_LIBRO_INGRESOS</t>
  </si>
  <si>
    <t>MONTO</t>
  </si>
  <si>
    <t>350</t>
  </si>
  <si>
    <t>KG</t>
  </si>
  <si>
    <t>$</t>
  </si>
  <si>
    <t>CONTADO</t>
  </si>
  <si>
    <t>COBRA</t>
  </si>
  <si>
    <t>AJUSTE</t>
  </si>
  <si>
    <t>LIBRO_INGRESOS</t>
  </si>
  <si>
    <t>Clase</t>
  </si>
  <si>
    <t>Tipo</t>
  </si>
  <si>
    <t>VENTA CONTADO</t>
  </si>
  <si>
    <t>VENTA CREDITO</t>
  </si>
  <si>
    <t>COBRANZA</t>
  </si>
  <si>
    <t>(+)</t>
  </si>
  <si>
    <t>VENTA ANTICIPADA</t>
  </si>
  <si>
    <t>VENTA VALE/GAS</t>
  </si>
  <si>
    <t>(-)</t>
  </si>
  <si>
    <t>AJUSTE ERROR / VENTA CONTADO</t>
  </si>
  <si>
    <t>AJUSTE ERROR / VENTA CREDITO</t>
  </si>
  <si>
    <t>AJUSTE ERROR / COBRANZA</t>
  </si>
  <si>
    <t>AJUSTE ERROR / VENTA VALE/GAS</t>
  </si>
  <si>
    <t>AJUSTE ERROR / VENTA ANTICIPADA</t>
  </si>
  <si>
    <t>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</si>
</sst>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2" applyFont="1" applyAlignment="1">
      <alignment horizontal="center"/>
    </xf>
    <xf numFmtId="43" fontId="6" fillId="0" borderId="0" xfId="1" applyFon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5" fontId="3" fillId="0" borderId="0" xfId="0" applyNumberFormat="1" applyFont="1" applyAlignment="1">
      <alignment horizontal="center"/>
    </xf>
    <xf numFmtId="15" fontId="4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/>
    <xf numFmtId="9" fontId="4" fillId="0" borderId="0" xfId="3" applyFont="1" applyAlignment="1">
      <alignment horizontal="center"/>
    </xf>
    <xf numFmtId="9" fontId="3" fillId="0" borderId="0" xfId="3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9" fontId="7" fillId="0" borderId="0" xfId="3" applyFont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abSelected="1" workbookViewId="0">
      <pane xSplit="1" ySplit="2" topLeftCell="F184" activePane="bottomRight" state="frozen"/>
      <selection pane="topRight" activeCell="B1" sqref="B1"/>
      <selection pane="bottomLeft" activeCell="A2" sqref="A2"/>
      <selection pane="bottomRight" activeCell="M194" sqref="M194"/>
    </sheetView>
  </sheetViews>
  <sheetFormatPr baseColWidth="10" defaultRowHeight="14.4" x14ac:dyDescent="0.3"/>
  <cols>
    <col min="1" max="1" width="14.33203125" style="2" customWidth="1"/>
    <col min="2" max="2" width="24.6640625" style="2" customWidth="1"/>
    <col min="3" max="3" width="21.33203125" bestFit="1" customWidth="1"/>
    <col min="4" max="4" width="15.88671875" style="2" bestFit="1" customWidth="1"/>
    <col min="5" max="6" width="15.88671875" customWidth="1"/>
    <col min="7" max="7" width="17.88671875" bestFit="1" customWidth="1"/>
    <col min="8" max="8" width="11.44140625" style="1"/>
    <col min="9" max="9" width="16.88671875" customWidth="1"/>
    <col min="10" max="10" width="12" bestFit="1" customWidth="1"/>
    <col min="12" max="12" width="13.44140625" bestFit="1" customWidth="1"/>
    <col min="15" max="15" width="55.109375" customWidth="1"/>
  </cols>
  <sheetData>
    <row r="1" spans="1:15" x14ac:dyDescent="0.3">
      <c r="F1" s="2">
        <v>1</v>
      </c>
      <c r="J1" s="10" t="s">
        <v>9</v>
      </c>
      <c r="K1" s="11">
        <v>400</v>
      </c>
      <c r="N1" s="20" t="s">
        <v>15</v>
      </c>
    </row>
    <row r="2" spans="1:15" s="4" customForma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0</v>
      </c>
      <c r="G2" s="3" t="s">
        <v>6</v>
      </c>
      <c r="H2" s="3" t="s">
        <v>7</v>
      </c>
      <c r="I2" s="3" t="s">
        <v>8</v>
      </c>
      <c r="J2" s="19" t="s">
        <v>10</v>
      </c>
      <c r="K2" s="19" t="s">
        <v>11</v>
      </c>
      <c r="N2" s="20" t="str">
        <f>CONCATENATE("EXECUTE [dbo].[PG_CI_",N1,"] 0, 0, 0, ", A2, ", ",B2,", ",C2, ", ",D2,", ",E2,", '",F2,"', ",G2,", '",H2,"', '",I2,"', '",J2,"', '",K2,"', ",L2,", ",M2)</f>
        <v xml:space="preserve">EXECUTE [dbo].[PG_CI_LIBRO_INGRESOS] 0, 0, 0, K_LIBRO_INGRESOS, K_TIPO_LIBRO_INGRESOS, K_ESTATUS_LIBRO_INGRESOS, K_CONCEPTO_LIBRO_INGRESOS, L_CAPTURA_MANUAL, 'F_OPERACION', K_UNIDAD_OPERATIVA, 'C_LIBRO_INGRESOS', 'MONTO', 'KG', '$', , </v>
      </c>
      <c r="O2" s="5" t="str">
        <f>CONCATENATE("-- ================== ",N1,"")</f>
        <v>-- ================== LIBRO_INGRESOS</v>
      </c>
    </row>
    <row r="3" spans="1:15" x14ac:dyDescent="0.3">
      <c r="A3" s="7">
        <f>G3*1000</f>
        <v>53000</v>
      </c>
      <c r="B3" s="7">
        <v>101</v>
      </c>
      <c r="C3" s="7">
        <v>1</v>
      </c>
      <c r="D3" s="7">
        <v>1</v>
      </c>
      <c r="E3" s="7">
        <v>1</v>
      </c>
      <c r="F3" s="13">
        <v>43321</v>
      </c>
      <c r="G3" s="7">
        <v>53</v>
      </c>
      <c r="I3" s="8">
        <f ca="1">J3*K3*M3</f>
        <v>165679.79999999999</v>
      </c>
      <c r="J3" s="9">
        <f ca="1">(RANDBETWEEN(J$1,K$1)*1000)/30</f>
        <v>13200</v>
      </c>
      <c r="K3" s="8">
        <f ca="1">(RANDBETWEEN(1700,2300))/100</f>
        <v>19.309999999999999</v>
      </c>
      <c r="L3" s="16" t="s">
        <v>12</v>
      </c>
      <c r="M3" s="17">
        <v>0.65</v>
      </c>
      <c r="O3" s="21" t="str">
        <f ca="1">CONCATENATE("EXECUTE [dbo].[PG_CI_LIBRO_INGRESOS] 0, 0, 0, ", A3, ", ",B3,", ",C3, ", ",D3,", ",E3,", '",TEXT(F3,"aaaa-mm-dd"),"', ",G3,", '",H3,"', ",I3)</f>
        <v>EXECUTE [dbo].[PG_CI_LIBRO_INGRESOS] 0, 0, 0, 53000, 101, 1, 1, 1, '2018-08-09', 53, '', 165679.8</v>
      </c>
    </row>
    <row r="4" spans="1:15" x14ac:dyDescent="0.3">
      <c r="A4" s="6">
        <f>A3+1</f>
        <v>53001</v>
      </c>
      <c r="B4" s="7">
        <v>201</v>
      </c>
      <c r="C4" s="6">
        <f>C3</f>
        <v>1</v>
      </c>
      <c r="D4" s="7">
        <v>1</v>
      </c>
      <c r="E4" s="7">
        <v>0</v>
      </c>
      <c r="F4" s="12">
        <f>F3</f>
        <v>43321</v>
      </c>
      <c r="G4" s="6">
        <f>G3</f>
        <v>53</v>
      </c>
      <c r="I4" s="8">
        <f t="shared" ref="I4:I53" ca="1" si="0">J4*K4*M4</f>
        <v>38024.000000000007</v>
      </c>
      <c r="J4" s="9">
        <f t="shared" ref="J4:J67" ca="1" si="1">(RANDBETWEEN(J$1,K$1)*1000)/30</f>
        <v>12933.333333333334</v>
      </c>
      <c r="K4" s="8">
        <f t="shared" ref="K4:K67" ca="1" si="2">(RANDBETWEEN(1700,2300))/100</f>
        <v>19.600000000000001</v>
      </c>
      <c r="L4" s="16" t="s">
        <v>13</v>
      </c>
      <c r="M4" s="17">
        <v>0.15</v>
      </c>
      <c r="O4" s="21" t="str">
        <f t="shared" ref="O4:O67" ca="1" si="3">CONCATENATE("EXECUTE [dbo].[PG_CI_LIBRO_INGRESOS] 0, 0, 0, ", A4, ", ",B4,", ",C4, ", ",D4,", ",E4,", '",TEXT(F4,"aaaa-mm-dd"),"', ",G4,", '",H4,"', ",I4)</f>
        <v>EXECUTE [dbo].[PG_CI_LIBRO_INGRESOS] 0, 0, 0, 53001, 201, 1, 1, 0, '2018-08-09', 53, '', 38024</v>
      </c>
    </row>
    <row r="5" spans="1:15" x14ac:dyDescent="0.3">
      <c r="A5" s="6">
        <f t="shared" ref="A5:A20" si="4">A4+1</f>
        <v>53002</v>
      </c>
      <c r="B5" s="7">
        <v>102</v>
      </c>
      <c r="C5" s="6">
        <f t="shared" ref="C5:C20" si="5">C4</f>
        <v>1</v>
      </c>
      <c r="D5" s="7">
        <v>1</v>
      </c>
      <c r="E5" s="7">
        <v>1</v>
      </c>
      <c r="F5" s="12">
        <f>F4</f>
        <v>43321</v>
      </c>
      <c r="G5" s="6">
        <f t="shared" ref="G5:G20" si="6">G4</f>
        <v>53</v>
      </c>
      <c r="I5" s="8">
        <f t="shared" ca="1" si="0"/>
        <v>92408.983333333337</v>
      </c>
      <c r="J5" s="9">
        <f t="shared" ca="1" si="1"/>
        <v>12566.666666666666</v>
      </c>
      <c r="K5" s="8">
        <f t="shared" ca="1" si="2"/>
        <v>21.01</v>
      </c>
      <c r="L5" s="16" t="s">
        <v>14</v>
      </c>
      <c r="M5" s="17">
        <v>0.35</v>
      </c>
      <c r="O5" s="21" t="str">
        <f t="shared" ca="1" si="3"/>
        <v>EXECUTE [dbo].[PG_CI_LIBRO_INGRESOS] 0, 0, 0, 53002, 102, 1, 1, 1, '2018-08-09', 53, '', 92408.9833333333</v>
      </c>
    </row>
    <row r="6" spans="1:15" x14ac:dyDescent="0.3">
      <c r="A6" s="6">
        <f t="shared" si="4"/>
        <v>53003</v>
      </c>
      <c r="B6" s="7">
        <v>103</v>
      </c>
      <c r="C6" s="6">
        <f t="shared" si="5"/>
        <v>1</v>
      </c>
      <c r="D6" s="7">
        <v>2</v>
      </c>
      <c r="E6" s="6">
        <f>E3</f>
        <v>1</v>
      </c>
      <c r="F6" s="14">
        <f>F5+$F$1</f>
        <v>43322</v>
      </c>
      <c r="G6" s="6">
        <f t="shared" si="6"/>
        <v>53</v>
      </c>
      <c r="I6" s="8">
        <f t="shared" ca="1" si="0"/>
        <v>140371.83333333334</v>
      </c>
      <c r="J6" s="9">
        <f t="shared" ca="1" si="1"/>
        <v>12333.333333333334</v>
      </c>
      <c r="K6" s="8">
        <f t="shared" ca="1" si="2"/>
        <v>17.510000000000002</v>
      </c>
      <c r="L6" s="15" t="str">
        <f>L3</f>
        <v>CONTADO</v>
      </c>
      <c r="M6" s="18">
        <f>M3</f>
        <v>0.65</v>
      </c>
      <c r="O6" s="21" t="str">
        <f t="shared" ca="1" si="3"/>
        <v>EXECUTE [dbo].[PG_CI_LIBRO_INGRESOS] 0, 0, 0, 53003, 103, 1, 2, 1, '2018-08-10', 53, '', 140371.833333333</v>
      </c>
    </row>
    <row r="7" spans="1:15" x14ac:dyDescent="0.3">
      <c r="A7" s="6">
        <f t="shared" si="4"/>
        <v>53004</v>
      </c>
      <c r="B7" s="7">
        <v>104</v>
      </c>
      <c r="C7" s="6">
        <f t="shared" si="5"/>
        <v>1</v>
      </c>
      <c r="D7" s="6">
        <f>D3</f>
        <v>1</v>
      </c>
      <c r="E7" s="6">
        <f t="shared" ref="E7" si="7">E4</f>
        <v>0</v>
      </c>
      <c r="F7" s="12">
        <f>F6</f>
        <v>43322</v>
      </c>
      <c r="G7" s="6">
        <f t="shared" si="6"/>
        <v>53</v>
      </c>
      <c r="I7" s="8">
        <f t="shared" ca="1" si="0"/>
        <v>126229.65000000002</v>
      </c>
      <c r="J7" s="9">
        <f t="shared" ca="1" si="1"/>
        <v>12233.333333333334</v>
      </c>
      <c r="K7" s="8">
        <f t="shared" ca="1" si="2"/>
        <v>22.93</v>
      </c>
      <c r="L7" s="15" t="str">
        <f t="shared" ref="L7:M7" si="8">L4</f>
        <v>COBRA</v>
      </c>
      <c r="M7" s="25">
        <v>0.45</v>
      </c>
      <c r="O7" s="21" t="str">
        <f t="shared" ca="1" si="3"/>
        <v>EXECUTE [dbo].[PG_CI_LIBRO_INGRESOS] 0, 0, 0, 53004, 104, 1, 1, 0, '2018-08-10', 53, '', 126229.65</v>
      </c>
    </row>
    <row r="8" spans="1:15" x14ac:dyDescent="0.3">
      <c r="A8" s="6">
        <f t="shared" si="4"/>
        <v>53005</v>
      </c>
      <c r="B8" s="7">
        <v>204</v>
      </c>
      <c r="C8" s="6">
        <f t="shared" si="5"/>
        <v>1</v>
      </c>
      <c r="D8" s="6">
        <f t="shared" ref="D8:D71" si="9">D4</f>
        <v>1</v>
      </c>
      <c r="E8" s="6">
        <f t="shared" ref="E8" si="10">E5</f>
        <v>1</v>
      </c>
      <c r="F8" s="12">
        <f>F7</f>
        <v>43322</v>
      </c>
      <c r="G8" s="6">
        <f t="shared" si="6"/>
        <v>53</v>
      </c>
      <c r="I8" s="8">
        <f t="shared" ca="1" si="0"/>
        <v>32400</v>
      </c>
      <c r="J8" s="9">
        <f t="shared" ca="1" si="1"/>
        <v>12000</v>
      </c>
      <c r="K8" s="8">
        <f t="shared" ca="1" si="2"/>
        <v>18</v>
      </c>
      <c r="L8" s="15" t="str">
        <f t="shared" ref="L8:M8" si="11">L5</f>
        <v>AJUSTE</v>
      </c>
      <c r="M8" s="18">
        <v>0.15</v>
      </c>
      <c r="O8" s="21" t="str">
        <f t="shared" ca="1" si="3"/>
        <v>EXECUTE [dbo].[PG_CI_LIBRO_INGRESOS] 0, 0, 0, 53005, 204, 1, 1, 1, '2018-08-10', 53, '', 32400</v>
      </c>
    </row>
    <row r="9" spans="1:15" x14ac:dyDescent="0.3">
      <c r="A9" s="6">
        <f t="shared" si="4"/>
        <v>53006</v>
      </c>
      <c r="B9" s="7">
        <v>105</v>
      </c>
      <c r="C9" s="6">
        <f t="shared" si="5"/>
        <v>1</v>
      </c>
      <c r="D9" s="6">
        <f t="shared" si="9"/>
        <v>1</v>
      </c>
      <c r="E9" s="6">
        <f t="shared" ref="E9" si="12">E6</f>
        <v>1</v>
      </c>
      <c r="F9" s="14">
        <f>F8+$F$1</f>
        <v>43323</v>
      </c>
      <c r="G9" s="6">
        <f t="shared" si="6"/>
        <v>53</v>
      </c>
      <c r="I9" s="8">
        <f t="shared" ca="1" si="0"/>
        <v>171504.66666666666</v>
      </c>
      <c r="J9" s="9">
        <f t="shared" ca="1" si="1"/>
        <v>12833.333333333334</v>
      </c>
      <c r="K9" s="8">
        <f t="shared" ca="1" si="2"/>
        <v>20.56</v>
      </c>
      <c r="L9" s="15" t="str">
        <f t="shared" ref="L9:M9" si="13">L6</f>
        <v>CONTADO</v>
      </c>
      <c r="M9" s="18">
        <f t="shared" si="13"/>
        <v>0.65</v>
      </c>
      <c r="O9" s="21" t="str">
        <f t="shared" ca="1" si="3"/>
        <v>EXECUTE [dbo].[PG_CI_LIBRO_INGRESOS] 0, 0, 0, 53006, 105, 1, 1, 1, '2018-08-11', 53, '', 171504.666666667</v>
      </c>
    </row>
    <row r="10" spans="1:15" x14ac:dyDescent="0.3">
      <c r="A10" s="6">
        <f t="shared" si="4"/>
        <v>53007</v>
      </c>
      <c r="B10" s="6">
        <f>B3</f>
        <v>101</v>
      </c>
      <c r="C10" s="6">
        <f t="shared" si="5"/>
        <v>1</v>
      </c>
      <c r="D10" s="6">
        <f t="shared" si="9"/>
        <v>2</v>
      </c>
      <c r="E10" s="6">
        <f t="shared" ref="E10" si="14">E7</f>
        <v>0</v>
      </c>
      <c r="F10" s="12">
        <f>F9</f>
        <v>43323</v>
      </c>
      <c r="G10" s="6">
        <f t="shared" si="6"/>
        <v>53</v>
      </c>
      <c r="I10" s="8">
        <f t="shared" ca="1" si="0"/>
        <v>100376.25000000001</v>
      </c>
      <c r="J10" s="9">
        <f t="shared" ca="1" si="1"/>
        <v>11833.333333333334</v>
      </c>
      <c r="K10" s="8">
        <f t="shared" ca="1" si="2"/>
        <v>18.850000000000001</v>
      </c>
      <c r="L10" s="15" t="str">
        <f t="shared" ref="L10:M10" si="15">L7</f>
        <v>COBRA</v>
      </c>
      <c r="M10" s="25">
        <v>0.45</v>
      </c>
      <c r="O10" s="21" t="str">
        <f t="shared" ca="1" si="3"/>
        <v>EXECUTE [dbo].[PG_CI_LIBRO_INGRESOS] 0, 0, 0, 53007, 101, 1, 2, 0, '2018-08-11', 53, '', 100376.25</v>
      </c>
    </row>
    <row r="11" spans="1:15" x14ac:dyDescent="0.3">
      <c r="A11" s="6">
        <f t="shared" si="4"/>
        <v>53008</v>
      </c>
      <c r="B11" s="6">
        <f t="shared" ref="B11:B74" si="16">B4</f>
        <v>201</v>
      </c>
      <c r="C11" s="6">
        <f t="shared" si="5"/>
        <v>1</v>
      </c>
      <c r="D11" s="6">
        <f t="shared" si="9"/>
        <v>1</v>
      </c>
      <c r="E11" s="6">
        <f t="shared" ref="E11" si="17">E8</f>
        <v>1</v>
      </c>
      <c r="F11" s="12">
        <f>F10</f>
        <v>43323</v>
      </c>
      <c r="G11" s="6">
        <f t="shared" si="6"/>
        <v>53</v>
      </c>
      <c r="I11" s="8">
        <f t="shared" ca="1" si="0"/>
        <v>38774.449999999997</v>
      </c>
      <c r="J11" s="9">
        <f t="shared" ca="1" si="1"/>
        <v>12566.666666666666</v>
      </c>
      <c r="K11" s="8">
        <f t="shared" ca="1" si="2"/>
        <v>20.57</v>
      </c>
      <c r="L11" s="15" t="str">
        <f t="shared" ref="L11:M11" si="18">L8</f>
        <v>AJUSTE</v>
      </c>
      <c r="M11" s="18">
        <v>0.15</v>
      </c>
      <c r="O11" s="21" t="str">
        <f t="shared" ca="1" si="3"/>
        <v>EXECUTE [dbo].[PG_CI_LIBRO_INGRESOS] 0, 0, 0, 53008, 201, 1, 1, 1, '2018-08-11', 53, '', 38774.45</v>
      </c>
    </row>
    <row r="12" spans="1:15" x14ac:dyDescent="0.3">
      <c r="A12" s="6">
        <f t="shared" si="4"/>
        <v>53009</v>
      </c>
      <c r="B12" s="6">
        <f t="shared" si="16"/>
        <v>102</v>
      </c>
      <c r="C12" s="6">
        <f t="shared" si="5"/>
        <v>1</v>
      </c>
      <c r="D12" s="6">
        <f t="shared" si="9"/>
        <v>1</v>
      </c>
      <c r="E12" s="6">
        <f t="shared" ref="E12" si="19">E9</f>
        <v>1</v>
      </c>
      <c r="F12" s="14">
        <f>F11+$F$1</f>
        <v>43324</v>
      </c>
      <c r="G12" s="6">
        <f t="shared" si="6"/>
        <v>53</v>
      </c>
      <c r="I12" s="8">
        <f t="shared" ca="1" si="0"/>
        <v>144456</v>
      </c>
      <c r="J12" s="9">
        <f t="shared" ca="1" si="1"/>
        <v>12000</v>
      </c>
      <c r="K12" s="8">
        <f t="shared" ca="1" si="2"/>
        <v>18.52</v>
      </c>
      <c r="L12" s="15" t="str">
        <f t="shared" ref="L12:M12" si="20">L9</f>
        <v>CONTADO</v>
      </c>
      <c r="M12" s="18">
        <f t="shared" si="20"/>
        <v>0.65</v>
      </c>
      <c r="O12" s="21" t="str">
        <f t="shared" ca="1" si="3"/>
        <v>EXECUTE [dbo].[PG_CI_LIBRO_INGRESOS] 0, 0, 0, 53009, 102, 1, 1, 1, '2018-08-12', 53, '', 144456</v>
      </c>
    </row>
    <row r="13" spans="1:15" x14ac:dyDescent="0.3">
      <c r="A13" s="6">
        <f t="shared" si="4"/>
        <v>53010</v>
      </c>
      <c r="B13" s="6">
        <f t="shared" si="16"/>
        <v>103</v>
      </c>
      <c r="C13" s="6">
        <f t="shared" si="5"/>
        <v>1</v>
      </c>
      <c r="D13" s="6">
        <f t="shared" si="9"/>
        <v>1</v>
      </c>
      <c r="E13" s="6">
        <f t="shared" ref="E13" si="21">E10</f>
        <v>0</v>
      </c>
      <c r="F13" s="12">
        <f>F12</f>
        <v>43324</v>
      </c>
      <c r="G13" s="6">
        <f t="shared" si="6"/>
        <v>53</v>
      </c>
      <c r="I13" s="8">
        <f t="shared" ca="1" si="0"/>
        <v>114364.80000000002</v>
      </c>
      <c r="J13" s="9">
        <f t="shared" ca="1" si="1"/>
        <v>12033.333333333334</v>
      </c>
      <c r="K13" s="8">
        <f t="shared" ca="1" si="2"/>
        <v>21.12</v>
      </c>
      <c r="L13" s="15" t="str">
        <f t="shared" ref="L13:M13" si="22">L10</f>
        <v>COBRA</v>
      </c>
      <c r="M13" s="25">
        <v>0.45</v>
      </c>
      <c r="O13" s="21" t="str">
        <f t="shared" ca="1" si="3"/>
        <v>EXECUTE [dbo].[PG_CI_LIBRO_INGRESOS] 0, 0, 0, 53010, 103, 1, 1, 0, '2018-08-12', 53, '', 114364.8</v>
      </c>
    </row>
    <row r="14" spans="1:15" x14ac:dyDescent="0.3">
      <c r="A14" s="6">
        <f t="shared" si="4"/>
        <v>53011</v>
      </c>
      <c r="B14" s="6">
        <f t="shared" si="16"/>
        <v>104</v>
      </c>
      <c r="C14" s="6">
        <f t="shared" si="5"/>
        <v>1</v>
      </c>
      <c r="D14" s="6">
        <f t="shared" si="9"/>
        <v>2</v>
      </c>
      <c r="E14" s="6">
        <f t="shared" ref="E14" si="23">E11</f>
        <v>1</v>
      </c>
      <c r="F14" s="12">
        <f>F13</f>
        <v>43324</v>
      </c>
      <c r="G14" s="6">
        <f t="shared" si="6"/>
        <v>53</v>
      </c>
      <c r="I14" s="8">
        <f t="shared" ca="1" si="0"/>
        <v>117980.1</v>
      </c>
      <c r="J14" s="9">
        <f t="shared" ca="1" si="1"/>
        <v>12200</v>
      </c>
      <c r="K14" s="8">
        <f t="shared" ca="1" si="2"/>
        <v>21.49</v>
      </c>
      <c r="L14" s="15" t="str">
        <f t="shared" ref="L14:M14" si="24">L11</f>
        <v>AJUSTE</v>
      </c>
      <c r="M14" s="25">
        <v>0.45</v>
      </c>
      <c r="O14" s="21" t="str">
        <f t="shared" ca="1" si="3"/>
        <v>EXECUTE [dbo].[PG_CI_LIBRO_INGRESOS] 0, 0, 0, 53011, 104, 1, 2, 1, '2018-08-12', 53, '', 117980.1</v>
      </c>
    </row>
    <row r="15" spans="1:15" x14ac:dyDescent="0.3">
      <c r="A15" s="6">
        <f t="shared" si="4"/>
        <v>53012</v>
      </c>
      <c r="B15" s="6">
        <f t="shared" si="16"/>
        <v>204</v>
      </c>
      <c r="C15" s="6">
        <f t="shared" si="5"/>
        <v>1</v>
      </c>
      <c r="D15" s="6">
        <f t="shared" si="9"/>
        <v>1</v>
      </c>
      <c r="E15" s="6">
        <f t="shared" ref="E15" si="25">E12</f>
        <v>1</v>
      </c>
      <c r="F15" s="14">
        <f>F14+$F$1</f>
        <v>43325</v>
      </c>
      <c r="G15" s="6">
        <f t="shared" si="6"/>
        <v>53</v>
      </c>
      <c r="I15" s="8">
        <f t="shared" ca="1" si="0"/>
        <v>33567.350000000006</v>
      </c>
      <c r="J15" s="9">
        <f t="shared" ca="1" si="1"/>
        <v>13033.333333333334</v>
      </c>
      <c r="K15" s="8">
        <f t="shared" ca="1" si="2"/>
        <v>17.170000000000002</v>
      </c>
      <c r="L15" s="15" t="str">
        <f t="shared" ref="L15:M15" si="26">L12</f>
        <v>CONTADO</v>
      </c>
      <c r="M15" s="18">
        <v>0.15</v>
      </c>
      <c r="O15" s="21" t="str">
        <f t="shared" ca="1" si="3"/>
        <v>EXECUTE [dbo].[PG_CI_LIBRO_INGRESOS] 0, 0, 0, 53012, 204, 1, 1, 1, '2018-08-13', 53, '', 33567.35</v>
      </c>
    </row>
    <row r="16" spans="1:15" x14ac:dyDescent="0.3">
      <c r="A16" s="6">
        <f t="shared" si="4"/>
        <v>53013</v>
      </c>
      <c r="B16" s="6">
        <f t="shared" si="16"/>
        <v>105</v>
      </c>
      <c r="C16" s="6">
        <f t="shared" si="5"/>
        <v>1</v>
      </c>
      <c r="D16" s="6">
        <f t="shared" si="9"/>
        <v>1</v>
      </c>
      <c r="E16" s="6">
        <f t="shared" ref="E16" si="27">E13</f>
        <v>0</v>
      </c>
      <c r="F16" s="12">
        <f>F15</f>
        <v>43325</v>
      </c>
      <c r="G16" s="6">
        <f t="shared" si="6"/>
        <v>53</v>
      </c>
      <c r="I16" s="8">
        <f t="shared" ca="1" si="0"/>
        <v>99264.000000000015</v>
      </c>
      <c r="J16" s="9">
        <f t="shared" ca="1" si="1"/>
        <v>11733.333333333334</v>
      </c>
      <c r="K16" s="8">
        <f t="shared" ca="1" si="2"/>
        <v>18.8</v>
      </c>
      <c r="L16" s="15" t="str">
        <f t="shared" ref="L16:M16" si="28">L13</f>
        <v>COBRA</v>
      </c>
      <c r="M16" s="25">
        <v>0.45</v>
      </c>
      <c r="O16" s="21" t="str">
        <f t="shared" ca="1" si="3"/>
        <v>EXECUTE [dbo].[PG_CI_LIBRO_INGRESOS] 0, 0, 0, 53013, 105, 1, 1, 0, '2018-08-13', 53, '', 99264</v>
      </c>
    </row>
    <row r="17" spans="1:15" x14ac:dyDescent="0.3">
      <c r="A17" s="6">
        <f t="shared" si="4"/>
        <v>53014</v>
      </c>
      <c r="B17" s="6">
        <f t="shared" si="16"/>
        <v>101</v>
      </c>
      <c r="C17" s="6">
        <f t="shared" si="5"/>
        <v>1</v>
      </c>
      <c r="D17" s="6">
        <f t="shared" si="9"/>
        <v>1</v>
      </c>
      <c r="E17" s="6">
        <f t="shared" ref="E17" si="29">E14</f>
        <v>1</v>
      </c>
      <c r="F17" s="12">
        <f>F16</f>
        <v>43325</v>
      </c>
      <c r="G17" s="6">
        <f t="shared" si="6"/>
        <v>53</v>
      </c>
      <c r="I17" s="8">
        <f t="shared" ca="1" si="0"/>
        <v>99615.60000000002</v>
      </c>
      <c r="J17" s="9">
        <f t="shared" ca="1" si="1"/>
        <v>11800</v>
      </c>
      <c r="K17" s="8">
        <f t="shared" ca="1" si="2"/>
        <v>18.760000000000002</v>
      </c>
      <c r="L17" s="15" t="str">
        <f t="shared" ref="L17:M17" si="30">L14</f>
        <v>AJUSTE</v>
      </c>
      <c r="M17" s="25">
        <v>0.45</v>
      </c>
      <c r="O17" s="21" t="str">
        <f t="shared" ca="1" si="3"/>
        <v>EXECUTE [dbo].[PG_CI_LIBRO_INGRESOS] 0, 0, 0, 53014, 101, 1, 1, 1, '2018-08-13', 53, '', 99615.6</v>
      </c>
    </row>
    <row r="18" spans="1:15" x14ac:dyDescent="0.3">
      <c r="A18" s="6">
        <f t="shared" si="4"/>
        <v>53015</v>
      </c>
      <c r="B18" s="6">
        <f t="shared" si="16"/>
        <v>201</v>
      </c>
      <c r="C18" s="6">
        <f t="shared" si="5"/>
        <v>1</v>
      </c>
      <c r="D18" s="6">
        <f t="shared" si="9"/>
        <v>2</v>
      </c>
      <c r="E18" s="6">
        <f t="shared" ref="E18" si="31">E15</f>
        <v>1</v>
      </c>
      <c r="F18" s="14">
        <f>F17+$F$1</f>
        <v>43326</v>
      </c>
      <c r="G18" s="6">
        <f t="shared" si="6"/>
        <v>53</v>
      </c>
      <c r="I18" s="8">
        <f t="shared" ca="1" si="0"/>
        <v>34956.9</v>
      </c>
      <c r="J18" s="9">
        <f t="shared" ca="1" si="1"/>
        <v>12100</v>
      </c>
      <c r="K18" s="8">
        <f t="shared" ca="1" si="2"/>
        <v>19.260000000000002</v>
      </c>
      <c r="L18" s="15" t="str">
        <f t="shared" ref="L18:M18" si="32">L15</f>
        <v>CONTADO</v>
      </c>
      <c r="M18" s="18">
        <v>0.15</v>
      </c>
      <c r="O18" s="21" t="str">
        <f t="shared" ca="1" si="3"/>
        <v>EXECUTE [dbo].[PG_CI_LIBRO_INGRESOS] 0, 0, 0, 53015, 201, 1, 2, 1, '2018-08-14', 53, '', 34956.9</v>
      </c>
    </row>
    <row r="19" spans="1:15" x14ac:dyDescent="0.3">
      <c r="A19" s="6">
        <f t="shared" si="4"/>
        <v>53016</v>
      </c>
      <c r="B19" s="6">
        <f t="shared" si="16"/>
        <v>102</v>
      </c>
      <c r="C19" s="6">
        <f t="shared" si="5"/>
        <v>1</v>
      </c>
      <c r="D19" s="6">
        <f t="shared" si="9"/>
        <v>1</v>
      </c>
      <c r="E19" s="6">
        <f t="shared" ref="E19:E82" si="33">E16</f>
        <v>0</v>
      </c>
      <c r="F19" s="12">
        <f>F18</f>
        <v>43326</v>
      </c>
      <c r="G19" s="6">
        <f t="shared" si="6"/>
        <v>53</v>
      </c>
      <c r="I19" s="8">
        <f t="shared" ca="1" si="0"/>
        <v>120840</v>
      </c>
      <c r="J19" s="9">
        <f t="shared" ca="1" si="1"/>
        <v>12666.666666666666</v>
      </c>
      <c r="K19" s="8">
        <f t="shared" ca="1" si="2"/>
        <v>21.2</v>
      </c>
      <c r="L19" s="15" t="str">
        <f t="shared" ref="L19:M19" si="34">L16</f>
        <v>COBRA</v>
      </c>
      <c r="M19" s="25">
        <v>0.45</v>
      </c>
      <c r="O19" s="21" t="str">
        <f t="shared" ca="1" si="3"/>
        <v>EXECUTE [dbo].[PG_CI_LIBRO_INGRESOS] 0, 0, 0, 53016, 102, 1, 1, 0, '2018-08-14', 53, '', 120840</v>
      </c>
    </row>
    <row r="20" spans="1:15" x14ac:dyDescent="0.3">
      <c r="A20" s="6">
        <f t="shared" si="4"/>
        <v>53017</v>
      </c>
      <c r="B20" s="6">
        <f t="shared" si="16"/>
        <v>103</v>
      </c>
      <c r="C20" s="6">
        <f t="shared" si="5"/>
        <v>1</v>
      </c>
      <c r="D20" s="6">
        <f t="shared" si="9"/>
        <v>1</v>
      </c>
      <c r="E20" s="6">
        <f t="shared" si="33"/>
        <v>1</v>
      </c>
      <c r="F20" s="12">
        <f>F19</f>
        <v>43326</v>
      </c>
      <c r="G20" s="6">
        <f t="shared" si="6"/>
        <v>53</v>
      </c>
      <c r="I20" s="8">
        <f t="shared" ca="1" si="0"/>
        <v>114601.5</v>
      </c>
      <c r="J20" s="9">
        <f t="shared" ca="1" si="1"/>
        <v>13000</v>
      </c>
      <c r="K20" s="8">
        <f t="shared" ca="1" si="2"/>
        <v>19.59</v>
      </c>
      <c r="L20" s="15" t="str">
        <f t="shared" ref="L20:M20" si="35">L17</f>
        <v>AJUSTE</v>
      </c>
      <c r="M20" s="25">
        <v>0.45</v>
      </c>
      <c r="O20" s="21" t="str">
        <f t="shared" ca="1" si="3"/>
        <v>EXECUTE [dbo].[PG_CI_LIBRO_INGRESOS] 0, 0, 0, 53017, 103, 1, 1, 1, '2018-08-14', 53, '', 114601.5</v>
      </c>
    </row>
    <row r="21" spans="1:15" x14ac:dyDescent="0.3">
      <c r="A21" s="6">
        <f t="shared" ref="A21:A32" si="36">A20+1</f>
        <v>53018</v>
      </c>
      <c r="B21" s="6">
        <f t="shared" si="16"/>
        <v>104</v>
      </c>
      <c r="C21" s="6">
        <f t="shared" ref="C21:C32" si="37">C20</f>
        <v>1</v>
      </c>
      <c r="D21" s="6">
        <f t="shared" si="9"/>
        <v>1</v>
      </c>
      <c r="E21" s="6">
        <f t="shared" si="33"/>
        <v>1</v>
      </c>
      <c r="F21" s="14">
        <f>F20+$F$1</f>
        <v>43327</v>
      </c>
      <c r="G21" s="6">
        <f t="shared" ref="G21:G32" si="38">G20</f>
        <v>53</v>
      </c>
      <c r="I21" s="8">
        <f t="shared" ca="1" si="0"/>
        <v>110842.2</v>
      </c>
      <c r="J21" s="9">
        <f t="shared" ca="1" si="1"/>
        <v>13300</v>
      </c>
      <c r="K21" s="8">
        <f t="shared" ca="1" si="2"/>
        <v>18.52</v>
      </c>
      <c r="L21" s="15" t="str">
        <f t="shared" ref="L21:M21" si="39">L18</f>
        <v>CONTADO</v>
      </c>
      <c r="M21" s="25">
        <v>0.45</v>
      </c>
      <c r="O21" s="21" t="str">
        <f t="shared" ca="1" si="3"/>
        <v>EXECUTE [dbo].[PG_CI_LIBRO_INGRESOS] 0, 0, 0, 53018, 104, 1, 1, 1, '2018-08-15', 53, '', 110842.2</v>
      </c>
    </row>
    <row r="22" spans="1:15" x14ac:dyDescent="0.3">
      <c r="A22" s="6">
        <f t="shared" si="36"/>
        <v>53019</v>
      </c>
      <c r="B22" s="6">
        <f t="shared" si="16"/>
        <v>204</v>
      </c>
      <c r="C22" s="6">
        <f t="shared" si="37"/>
        <v>1</v>
      </c>
      <c r="D22" s="6">
        <f t="shared" si="9"/>
        <v>2</v>
      </c>
      <c r="E22" s="6">
        <f t="shared" si="33"/>
        <v>0</v>
      </c>
      <c r="F22" s="12">
        <f>F21</f>
        <v>43327</v>
      </c>
      <c r="G22" s="6">
        <f t="shared" si="38"/>
        <v>53</v>
      </c>
      <c r="I22" s="8">
        <f t="shared" ca="1" si="0"/>
        <v>34775.4</v>
      </c>
      <c r="J22" s="9">
        <f t="shared" ca="1" si="1"/>
        <v>12100</v>
      </c>
      <c r="K22" s="8">
        <f t="shared" ca="1" si="2"/>
        <v>19.16</v>
      </c>
      <c r="L22" s="15" t="str">
        <f t="shared" ref="L22:M22" si="40">L19</f>
        <v>COBRA</v>
      </c>
      <c r="M22" s="18">
        <v>0.15</v>
      </c>
      <c r="O22" s="21" t="str">
        <f t="shared" ca="1" si="3"/>
        <v>EXECUTE [dbo].[PG_CI_LIBRO_INGRESOS] 0, 0, 0, 53019, 204, 1, 2, 0, '2018-08-15', 53, '', 34775.4</v>
      </c>
    </row>
    <row r="23" spans="1:15" x14ac:dyDescent="0.3">
      <c r="A23" s="6">
        <f t="shared" si="36"/>
        <v>53020</v>
      </c>
      <c r="B23" s="6">
        <f t="shared" si="16"/>
        <v>105</v>
      </c>
      <c r="C23" s="6">
        <f t="shared" si="37"/>
        <v>1</v>
      </c>
      <c r="D23" s="6">
        <f t="shared" si="9"/>
        <v>1</v>
      </c>
      <c r="E23" s="6">
        <f t="shared" si="33"/>
        <v>1</v>
      </c>
      <c r="F23" s="12">
        <f>F22</f>
        <v>43327</v>
      </c>
      <c r="G23" s="6">
        <f t="shared" si="38"/>
        <v>53</v>
      </c>
      <c r="I23" s="8">
        <f t="shared" ca="1" si="0"/>
        <v>115915.80000000002</v>
      </c>
      <c r="J23" s="9">
        <f t="shared" ca="1" si="1"/>
        <v>12133.333333333334</v>
      </c>
      <c r="K23" s="8">
        <f t="shared" ca="1" si="2"/>
        <v>21.23</v>
      </c>
      <c r="L23" s="15" t="str">
        <f t="shared" ref="L23:M23" si="41">L20</f>
        <v>AJUSTE</v>
      </c>
      <c r="M23" s="25">
        <v>0.45</v>
      </c>
      <c r="O23" s="21" t="str">
        <f t="shared" ca="1" si="3"/>
        <v>EXECUTE [dbo].[PG_CI_LIBRO_INGRESOS] 0, 0, 0, 53020, 105, 1, 1, 1, '2018-08-15', 53, '', 115915.8</v>
      </c>
    </row>
    <row r="24" spans="1:15" x14ac:dyDescent="0.3">
      <c r="A24" s="6">
        <f t="shared" si="36"/>
        <v>53021</v>
      </c>
      <c r="B24" s="6">
        <f t="shared" si="16"/>
        <v>101</v>
      </c>
      <c r="C24" s="6">
        <f t="shared" si="37"/>
        <v>1</v>
      </c>
      <c r="D24" s="6">
        <f t="shared" si="9"/>
        <v>1</v>
      </c>
      <c r="E24" s="6">
        <f t="shared" si="33"/>
        <v>1</v>
      </c>
      <c r="F24" s="14">
        <f>F23+$F$1</f>
        <v>43328</v>
      </c>
      <c r="G24" s="6">
        <f t="shared" si="38"/>
        <v>53</v>
      </c>
      <c r="I24" s="8">
        <f t="shared" ca="1" si="0"/>
        <v>111631.05</v>
      </c>
      <c r="J24" s="9">
        <f t="shared" ca="1" si="1"/>
        <v>11966.666666666666</v>
      </c>
      <c r="K24" s="8">
        <f t="shared" ca="1" si="2"/>
        <v>20.73</v>
      </c>
      <c r="L24" s="15" t="str">
        <f t="shared" ref="L24:M24" si="42">L21</f>
        <v>CONTADO</v>
      </c>
      <c r="M24" s="25">
        <v>0.45</v>
      </c>
      <c r="O24" s="21" t="str">
        <f t="shared" ca="1" si="3"/>
        <v>EXECUTE [dbo].[PG_CI_LIBRO_INGRESOS] 0, 0, 0, 53021, 101, 1, 1, 1, '2018-08-16', 53, '', 111631.05</v>
      </c>
    </row>
    <row r="25" spans="1:15" x14ac:dyDescent="0.3">
      <c r="A25" s="6">
        <f t="shared" si="36"/>
        <v>53022</v>
      </c>
      <c r="B25" s="6">
        <f t="shared" si="16"/>
        <v>201</v>
      </c>
      <c r="C25" s="6">
        <f t="shared" si="37"/>
        <v>1</v>
      </c>
      <c r="D25" s="6">
        <f t="shared" si="9"/>
        <v>1</v>
      </c>
      <c r="E25" s="6">
        <f t="shared" si="33"/>
        <v>0</v>
      </c>
      <c r="F25" s="12">
        <f>F24</f>
        <v>43328</v>
      </c>
      <c r="G25" s="6">
        <f t="shared" si="38"/>
        <v>53</v>
      </c>
      <c r="I25" s="8">
        <f t="shared" ca="1" si="0"/>
        <v>33983.200000000004</v>
      </c>
      <c r="J25" s="9">
        <f t="shared" ca="1" si="1"/>
        <v>13233.333333333334</v>
      </c>
      <c r="K25" s="8">
        <f t="shared" ca="1" si="2"/>
        <v>17.12</v>
      </c>
      <c r="L25" s="15" t="str">
        <f t="shared" ref="L25:M25" si="43">L22</f>
        <v>COBRA</v>
      </c>
      <c r="M25" s="18">
        <v>0.15</v>
      </c>
      <c r="O25" s="21" t="str">
        <f t="shared" ca="1" si="3"/>
        <v>EXECUTE [dbo].[PG_CI_LIBRO_INGRESOS] 0, 0, 0, 53022, 201, 1, 1, 0, '2018-08-16', 53, '', 33983.2</v>
      </c>
    </row>
    <row r="26" spans="1:15" x14ac:dyDescent="0.3">
      <c r="A26" s="6">
        <f t="shared" si="36"/>
        <v>53023</v>
      </c>
      <c r="B26" s="6">
        <f t="shared" si="16"/>
        <v>102</v>
      </c>
      <c r="C26" s="6">
        <f t="shared" si="37"/>
        <v>1</v>
      </c>
      <c r="D26" s="6">
        <f t="shared" si="9"/>
        <v>2</v>
      </c>
      <c r="E26" s="6">
        <f t="shared" si="33"/>
        <v>1</v>
      </c>
      <c r="F26" s="12">
        <f>F25</f>
        <v>43328</v>
      </c>
      <c r="G26" s="6">
        <f t="shared" si="38"/>
        <v>53</v>
      </c>
      <c r="I26" s="8">
        <f t="shared" ca="1" si="0"/>
        <v>123424.2</v>
      </c>
      <c r="J26" s="9">
        <f t="shared" ca="1" si="1"/>
        <v>11966.666666666666</v>
      </c>
      <c r="K26" s="8">
        <f t="shared" ca="1" si="2"/>
        <v>22.92</v>
      </c>
      <c r="L26" s="15" t="str">
        <f t="shared" ref="L26:M26" si="44">L23</f>
        <v>AJUSTE</v>
      </c>
      <c r="M26" s="25">
        <v>0.45</v>
      </c>
      <c r="O26" s="21" t="str">
        <f t="shared" ca="1" si="3"/>
        <v>EXECUTE [dbo].[PG_CI_LIBRO_INGRESOS] 0, 0, 0, 53023, 102, 1, 2, 1, '2018-08-16', 53, '', 123424.2</v>
      </c>
    </row>
    <row r="27" spans="1:15" x14ac:dyDescent="0.3">
      <c r="A27" s="6">
        <f t="shared" si="36"/>
        <v>53024</v>
      </c>
      <c r="B27" s="6">
        <f t="shared" si="16"/>
        <v>103</v>
      </c>
      <c r="C27" s="6">
        <f t="shared" si="37"/>
        <v>1</v>
      </c>
      <c r="D27" s="6">
        <f t="shared" si="9"/>
        <v>1</v>
      </c>
      <c r="E27" s="6">
        <f t="shared" si="33"/>
        <v>1</v>
      </c>
      <c r="F27" s="14">
        <f>F26+$F$1</f>
        <v>43329</v>
      </c>
      <c r="G27" s="6">
        <f t="shared" si="38"/>
        <v>53</v>
      </c>
      <c r="I27" s="8">
        <f t="shared" ca="1" si="0"/>
        <v>102660</v>
      </c>
      <c r="J27" s="9">
        <f t="shared" ca="1" si="1"/>
        <v>13333.333333333334</v>
      </c>
      <c r="K27" s="8">
        <f t="shared" ca="1" si="2"/>
        <v>17.11</v>
      </c>
      <c r="L27" s="15" t="str">
        <f t="shared" ref="L27:M27" si="45">L24</f>
        <v>CONTADO</v>
      </c>
      <c r="M27" s="25">
        <v>0.45</v>
      </c>
      <c r="O27" s="21" t="str">
        <f t="shared" ca="1" si="3"/>
        <v>EXECUTE [dbo].[PG_CI_LIBRO_INGRESOS] 0, 0, 0, 53024, 103, 1, 1, 1, '2018-08-17', 53, '', 102660</v>
      </c>
    </row>
    <row r="28" spans="1:15" x14ac:dyDescent="0.3">
      <c r="A28" s="6">
        <f t="shared" si="36"/>
        <v>53025</v>
      </c>
      <c r="B28" s="6">
        <f t="shared" si="16"/>
        <v>104</v>
      </c>
      <c r="C28" s="6">
        <f t="shared" si="37"/>
        <v>1</v>
      </c>
      <c r="D28" s="6">
        <f t="shared" si="9"/>
        <v>1</v>
      </c>
      <c r="E28" s="6">
        <f t="shared" si="33"/>
        <v>0</v>
      </c>
      <c r="F28" s="12">
        <f>F27</f>
        <v>43329</v>
      </c>
      <c r="G28" s="6">
        <f t="shared" si="38"/>
        <v>53</v>
      </c>
      <c r="I28" s="8">
        <f t="shared" ca="1" si="0"/>
        <v>98496.000000000015</v>
      </c>
      <c r="J28" s="9">
        <f t="shared" ca="1" si="1"/>
        <v>12800</v>
      </c>
      <c r="K28" s="8">
        <f t="shared" ca="1" si="2"/>
        <v>17.100000000000001</v>
      </c>
      <c r="L28" s="15" t="str">
        <f t="shared" ref="L28:M28" si="46">L25</f>
        <v>COBRA</v>
      </c>
      <c r="M28" s="25">
        <v>0.45</v>
      </c>
      <c r="O28" s="21" t="str">
        <f t="shared" ca="1" si="3"/>
        <v>EXECUTE [dbo].[PG_CI_LIBRO_INGRESOS] 0, 0, 0, 53025, 104, 1, 1, 0, '2018-08-17', 53, '', 98496</v>
      </c>
    </row>
    <row r="29" spans="1:15" x14ac:dyDescent="0.3">
      <c r="A29" s="6">
        <f t="shared" si="36"/>
        <v>53026</v>
      </c>
      <c r="B29" s="6">
        <f t="shared" si="16"/>
        <v>204</v>
      </c>
      <c r="C29" s="6">
        <f t="shared" si="37"/>
        <v>1</v>
      </c>
      <c r="D29" s="6">
        <f t="shared" si="9"/>
        <v>1</v>
      </c>
      <c r="E29" s="6">
        <f t="shared" si="33"/>
        <v>1</v>
      </c>
      <c r="F29" s="12">
        <f>F28</f>
        <v>43329</v>
      </c>
      <c r="G29" s="6">
        <f t="shared" si="38"/>
        <v>53</v>
      </c>
      <c r="I29" s="8">
        <f t="shared" ca="1" si="0"/>
        <v>37873.799999999996</v>
      </c>
      <c r="J29" s="9">
        <f t="shared" ca="1" si="1"/>
        <v>13233.333333333334</v>
      </c>
      <c r="K29" s="8">
        <f t="shared" ca="1" si="2"/>
        <v>19.079999999999998</v>
      </c>
      <c r="L29" s="15" t="str">
        <f t="shared" ref="L29:M29" si="47">L26</f>
        <v>AJUSTE</v>
      </c>
      <c r="M29" s="18">
        <v>0.15</v>
      </c>
      <c r="O29" s="21" t="str">
        <f t="shared" ca="1" si="3"/>
        <v>EXECUTE [dbo].[PG_CI_LIBRO_INGRESOS] 0, 0, 0, 53026, 204, 1, 1, 1, '2018-08-17', 53, '', 37873.8</v>
      </c>
    </row>
    <row r="30" spans="1:15" x14ac:dyDescent="0.3">
      <c r="A30" s="6">
        <f t="shared" si="36"/>
        <v>53027</v>
      </c>
      <c r="B30" s="6">
        <f t="shared" si="16"/>
        <v>105</v>
      </c>
      <c r="C30" s="6">
        <f t="shared" si="37"/>
        <v>1</v>
      </c>
      <c r="D30" s="6">
        <f t="shared" si="9"/>
        <v>2</v>
      </c>
      <c r="E30" s="6">
        <f t="shared" si="33"/>
        <v>1</v>
      </c>
      <c r="F30" s="14">
        <f>F29+$F$1</f>
        <v>43330</v>
      </c>
      <c r="G30" s="6">
        <f t="shared" si="38"/>
        <v>53</v>
      </c>
      <c r="I30" s="8">
        <f t="shared" ca="1" si="0"/>
        <v>111142.5</v>
      </c>
      <c r="J30" s="9">
        <f t="shared" ca="1" si="1"/>
        <v>11666.666666666666</v>
      </c>
      <c r="K30" s="8">
        <f t="shared" ca="1" si="2"/>
        <v>21.17</v>
      </c>
      <c r="L30" s="15" t="str">
        <f t="shared" ref="L30:M30" si="48">L27</f>
        <v>CONTADO</v>
      </c>
      <c r="M30" s="25">
        <v>0.45</v>
      </c>
      <c r="O30" s="21" t="str">
        <f t="shared" ca="1" si="3"/>
        <v>EXECUTE [dbo].[PG_CI_LIBRO_INGRESOS] 0, 0, 0, 53027, 105, 1, 2, 1, '2018-08-18', 53, '', 111142.5</v>
      </c>
    </row>
    <row r="31" spans="1:15" x14ac:dyDescent="0.3">
      <c r="A31" s="6">
        <f t="shared" si="36"/>
        <v>53028</v>
      </c>
      <c r="B31" s="6">
        <f t="shared" si="16"/>
        <v>101</v>
      </c>
      <c r="C31" s="6">
        <f t="shared" si="37"/>
        <v>1</v>
      </c>
      <c r="D31" s="6">
        <f t="shared" si="9"/>
        <v>1</v>
      </c>
      <c r="E31" s="6">
        <f t="shared" si="33"/>
        <v>0</v>
      </c>
      <c r="F31" s="12">
        <f>F30</f>
        <v>43330</v>
      </c>
      <c r="G31" s="6">
        <f t="shared" si="38"/>
        <v>53</v>
      </c>
      <c r="I31" s="8">
        <f t="shared" ca="1" si="0"/>
        <v>126600.00000000001</v>
      </c>
      <c r="J31" s="9">
        <f t="shared" ca="1" si="1"/>
        <v>13333.333333333334</v>
      </c>
      <c r="K31" s="8">
        <f t="shared" ca="1" si="2"/>
        <v>21.1</v>
      </c>
      <c r="L31" s="15" t="str">
        <f t="shared" ref="L31:M31" si="49">L28</f>
        <v>COBRA</v>
      </c>
      <c r="M31" s="25">
        <v>0.45</v>
      </c>
      <c r="O31" s="21" t="str">
        <f t="shared" ca="1" si="3"/>
        <v>EXECUTE [dbo].[PG_CI_LIBRO_INGRESOS] 0, 0, 0, 53028, 101, 1, 1, 0, '2018-08-18', 53, '', 126600</v>
      </c>
    </row>
    <row r="32" spans="1:15" x14ac:dyDescent="0.3">
      <c r="A32" s="6">
        <f t="shared" si="36"/>
        <v>53029</v>
      </c>
      <c r="B32" s="6">
        <f t="shared" si="16"/>
        <v>201</v>
      </c>
      <c r="C32" s="6">
        <f t="shared" si="37"/>
        <v>1</v>
      </c>
      <c r="D32" s="6">
        <f t="shared" si="9"/>
        <v>1</v>
      </c>
      <c r="E32" s="6">
        <f t="shared" si="33"/>
        <v>1</v>
      </c>
      <c r="F32" s="12">
        <f>F31</f>
        <v>43330</v>
      </c>
      <c r="G32" s="6">
        <f t="shared" si="38"/>
        <v>53</v>
      </c>
      <c r="I32" s="8">
        <f t="shared" ca="1" si="0"/>
        <v>42664.999999999993</v>
      </c>
      <c r="J32" s="9">
        <f t="shared" ca="1" si="1"/>
        <v>12366.666666666666</v>
      </c>
      <c r="K32" s="8">
        <f t="shared" ca="1" si="2"/>
        <v>23</v>
      </c>
      <c r="L32" s="15" t="str">
        <f t="shared" ref="L32:M32" si="50">L29</f>
        <v>AJUSTE</v>
      </c>
      <c r="M32" s="18">
        <v>0.15</v>
      </c>
      <c r="O32" s="21" t="str">
        <f t="shared" ca="1" si="3"/>
        <v>EXECUTE [dbo].[PG_CI_LIBRO_INGRESOS] 0, 0, 0, 53029, 201, 1, 1, 1, '2018-08-18', 53, '', 42665</v>
      </c>
    </row>
    <row r="33" spans="1:15" x14ac:dyDescent="0.3">
      <c r="A33" s="6">
        <f t="shared" ref="A33:A52" si="51">A32+1</f>
        <v>53030</v>
      </c>
      <c r="B33" s="6">
        <f t="shared" si="16"/>
        <v>102</v>
      </c>
      <c r="C33" s="6">
        <f t="shared" ref="C33:C52" si="52">C32</f>
        <v>1</v>
      </c>
      <c r="D33" s="6">
        <f t="shared" si="9"/>
        <v>1</v>
      </c>
      <c r="E33" s="6">
        <f t="shared" si="33"/>
        <v>1</v>
      </c>
      <c r="F33" s="14">
        <f>F32+$F$1</f>
        <v>43331</v>
      </c>
      <c r="G33" s="6">
        <f t="shared" ref="G33:G52" si="53">G32</f>
        <v>53</v>
      </c>
      <c r="I33" s="8">
        <f t="shared" ca="1" si="0"/>
        <v>114309</v>
      </c>
      <c r="J33" s="9">
        <f t="shared" ca="1" si="1"/>
        <v>13000</v>
      </c>
      <c r="K33" s="8">
        <f t="shared" ca="1" si="2"/>
        <v>19.54</v>
      </c>
      <c r="L33" s="15" t="str">
        <f t="shared" ref="L33:M33" si="54">L30</f>
        <v>CONTADO</v>
      </c>
      <c r="M33" s="25">
        <v>0.45</v>
      </c>
      <c r="O33" s="21" t="str">
        <f t="shared" ca="1" si="3"/>
        <v>EXECUTE [dbo].[PG_CI_LIBRO_INGRESOS] 0, 0, 0, 53030, 102, 1, 1, 1, '2018-08-19', 53, '', 114309</v>
      </c>
    </row>
    <row r="34" spans="1:15" x14ac:dyDescent="0.3">
      <c r="A34" s="6">
        <f t="shared" si="51"/>
        <v>53031</v>
      </c>
      <c r="B34" s="6">
        <f t="shared" si="16"/>
        <v>103</v>
      </c>
      <c r="C34" s="6">
        <f t="shared" si="52"/>
        <v>1</v>
      </c>
      <c r="D34" s="6">
        <f t="shared" si="9"/>
        <v>2</v>
      </c>
      <c r="E34" s="6">
        <f t="shared" si="33"/>
        <v>0</v>
      </c>
      <c r="F34" s="12">
        <f>F33</f>
        <v>43331</v>
      </c>
      <c r="G34" s="6">
        <f t="shared" si="53"/>
        <v>53</v>
      </c>
      <c r="I34" s="8">
        <f t="shared" ca="1" si="0"/>
        <v>96474.89999999998</v>
      </c>
      <c r="J34" s="9">
        <f t="shared" ca="1" si="1"/>
        <v>11766.666666666666</v>
      </c>
      <c r="K34" s="8">
        <f t="shared" ca="1" si="2"/>
        <v>18.22</v>
      </c>
      <c r="L34" s="15" t="str">
        <f t="shared" ref="L34:M34" si="55">L31</f>
        <v>COBRA</v>
      </c>
      <c r="M34" s="25">
        <v>0.45</v>
      </c>
      <c r="O34" s="21" t="str">
        <f t="shared" ca="1" si="3"/>
        <v>EXECUTE [dbo].[PG_CI_LIBRO_INGRESOS] 0, 0, 0, 53031, 103, 1, 2, 0, '2018-08-19', 53, '', 96474.9</v>
      </c>
    </row>
    <row r="35" spans="1:15" x14ac:dyDescent="0.3">
      <c r="A35" s="6">
        <f t="shared" si="51"/>
        <v>53032</v>
      </c>
      <c r="B35" s="6">
        <f t="shared" si="16"/>
        <v>104</v>
      </c>
      <c r="C35" s="6">
        <f t="shared" si="52"/>
        <v>1</v>
      </c>
      <c r="D35" s="6">
        <f t="shared" si="9"/>
        <v>1</v>
      </c>
      <c r="E35" s="6">
        <f t="shared" si="33"/>
        <v>1</v>
      </c>
      <c r="F35" s="12">
        <f>F34</f>
        <v>43331</v>
      </c>
      <c r="G35" s="6">
        <f t="shared" si="53"/>
        <v>53</v>
      </c>
      <c r="I35" s="8">
        <f t="shared" ca="1" si="0"/>
        <v>120336.74999999997</v>
      </c>
      <c r="J35" s="9">
        <f t="shared" ca="1" si="1"/>
        <v>13166.666666666666</v>
      </c>
      <c r="K35" s="8">
        <f t="shared" ca="1" si="2"/>
        <v>20.309999999999999</v>
      </c>
      <c r="L35" s="15" t="str">
        <f t="shared" ref="L35:M35" si="56">L32</f>
        <v>AJUSTE</v>
      </c>
      <c r="M35" s="25">
        <v>0.45</v>
      </c>
      <c r="O35" s="21" t="str">
        <f t="shared" ca="1" si="3"/>
        <v>EXECUTE [dbo].[PG_CI_LIBRO_INGRESOS] 0, 0, 0, 53032, 104, 1, 1, 1, '2018-08-19', 53, '', 120336.75</v>
      </c>
    </row>
    <row r="36" spans="1:15" x14ac:dyDescent="0.3">
      <c r="A36" s="6">
        <f t="shared" si="51"/>
        <v>53033</v>
      </c>
      <c r="B36" s="6">
        <f t="shared" si="16"/>
        <v>204</v>
      </c>
      <c r="C36" s="6">
        <f t="shared" si="52"/>
        <v>1</v>
      </c>
      <c r="D36" s="6">
        <f t="shared" si="9"/>
        <v>1</v>
      </c>
      <c r="E36" s="6">
        <f t="shared" si="33"/>
        <v>1</v>
      </c>
      <c r="F36" s="14">
        <f>F35+$F$1</f>
        <v>43332</v>
      </c>
      <c r="G36" s="6">
        <f t="shared" si="53"/>
        <v>53</v>
      </c>
      <c r="I36" s="8">
        <f t="shared" ca="1" si="0"/>
        <v>34058.699999999997</v>
      </c>
      <c r="J36" s="9">
        <f t="shared" ca="1" si="1"/>
        <v>12300</v>
      </c>
      <c r="K36" s="8">
        <f t="shared" ca="1" si="2"/>
        <v>18.46</v>
      </c>
      <c r="L36" s="15" t="str">
        <f t="shared" ref="L36:M36" si="57">L33</f>
        <v>CONTADO</v>
      </c>
      <c r="M36" s="18">
        <v>0.15</v>
      </c>
      <c r="O36" s="21" t="str">
        <f t="shared" ca="1" si="3"/>
        <v>EXECUTE [dbo].[PG_CI_LIBRO_INGRESOS] 0, 0, 0, 53033, 204, 1, 1, 1, '2018-08-20', 53, '', 34058.7</v>
      </c>
    </row>
    <row r="37" spans="1:15" x14ac:dyDescent="0.3">
      <c r="A37" s="6">
        <f t="shared" si="51"/>
        <v>53034</v>
      </c>
      <c r="B37" s="6">
        <f t="shared" si="16"/>
        <v>105</v>
      </c>
      <c r="C37" s="6">
        <f t="shared" si="52"/>
        <v>1</v>
      </c>
      <c r="D37" s="6">
        <f t="shared" si="9"/>
        <v>1</v>
      </c>
      <c r="E37" s="6">
        <f t="shared" si="33"/>
        <v>0</v>
      </c>
      <c r="F37" s="12">
        <f>F36</f>
        <v>43332</v>
      </c>
      <c r="G37" s="6">
        <f t="shared" si="53"/>
        <v>53</v>
      </c>
      <c r="I37" s="8">
        <f t="shared" ca="1" si="0"/>
        <v>106136.1</v>
      </c>
      <c r="J37" s="9">
        <f t="shared" ca="1" si="1"/>
        <v>11900</v>
      </c>
      <c r="K37" s="8">
        <f t="shared" ca="1" si="2"/>
        <v>19.82</v>
      </c>
      <c r="L37" s="15" t="str">
        <f t="shared" ref="L37:M37" si="58">L34</f>
        <v>COBRA</v>
      </c>
      <c r="M37" s="25">
        <v>0.45</v>
      </c>
      <c r="O37" s="21" t="str">
        <f t="shared" ca="1" si="3"/>
        <v>EXECUTE [dbo].[PG_CI_LIBRO_INGRESOS] 0, 0, 0, 53034, 105, 1, 1, 0, '2018-08-20', 53, '', 106136.1</v>
      </c>
    </row>
    <row r="38" spans="1:15" x14ac:dyDescent="0.3">
      <c r="A38" s="6">
        <f t="shared" si="51"/>
        <v>53035</v>
      </c>
      <c r="B38" s="6">
        <f t="shared" si="16"/>
        <v>101</v>
      </c>
      <c r="C38" s="6">
        <f t="shared" si="52"/>
        <v>1</v>
      </c>
      <c r="D38" s="6">
        <f t="shared" si="9"/>
        <v>2</v>
      </c>
      <c r="E38" s="6">
        <f t="shared" si="33"/>
        <v>1</v>
      </c>
      <c r="F38" s="12">
        <f>F37</f>
        <v>43332</v>
      </c>
      <c r="G38" s="6">
        <f t="shared" si="53"/>
        <v>53</v>
      </c>
      <c r="I38" s="8">
        <f t="shared" ca="1" si="0"/>
        <v>106553.25000000001</v>
      </c>
      <c r="J38" s="9">
        <f t="shared" ca="1" si="1"/>
        <v>11833.333333333334</v>
      </c>
      <c r="K38" s="8">
        <f t="shared" ca="1" si="2"/>
        <v>20.010000000000002</v>
      </c>
      <c r="L38" s="15" t="str">
        <f t="shared" ref="L38:M38" si="59">L35</f>
        <v>AJUSTE</v>
      </c>
      <c r="M38" s="25">
        <v>0.45</v>
      </c>
      <c r="O38" s="21" t="str">
        <f t="shared" ca="1" si="3"/>
        <v>EXECUTE [dbo].[PG_CI_LIBRO_INGRESOS] 0, 0, 0, 53035, 101, 1, 2, 1, '2018-08-20', 53, '', 106553.25</v>
      </c>
    </row>
    <row r="39" spans="1:15" x14ac:dyDescent="0.3">
      <c r="A39" s="6">
        <f t="shared" si="51"/>
        <v>53036</v>
      </c>
      <c r="B39" s="6">
        <f t="shared" si="16"/>
        <v>201</v>
      </c>
      <c r="C39" s="6">
        <f t="shared" si="52"/>
        <v>1</v>
      </c>
      <c r="D39" s="6">
        <f t="shared" si="9"/>
        <v>1</v>
      </c>
      <c r="E39" s="6">
        <f t="shared" si="33"/>
        <v>1</v>
      </c>
      <c r="F39" s="14">
        <f>F38+$F$1</f>
        <v>43333</v>
      </c>
      <c r="G39" s="6">
        <f t="shared" si="53"/>
        <v>53</v>
      </c>
      <c r="I39" s="8">
        <f t="shared" ca="1" si="0"/>
        <v>39385.599999999999</v>
      </c>
      <c r="J39" s="9">
        <f t="shared" ca="1" si="1"/>
        <v>12066.666666666666</v>
      </c>
      <c r="K39" s="8">
        <f t="shared" ca="1" si="2"/>
        <v>21.76</v>
      </c>
      <c r="L39" s="15" t="str">
        <f t="shared" ref="L39:M39" si="60">L36</f>
        <v>CONTADO</v>
      </c>
      <c r="M39" s="18">
        <v>0.15</v>
      </c>
      <c r="O39" s="21" t="str">
        <f t="shared" ca="1" si="3"/>
        <v>EXECUTE [dbo].[PG_CI_LIBRO_INGRESOS] 0, 0, 0, 53036, 201, 1, 1, 1, '2018-08-21', 53, '', 39385.6</v>
      </c>
    </row>
    <row r="40" spans="1:15" x14ac:dyDescent="0.3">
      <c r="A40" s="6">
        <f t="shared" si="51"/>
        <v>53037</v>
      </c>
      <c r="B40" s="6">
        <f t="shared" si="16"/>
        <v>102</v>
      </c>
      <c r="C40" s="6">
        <f t="shared" si="52"/>
        <v>1</v>
      </c>
      <c r="D40" s="6">
        <f t="shared" si="9"/>
        <v>1</v>
      </c>
      <c r="E40" s="6">
        <f t="shared" si="33"/>
        <v>0</v>
      </c>
      <c r="F40" s="12">
        <f>F39</f>
        <v>43333</v>
      </c>
      <c r="G40" s="6">
        <f t="shared" si="53"/>
        <v>53</v>
      </c>
      <c r="I40" s="8">
        <f t="shared" ca="1" si="0"/>
        <v>93384.300000000017</v>
      </c>
      <c r="J40" s="9">
        <f t="shared" ca="1" si="1"/>
        <v>11933.333333333334</v>
      </c>
      <c r="K40" s="8">
        <f t="shared" ca="1" si="2"/>
        <v>17.39</v>
      </c>
      <c r="L40" s="15" t="str">
        <f t="shared" ref="L40:M40" si="61">L37</f>
        <v>COBRA</v>
      </c>
      <c r="M40" s="25">
        <v>0.45</v>
      </c>
      <c r="O40" s="21" t="str">
        <f t="shared" ca="1" si="3"/>
        <v>EXECUTE [dbo].[PG_CI_LIBRO_INGRESOS] 0, 0, 0, 53037, 102, 1, 1, 0, '2018-08-21', 53, '', 93384.3</v>
      </c>
    </row>
    <row r="41" spans="1:15" x14ac:dyDescent="0.3">
      <c r="A41" s="6">
        <f t="shared" si="51"/>
        <v>53038</v>
      </c>
      <c r="B41" s="6">
        <f t="shared" si="16"/>
        <v>103</v>
      </c>
      <c r="C41" s="6">
        <f t="shared" si="52"/>
        <v>1</v>
      </c>
      <c r="D41" s="6">
        <f t="shared" si="9"/>
        <v>1</v>
      </c>
      <c r="E41" s="6">
        <f t="shared" si="33"/>
        <v>1</v>
      </c>
      <c r="F41" s="12">
        <f>F40</f>
        <v>43333</v>
      </c>
      <c r="G41" s="6">
        <f t="shared" si="53"/>
        <v>53</v>
      </c>
      <c r="I41" s="8">
        <f t="shared" ca="1" si="0"/>
        <v>129103.2</v>
      </c>
      <c r="J41" s="9">
        <f t="shared" ca="1" si="1"/>
        <v>12900</v>
      </c>
      <c r="K41" s="8">
        <f t="shared" ca="1" si="2"/>
        <v>22.24</v>
      </c>
      <c r="L41" s="15" t="str">
        <f t="shared" ref="L41:M41" si="62">L38</f>
        <v>AJUSTE</v>
      </c>
      <c r="M41" s="25">
        <v>0.45</v>
      </c>
      <c r="O41" s="21" t="str">
        <f t="shared" ca="1" si="3"/>
        <v>EXECUTE [dbo].[PG_CI_LIBRO_INGRESOS] 0, 0, 0, 53038, 103, 1, 1, 1, '2018-08-21', 53, '', 129103.2</v>
      </c>
    </row>
    <row r="42" spans="1:15" x14ac:dyDescent="0.3">
      <c r="A42" s="6">
        <f t="shared" si="51"/>
        <v>53039</v>
      </c>
      <c r="B42" s="6">
        <f t="shared" si="16"/>
        <v>104</v>
      </c>
      <c r="C42" s="6">
        <f t="shared" si="52"/>
        <v>1</v>
      </c>
      <c r="D42" s="6">
        <f t="shared" si="9"/>
        <v>2</v>
      </c>
      <c r="E42" s="6">
        <f t="shared" si="33"/>
        <v>1</v>
      </c>
      <c r="F42" s="14">
        <f>F41+$F$1</f>
        <v>43334</v>
      </c>
      <c r="G42" s="6">
        <f t="shared" si="53"/>
        <v>53</v>
      </c>
      <c r="I42" s="8">
        <f t="shared" ca="1" si="0"/>
        <v>100749.00000000001</v>
      </c>
      <c r="J42" s="9">
        <f t="shared" ca="1" si="1"/>
        <v>11833.333333333334</v>
      </c>
      <c r="K42" s="8">
        <f t="shared" ca="1" si="2"/>
        <v>18.920000000000002</v>
      </c>
      <c r="L42" s="15" t="str">
        <f t="shared" ref="L42:M42" si="63">L39</f>
        <v>CONTADO</v>
      </c>
      <c r="M42" s="25">
        <v>0.45</v>
      </c>
      <c r="O42" s="21" t="str">
        <f t="shared" ca="1" si="3"/>
        <v>EXECUTE [dbo].[PG_CI_LIBRO_INGRESOS] 0, 0, 0, 53039, 104, 1, 2, 1, '2018-08-22', 53, '', 100749</v>
      </c>
    </row>
    <row r="43" spans="1:15" x14ac:dyDescent="0.3">
      <c r="A43" s="6">
        <f t="shared" si="51"/>
        <v>53040</v>
      </c>
      <c r="B43" s="6">
        <f t="shared" si="16"/>
        <v>204</v>
      </c>
      <c r="C43" s="6">
        <f t="shared" si="52"/>
        <v>1</v>
      </c>
      <c r="D43" s="6">
        <f t="shared" si="9"/>
        <v>1</v>
      </c>
      <c r="E43" s="6">
        <f t="shared" si="33"/>
        <v>0</v>
      </c>
      <c r="F43" s="12">
        <f>F42</f>
        <v>43334</v>
      </c>
      <c r="G43" s="6">
        <f t="shared" si="53"/>
        <v>53</v>
      </c>
      <c r="I43" s="8">
        <f t="shared" ca="1" si="0"/>
        <v>34761.199999999997</v>
      </c>
      <c r="J43" s="9">
        <f t="shared" ca="1" si="1"/>
        <v>12533.333333333334</v>
      </c>
      <c r="K43" s="8">
        <f t="shared" ca="1" si="2"/>
        <v>18.489999999999998</v>
      </c>
      <c r="L43" s="15" t="str">
        <f t="shared" ref="L43:M43" si="64">L40</f>
        <v>COBRA</v>
      </c>
      <c r="M43" s="18">
        <v>0.15</v>
      </c>
      <c r="O43" s="21" t="str">
        <f t="shared" ca="1" si="3"/>
        <v>EXECUTE [dbo].[PG_CI_LIBRO_INGRESOS] 0, 0, 0, 53040, 204, 1, 1, 0, '2018-08-22', 53, '', 34761.2</v>
      </c>
    </row>
    <row r="44" spans="1:15" x14ac:dyDescent="0.3">
      <c r="A44" s="6">
        <f t="shared" si="51"/>
        <v>53041</v>
      </c>
      <c r="B44" s="6">
        <f t="shared" si="16"/>
        <v>105</v>
      </c>
      <c r="C44" s="6">
        <f t="shared" si="52"/>
        <v>1</v>
      </c>
      <c r="D44" s="6">
        <f t="shared" si="9"/>
        <v>1</v>
      </c>
      <c r="E44" s="6">
        <f t="shared" si="33"/>
        <v>1</v>
      </c>
      <c r="F44" s="12">
        <f>F43</f>
        <v>43334</v>
      </c>
      <c r="G44" s="6">
        <f t="shared" si="53"/>
        <v>53</v>
      </c>
      <c r="I44" s="8">
        <f t="shared" ca="1" si="0"/>
        <v>111195</v>
      </c>
      <c r="J44" s="9">
        <f t="shared" ca="1" si="1"/>
        <v>11766.666666666666</v>
      </c>
      <c r="K44" s="8">
        <f t="shared" ca="1" si="2"/>
        <v>21</v>
      </c>
      <c r="L44" s="15" t="str">
        <f t="shared" ref="L44:M44" si="65">L41</f>
        <v>AJUSTE</v>
      </c>
      <c r="M44" s="25">
        <v>0.45</v>
      </c>
      <c r="O44" s="21" t="str">
        <f t="shared" ca="1" si="3"/>
        <v>EXECUTE [dbo].[PG_CI_LIBRO_INGRESOS] 0, 0, 0, 53041, 105, 1, 1, 1, '2018-08-22', 53, '', 111195</v>
      </c>
    </row>
    <row r="45" spans="1:15" x14ac:dyDescent="0.3">
      <c r="A45" s="6">
        <f t="shared" si="51"/>
        <v>53042</v>
      </c>
      <c r="B45" s="6">
        <f t="shared" si="16"/>
        <v>101</v>
      </c>
      <c r="C45" s="6">
        <f t="shared" si="52"/>
        <v>1</v>
      </c>
      <c r="D45" s="6">
        <f t="shared" si="9"/>
        <v>1</v>
      </c>
      <c r="E45" s="6">
        <f t="shared" si="33"/>
        <v>1</v>
      </c>
      <c r="F45" s="14">
        <f>F44+$F$1</f>
        <v>43335</v>
      </c>
      <c r="G45" s="6">
        <f t="shared" si="53"/>
        <v>53</v>
      </c>
      <c r="I45" s="8">
        <f t="shared" ca="1" si="0"/>
        <v>120277.5</v>
      </c>
      <c r="J45" s="9">
        <f t="shared" ca="1" si="1"/>
        <v>11666.666666666666</v>
      </c>
      <c r="K45" s="8">
        <f t="shared" ca="1" si="2"/>
        <v>22.91</v>
      </c>
      <c r="L45" s="15" t="str">
        <f t="shared" ref="L45:M45" si="66">L42</f>
        <v>CONTADO</v>
      </c>
      <c r="M45" s="25">
        <v>0.45</v>
      </c>
      <c r="O45" s="21" t="str">
        <f t="shared" ca="1" si="3"/>
        <v>EXECUTE [dbo].[PG_CI_LIBRO_INGRESOS] 0, 0, 0, 53042, 101, 1, 1, 1, '2018-08-23', 53, '', 120277.5</v>
      </c>
    </row>
    <row r="46" spans="1:15" x14ac:dyDescent="0.3">
      <c r="A46" s="6">
        <f t="shared" si="51"/>
        <v>53043</v>
      </c>
      <c r="B46" s="6">
        <f t="shared" si="16"/>
        <v>201</v>
      </c>
      <c r="C46" s="6">
        <f t="shared" si="52"/>
        <v>1</v>
      </c>
      <c r="D46" s="6">
        <f t="shared" si="9"/>
        <v>2</v>
      </c>
      <c r="E46" s="6">
        <f t="shared" si="33"/>
        <v>0</v>
      </c>
      <c r="F46" s="12">
        <f>F45</f>
        <v>43335</v>
      </c>
      <c r="G46" s="6">
        <f t="shared" si="53"/>
        <v>53</v>
      </c>
      <c r="I46" s="8">
        <f t="shared" ca="1" si="0"/>
        <v>33959.199999999997</v>
      </c>
      <c r="J46" s="9">
        <f t="shared" ca="1" si="1"/>
        <v>12466.666666666666</v>
      </c>
      <c r="K46" s="8">
        <f t="shared" ca="1" si="2"/>
        <v>18.16</v>
      </c>
      <c r="L46" s="15" t="str">
        <f t="shared" ref="L46:M46" si="67">L43</f>
        <v>COBRA</v>
      </c>
      <c r="M46" s="18">
        <v>0.15</v>
      </c>
      <c r="O46" s="21" t="str">
        <f t="shared" ca="1" si="3"/>
        <v>EXECUTE [dbo].[PG_CI_LIBRO_INGRESOS] 0, 0, 0, 53043, 201, 1, 2, 0, '2018-08-23', 53, '', 33959.2</v>
      </c>
    </row>
    <row r="47" spans="1:15" x14ac:dyDescent="0.3">
      <c r="A47" s="6">
        <f t="shared" si="51"/>
        <v>53044</v>
      </c>
      <c r="B47" s="6">
        <f t="shared" si="16"/>
        <v>102</v>
      </c>
      <c r="C47" s="6">
        <f t="shared" si="52"/>
        <v>1</v>
      </c>
      <c r="D47" s="6">
        <f t="shared" si="9"/>
        <v>1</v>
      </c>
      <c r="E47" s="6">
        <f t="shared" si="33"/>
        <v>1</v>
      </c>
      <c r="F47" s="12">
        <f>F46</f>
        <v>43335</v>
      </c>
      <c r="G47" s="6">
        <f t="shared" si="53"/>
        <v>53</v>
      </c>
      <c r="I47" s="8">
        <f t="shared" ca="1" si="0"/>
        <v>99622.5</v>
      </c>
      <c r="J47" s="9">
        <f t="shared" ca="1" si="1"/>
        <v>12333.333333333334</v>
      </c>
      <c r="K47" s="8">
        <f t="shared" ca="1" si="2"/>
        <v>17.95</v>
      </c>
      <c r="L47" s="15" t="str">
        <f t="shared" ref="L47:M47" si="68">L44</f>
        <v>AJUSTE</v>
      </c>
      <c r="M47" s="25">
        <v>0.45</v>
      </c>
      <c r="O47" s="21" t="str">
        <f t="shared" ca="1" si="3"/>
        <v>EXECUTE [dbo].[PG_CI_LIBRO_INGRESOS] 0, 0, 0, 53044, 102, 1, 1, 1, '2018-08-23', 53, '', 99622.5</v>
      </c>
    </row>
    <row r="48" spans="1:15" x14ac:dyDescent="0.3">
      <c r="A48" s="6">
        <f t="shared" si="51"/>
        <v>53045</v>
      </c>
      <c r="B48" s="6">
        <f t="shared" si="16"/>
        <v>103</v>
      </c>
      <c r="C48" s="6">
        <f t="shared" si="52"/>
        <v>1</v>
      </c>
      <c r="D48" s="6">
        <f t="shared" si="9"/>
        <v>1</v>
      </c>
      <c r="E48" s="6">
        <f t="shared" si="33"/>
        <v>1</v>
      </c>
      <c r="F48" s="14">
        <f>F47+$F$1</f>
        <v>43336</v>
      </c>
      <c r="G48" s="6">
        <f t="shared" si="53"/>
        <v>53</v>
      </c>
      <c r="I48" s="8">
        <f t="shared" ca="1" si="0"/>
        <v>98814</v>
      </c>
      <c r="J48" s="9">
        <f t="shared" ca="1" si="1"/>
        <v>12766.666666666666</v>
      </c>
      <c r="K48" s="8">
        <f t="shared" ca="1" si="2"/>
        <v>17.2</v>
      </c>
      <c r="L48" s="15" t="str">
        <f t="shared" ref="L48:M48" si="69">L45</f>
        <v>CONTADO</v>
      </c>
      <c r="M48" s="25">
        <v>0.45</v>
      </c>
      <c r="O48" s="21" t="str">
        <f t="shared" ca="1" si="3"/>
        <v>EXECUTE [dbo].[PG_CI_LIBRO_INGRESOS] 0, 0, 0, 53045, 103, 1, 1, 1, '2018-08-24', 53, '', 98814</v>
      </c>
    </row>
    <row r="49" spans="1:15" x14ac:dyDescent="0.3">
      <c r="A49" s="6">
        <f t="shared" si="51"/>
        <v>53046</v>
      </c>
      <c r="B49" s="6">
        <f t="shared" si="16"/>
        <v>104</v>
      </c>
      <c r="C49" s="6">
        <f t="shared" si="52"/>
        <v>1</v>
      </c>
      <c r="D49" s="6">
        <f t="shared" si="9"/>
        <v>1</v>
      </c>
      <c r="E49" s="6">
        <f t="shared" si="33"/>
        <v>0</v>
      </c>
      <c r="F49" s="12">
        <f>F48</f>
        <v>43336</v>
      </c>
      <c r="G49" s="6">
        <f t="shared" si="53"/>
        <v>53</v>
      </c>
      <c r="I49" s="8">
        <f t="shared" ca="1" si="0"/>
        <v>113928</v>
      </c>
      <c r="J49" s="9">
        <f t="shared" ca="1" si="1"/>
        <v>12533.333333333334</v>
      </c>
      <c r="K49" s="8">
        <f t="shared" ca="1" si="2"/>
        <v>20.2</v>
      </c>
      <c r="L49" s="15" t="str">
        <f t="shared" ref="L49:M49" si="70">L46</f>
        <v>COBRA</v>
      </c>
      <c r="M49" s="25">
        <v>0.45</v>
      </c>
      <c r="O49" s="21" t="str">
        <f t="shared" ca="1" si="3"/>
        <v>EXECUTE [dbo].[PG_CI_LIBRO_INGRESOS] 0, 0, 0, 53046, 104, 1, 1, 0, '2018-08-24', 53, '', 113928</v>
      </c>
    </row>
    <row r="50" spans="1:15" x14ac:dyDescent="0.3">
      <c r="A50" s="6">
        <f t="shared" si="51"/>
        <v>53047</v>
      </c>
      <c r="B50" s="6">
        <f t="shared" si="16"/>
        <v>204</v>
      </c>
      <c r="C50" s="6">
        <f t="shared" si="52"/>
        <v>1</v>
      </c>
      <c r="D50" s="6">
        <f t="shared" si="9"/>
        <v>2</v>
      </c>
      <c r="E50" s="6">
        <f t="shared" si="33"/>
        <v>1</v>
      </c>
      <c r="F50" s="12">
        <f>F49</f>
        <v>43336</v>
      </c>
      <c r="G50" s="6">
        <f t="shared" si="53"/>
        <v>53</v>
      </c>
      <c r="I50" s="8">
        <f t="shared" ca="1" si="0"/>
        <v>38904.350000000006</v>
      </c>
      <c r="J50" s="9">
        <f t="shared" ca="1" si="1"/>
        <v>12633.333333333334</v>
      </c>
      <c r="K50" s="8">
        <f t="shared" ca="1" si="2"/>
        <v>20.53</v>
      </c>
      <c r="L50" s="15" t="str">
        <f t="shared" ref="L50:M50" si="71">L47</f>
        <v>AJUSTE</v>
      </c>
      <c r="M50" s="18">
        <v>0.15</v>
      </c>
      <c r="O50" s="21" t="str">
        <f t="shared" ca="1" si="3"/>
        <v>EXECUTE [dbo].[PG_CI_LIBRO_INGRESOS] 0, 0, 0, 53047, 204, 1, 2, 1, '2018-08-24', 53, '', 38904.35</v>
      </c>
    </row>
    <row r="51" spans="1:15" x14ac:dyDescent="0.3">
      <c r="A51" s="6">
        <f t="shared" si="51"/>
        <v>53048</v>
      </c>
      <c r="B51" s="6">
        <f t="shared" si="16"/>
        <v>105</v>
      </c>
      <c r="C51" s="6">
        <f t="shared" si="52"/>
        <v>1</v>
      </c>
      <c r="D51" s="6">
        <f t="shared" si="9"/>
        <v>1</v>
      </c>
      <c r="E51" s="6">
        <f t="shared" si="33"/>
        <v>1</v>
      </c>
      <c r="F51" s="14">
        <f>F50+$F$1</f>
        <v>43337</v>
      </c>
      <c r="G51" s="6">
        <f t="shared" si="53"/>
        <v>53</v>
      </c>
      <c r="I51" s="8">
        <f t="shared" ca="1" si="0"/>
        <v>126720</v>
      </c>
      <c r="J51" s="9">
        <f t="shared" ca="1" si="1"/>
        <v>13333.333333333334</v>
      </c>
      <c r="K51" s="8">
        <f t="shared" ca="1" si="2"/>
        <v>21.12</v>
      </c>
      <c r="L51" s="15" t="str">
        <f t="shared" ref="L51:M51" si="72">L48</f>
        <v>CONTADO</v>
      </c>
      <c r="M51" s="25">
        <v>0.45</v>
      </c>
      <c r="O51" s="21" t="str">
        <f t="shared" ca="1" si="3"/>
        <v>EXECUTE [dbo].[PG_CI_LIBRO_INGRESOS] 0, 0, 0, 53048, 105, 1, 1, 1, '2018-08-25', 53, '', 126720</v>
      </c>
    </row>
    <row r="52" spans="1:15" x14ac:dyDescent="0.3">
      <c r="A52" s="6">
        <f t="shared" si="51"/>
        <v>53049</v>
      </c>
      <c r="B52" s="6">
        <f t="shared" si="16"/>
        <v>101</v>
      </c>
      <c r="C52" s="6">
        <f t="shared" si="52"/>
        <v>1</v>
      </c>
      <c r="D52" s="6">
        <f t="shared" si="9"/>
        <v>1</v>
      </c>
      <c r="E52" s="6">
        <f t="shared" si="33"/>
        <v>0</v>
      </c>
      <c r="F52" s="12">
        <f>F51</f>
        <v>43337</v>
      </c>
      <c r="G52" s="6">
        <f t="shared" si="53"/>
        <v>53</v>
      </c>
      <c r="I52" s="8">
        <f t="shared" ca="1" si="0"/>
        <v>124799.40000000001</v>
      </c>
      <c r="J52" s="9">
        <f t="shared" ca="1" si="1"/>
        <v>13200</v>
      </c>
      <c r="K52" s="8">
        <f t="shared" ca="1" si="2"/>
        <v>21.01</v>
      </c>
      <c r="L52" s="15" t="str">
        <f t="shared" ref="L52:M52" si="73">L49</f>
        <v>COBRA</v>
      </c>
      <c r="M52" s="25">
        <v>0.45</v>
      </c>
      <c r="O52" s="21" t="str">
        <f t="shared" ca="1" si="3"/>
        <v>EXECUTE [dbo].[PG_CI_LIBRO_INGRESOS] 0, 0, 0, 53049, 101, 1, 1, 0, '2018-08-25', 53, '', 124799.4</v>
      </c>
    </row>
    <row r="53" spans="1:15" x14ac:dyDescent="0.3">
      <c r="A53" s="6">
        <f t="shared" ref="A53" si="74">A52+1</f>
        <v>53050</v>
      </c>
      <c r="B53" s="6">
        <f t="shared" si="16"/>
        <v>201</v>
      </c>
      <c r="C53" s="6">
        <f t="shared" ref="C53" si="75">C52</f>
        <v>1</v>
      </c>
      <c r="D53" s="6">
        <f t="shared" si="9"/>
        <v>1</v>
      </c>
      <c r="E53" s="6">
        <f t="shared" si="33"/>
        <v>1</v>
      </c>
      <c r="F53" s="12">
        <f>F52</f>
        <v>43337</v>
      </c>
      <c r="G53" s="6">
        <f t="shared" ref="G53" si="76">G52</f>
        <v>53</v>
      </c>
      <c r="I53" s="8">
        <f t="shared" ca="1" si="0"/>
        <v>33489</v>
      </c>
      <c r="J53" s="9">
        <f t="shared" ca="1" si="1"/>
        <v>12200</v>
      </c>
      <c r="K53" s="8">
        <f t="shared" ca="1" si="2"/>
        <v>18.3</v>
      </c>
      <c r="L53" s="15" t="str">
        <f t="shared" ref="L53:M53" si="77">L50</f>
        <v>AJUSTE</v>
      </c>
      <c r="M53" s="18">
        <v>0.15</v>
      </c>
      <c r="O53" s="21" t="str">
        <f t="shared" ca="1" si="3"/>
        <v>EXECUTE [dbo].[PG_CI_LIBRO_INGRESOS] 0, 0, 0, 53050, 201, 1, 1, 1, '2018-08-25', 53, '', 33489</v>
      </c>
    </row>
    <row r="54" spans="1:15" x14ac:dyDescent="0.3">
      <c r="A54" s="6">
        <f t="shared" ref="A54:A117" si="78">A53+1</f>
        <v>53051</v>
      </c>
      <c r="B54" s="6">
        <f t="shared" si="16"/>
        <v>102</v>
      </c>
      <c r="C54" s="6">
        <f t="shared" ref="C54:C117" si="79">C53</f>
        <v>1</v>
      </c>
      <c r="D54" s="6">
        <f t="shared" si="9"/>
        <v>2</v>
      </c>
      <c r="E54" s="6">
        <f t="shared" si="33"/>
        <v>1</v>
      </c>
      <c r="F54" s="14">
        <f>F53+$F$1</f>
        <v>43338</v>
      </c>
      <c r="G54" s="6">
        <f t="shared" ref="G54:G117" si="80">G53</f>
        <v>53</v>
      </c>
      <c r="I54" s="8">
        <f t="shared" ref="I54:I117" ca="1" si="81">J54*K54*M54</f>
        <v>102080.25000000001</v>
      </c>
      <c r="J54" s="9">
        <f t="shared" ca="1" si="1"/>
        <v>11833.333333333334</v>
      </c>
      <c r="K54" s="8">
        <f t="shared" ca="1" si="2"/>
        <v>19.170000000000002</v>
      </c>
      <c r="L54" s="15" t="str">
        <f t="shared" ref="L54:M54" si="82">L51</f>
        <v>CONTADO</v>
      </c>
      <c r="M54" s="25">
        <v>0.45</v>
      </c>
      <c r="O54" s="21" t="str">
        <f t="shared" ca="1" si="3"/>
        <v>EXECUTE [dbo].[PG_CI_LIBRO_INGRESOS] 0, 0, 0, 53051, 102, 1, 2, 1, '2018-08-26', 53, '', 102080.25</v>
      </c>
    </row>
    <row r="55" spans="1:15" x14ac:dyDescent="0.3">
      <c r="A55" s="6">
        <f t="shared" si="78"/>
        <v>53052</v>
      </c>
      <c r="B55" s="6">
        <f t="shared" si="16"/>
        <v>103</v>
      </c>
      <c r="C55" s="6">
        <f t="shared" si="79"/>
        <v>1</v>
      </c>
      <c r="D55" s="6">
        <f t="shared" si="9"/>
        <v>1</v>
      </c>
      <c r="E55" s="6">
        <f t="shared" si="33"/>
        <v>0</v>
      </c>
      <c r="F55" s="12">
        <f>F54</f>
        <v>43338</v>
      </c>
      <c r="G55" s="6">
        <f t="shared" si="80"/>
        <v>53</v>
      </c>
      <c r="I55" s="8">
        <f t="shared" ca="1" si="81"/>
        <v>109224</v>
      </c>
      <c r="J55" s="9">
        <f t="shared" ca="1" si="1"/>
        <v>12333.333333333334</v>
      </c>
      <c r="K55" s="8">
        <f t="shared" ca="1" si="2"/>
        <v>19.68</v>
      </c>
      <c r="L55" s="15" t="str">
        <f t="shared" ref="L55:M55" si="83">L52</f>
        <v>COBRA</v>
      </c>
      <c r="M55" s="25">
        <v>0.45</v>
      </c>
      <c r="O55" s="21" t="str">
        <f t="shared" ca="1" si="3"/>
        <v>EXECUTE [dbo].[PG_CI_LIBRO_INGRESOS] 0, 0, 0, 53052, 103, 1, 1, 0, '2018-08-26', 53, '', 109224</v>
      </c>
    </row>
    <row r="56" spans="1:15" x14ac:dyDescent="0.3">
      <c r="A56" s="6">
        <f t="shared" si="78"/>
        <v>53053</v>
      </c>
      <c r="B56" s="6">
        <f t="shared" si="16"/>
        <v>104</v>
      </c>
      <c r="C56" s="6">
        <f t="shared" si="79"/>
        <v>1</v>
      </c>
      <c r="D56" s="6">
        <f t="shared" si="9"/>
        <v>1</v>
      </c>
      <c r="E56" s="6">
        <f t="shared" si="33"/>
        <v>1</v>
      </c>
      <c r="F56" s="12">
        <f>F55</f>
        <v>43338</v>
      </c>
      <c r="G56" s="6">
        <f t="shared" si="80"/>
        <v>53</v>
      </c>
      <c r="I56" s="8">
        <f t="shared" ca="1" si="81"/>
        <v>114657.74999999999</v>
      </c>
      <c r="J56" s="9">
        <f t="shared" ca="1" si="1"/>
        <v>12966.666666666666</v>
      </c>
      <c r="K56" s="8">
        <f t="shared" ca="1" si="2"/>
        <v>19.649999999999999</v>
      </c>
      <c r="L56" s="15" t="str">
        <f t="shared" ref="L56:M56" si="84">L53</f>
        <v>AJUSTE</v>
      </c>
      <c r="M56" s="25">
        <v>0.45</v>
      </c>
      <c r="O56" s="21" t="str">
        <f t="shared" ca="1" si="3"/>
        <v>EXECUTE [dbo].[PG_CI_LIBRO_INGRESOS] 0, 0, 0, 53053, 104, 1, 1, 1, '2018-08-26', 53, '', 114657.75</v>
      </c>
    </row>
    <row r="57" spans="1:15" x14ac:dyDescent="0.3">
      <c r="A57" s="6">
        <f t="shared" si="78"/>
        <v>53054</v>
      </c>
      <c r="B57" s="6">
        <f t="shared" si="16"/>
        <v>204</v>
      </c>
      <c r="C57" s="6">
        <f t="shared" si="79"/>
        <v>1</v>
      </c>
      <c r="D57" s="6">
        <f t="shared" si="9"/>
        <v>1</v>
      </c>
      <c r="E57" s="6">
        <f t="shared" si="33"/>
        <v>1</v>
      </c>
      <c r="F57" s="14">
        <f>F56+$F$1</f>
        <v>43339</v>
      </c>
      <c r="G57" s="6">
        <f t="shared" si="80"/>
        <v>53</v>
      </c>
      <c r="I57" s="8">
        <f t="shared" ca="1" si="81"/>
        <v>34610.399999999994</v>
      </c>
      <c r="J57" s="9">
        <f t="shared" ca="1" si="1"/>
        <v>12266.666666666666</v>
      </c>
      <c r="K57" s="8">
        <f t="shared" ca="1" si="2"/>
        <v>18.809999999999999</v>
      </c>
      <c r="L57" s="15" t="str">
        <f t="shared" ref="L57:M57" si="85">L54</f>
        <v>CONTADO</v>
      </c>
      <c r="M57" s="18">
        <v>0.15</v>
      </c>
      <c r="O57" s="21" t="str">
        <f t="shared" ca="1" si="3"/>
        <v>EXECUTE [dbo].[PG_CI_LIBRO_INGRESOS] 0, 0, 0, 53054, 204, 1, 1, 1, '2018-08-27', 53, '', 34610.4</v>
      </c>
    </row>
    <row r="58" spans="1:15" x14ac:dyDescent="0.3">
      <c r="A58" s="6">
        <f t="shared" si="78"/>
        <v>53055</v>
      </c>
      <c r="B58" s="6">
        <f t="shared" si="16"/>
        <v>105</v>
      </c>
      <c r="C58" s="6">
        <f t="shared" si="79"/>
        <v>1</v>
      </c>
      <c r="D58" s="6">
        <f t="shared" si="9"/>
        <v>2</v>
      </c>
      <c r="E58" s="6">
        <f t="shared" si="33"/>
        <v>0</v>
      </c>
      <c r="F58" s="12">
        <f>F57</f>
        <v>43339</v>
      </c>
      <c r="G58" s="6">
        <f t="shared" si="80"/>
        <v>53</v>
      </c>
      <c r="I58" s="8">
        <f t="shared" ca="1" si="81"/>
        <v>119682</v>
      </c>
      <c r="J58" s="9">
        <f t="shared" ca="1" si="1"/>
        <v>12200</v>
      </c>
      <c r="K58" s="8">
        <f t="shared" ca="1" si="2"/>
        <v>21.8</v>
      </c>
      <c r="L58" s="15" t="str">
        <f t="shared" ref="L58:M58" si="86">L55</f>
        <v>COBRA</v>
      </c>
      <c r="M58" s="25">
        <v>0.45</v>
      </c>
      <c r="O58" s="21" t="str">
        <f t="shared" ca="1" si="3"/>
        <v>EXECUTE [dbo].[PG_CI_LIBRO_INGRESOS] 0, 0, 0, 53055, 105, 1, 2, 0, '2018-08-27', 53, '', 119682</v>
      </c>
    </row>
    <row r="59" spans="1:15" x14ac:dyDescent="0.3">
      <c r="A59" s="6">
        <f t="shared" si="78"/>
        <v>53056</v>
      </c>
      <c r="B59" s="6">
        <f t="shared" si="16"/>
        <v>101</v>
      </c>
      <c r="C59" s="6">
        <f t="shared" si="79"/>
        <v>1</v>
      </c>
      <c r="D59" s="6">
        <f t="shared" si="9"/>
        <v>1</v>
      </c>
      <c r="E59" s="6">
        <f t="shared" si="33"/>
        <v>1</v>
      </c>
      <c r="F59" s="12">
        <f>F58</f>
        <v>43339</v>
      </c>
      <c r="G59" s="6">
        <f t="shared" si="80"/>
        <v>53</v>
      </c>
      <c r="I59" s="8">
        <f t="shared" ca="1" si="81"/>
        <v>99045.000000000015</v>
      </c>
      <c r="J59" s="9">
        <f t="shared" ca="1" si="1"/>
        <v>11833.333333333334</v>
      </c>
      <c r="K59" s="8">
        <f t="shared" ca="1" si="2"/>
        <v>18.600000000000001</v>
      </c>
      <c r="L59" s="15" t="str">
        <f t="shared" ref="L59:M59" si="87">L56</f>
        <v>AJUSTE</v>
      </c>
      <c r="M59" s="25">
        <v>0.45</v>
      </c>
      <c r="O59" s="21" t="str">
        <f t="shared" ca="1" si="3"/>
        <v>EXECUTE [dbo].[PG_CI_LIBRO_INGRESOS] 0, 0, 0, 53056, 101, 1, 1, 1, '2018-08-27', 53, '', 99045</v>
      </c>
    </row>
    <row r="60" spans="1:15" x14ac:dyDescent="0.3">
      <c r="A60" s="6">
        <f t="shared" si="78"/>
        <v>53057</v>
      </c>
      <c r="B60" s="6">
        <f t="shared" si="16"/>
        <v>201</v>
      </c>
      <c r="C60" s="6">
        <f t="shared" si="79"/>
        <v>1</v>
      </c>
      <c r="D60" s="6">
        <f t="shared" si="9"/>
        <v>1</v>
      </c>
      <c r="E60" s="6">
        <f t="shared" si="33"/>
        <v>1</v>
      </c>
      <c r="F60" s="14">
        <f>F59+$F$1</f>
        <v>43340</v>
      </c>
      <c r="G60" s="6">
        <f t="shared" si="80"/>
        <v>53</v>
      </c>
      <c r="I60" s="8">
        <f t="shared" ca="1" si="81"/>
        <v>33457.199999999997</v>
      </c>
      <c r="J60" s="9">
        <f t="shared" ca="1" si="1"/>
        <v>13066.666666666666</v>
      </c>
      <c r="K60" s="8">
        <f t="shared" ca="1" si="2"/>
        <v>17.07</v>
      </c>
      <c r="L60" s="15" t="str">
        <f t="shared" ref="L60:M60" si="88">L57</f>
        <v>CONTADO</v>
      </c>
      <c r="M60" s="18">
        <v>0.15</v>
      </c>
      <c r="O60" s="21" t="str">
        <f t="shared" ca="1" si="3"/>
        <v>EXECUTE [dbo].[PG_CI_LIBRO_INGRESOS] 0, 0, 0, 53057, 201, 1, 1, 1, '2018-08-28', 53, '', 33457.2</v>
      </c>
    </row>
    <row r="61" spans="1:15" x14ac:dyDescent="0.3">
      <c r="A61" s="6">
        <f t="shared" si="78"/>
        <v>53058</v>
      </c>
      <c r="B61" s="6">
        <f t="shared" si="16"/>
        <v>102</v>
      </c>
      <c r="C61" s="6">
        <f t="shared" si="79"/>
        <v>1</v>
      </c>
      <c r="D61" s="6">
        <f t="shared" si="9"/>
        <v>1</v>
      </c>
      <c r="E61" s="6">
        <f t="shared" si="33"/>
        <v>0</v>
      </c>
      <c r="F61" s="12">
        <f>F60</f>
        <v>43340</v>
      </c>
      <c r="G61" s="6">
        <f t="shared" si="80"/>
        <v>53</v>
      </c>
      <c r="I61" s="8">
        <f t="shared" ca="1" si="81"/>
        <v>103488</v>
      </c>
      <c r="J61" s="9">
        <f t="shared" ca="1" si="1"/>
        <v>13066.666666666666</v>
      </c>
      <c r="K61" s="8">
        <f t="shared" ca="1" si="2"/>
        <v>17.600000000000001</v>
      </c>
      <c r="L61" s="15" t="str">
        <f t="shared" ref="L61:M61" si="89">L58</f>
        <v>COBRA</v>
      </c>
      <c r="M61" s="25">
        <v>0.45</v>
      </c>
      <c r="O61" s="21" t="str">
        <f t="shared" ca="1" si="3"/>
        <v>EXECUTE [dbo].[PG_CI_LIBRO_INGRESOS] 0, 0, 0, 53058, 102, 1, 1, 0, '2018-08-28', 53, '', 103488</v>
      </c>
    </row>
    <row r="62" spans="1:15" x14ac:dyDescent="0.3">
      <c r="A62" s="6">
        <f t="shared" si="78"/>
        <v>53059</v>
      </c>
      <c r="B62" s="6">
        <f t="shared" si="16"/>
        <v>103</v>
      </c>
      <c r="C62" s="6">
        <f t="shared" si="79"/>
        <v>1</v>
      </c>
      <c r="D62" s="6">
        <f t="shared" si="9"/>
        <v>2</v>
      </c>
      <c r="E62" s="6">
        <f t="shared" si="33"/>
        <v>1</v>
      </c>
      <c r="F62" s="12">
        <f>F61</f>
        <v>43340</v>
      </c>
      <c r="G62" s="6">
        <f t="shared" si="80"/>
        <v>53</v>
      </c>
      <c r="I62" s="8">
        <f t="shared" ca="1" si="81"/>
        <v>117321.3</v>
      </c>
      <c r="J62" s="9">
        <f t="shared" ca="1" si="1"/>
        <v>12200</v>
      </c>
      <c r="K62" s="8">
        <f t="shared" ca="1" si="2"/>
        <v>21.37</v>
      </c>
      <c r="L62" s="15" t="str">
        <f t="shared" ref="L62:M62" si="90">L59</f>
        <v>AJUSTE</v>
      </c>
      <c r="M62" s="25">
        <v>0.45</v>
      </c>
      <c r="O62" s="21" t="str">
        <f t="shared" ca="1" si="3"/>
        <v>EXECUTE [dbo].[PG_CI_LIBRO_INGRESOS] 0, 0, 0, 53059, 103, 1, 2, 1, '2018-08-28', 53, '', 117321.3</v>
      </c>
    </row>
    <row r="63" spans="1:15" x14ac:dyDescent="0.3">
      <c r="A63" s="6">
        <f t="shared" si="78"/>
        <v>53060</v>
      </c>
      <c r="B63" s="6">
        <f t="shared" si="16"/>
        <v>104</v>
      </c>
      <c r="C63" s="6">
        <f t="shared" si="79"/>
        <v>1</v>
      </c>
      <c r="D63" s="6">
        <f t="shared" si="9"/>
        <v>1</v>
      </c>
      <c r="E63" s="6">
        <f t="shared" si="33"/>
        <v>1</v>
      </c>
      <c r="F63" s="14">
        <f>F62+$F$1</f>
        <v>43341</v>
      </c>
      <c r="G63" s="6">
        <f t="shared" si="80"/>
        <v>53</v>
      </c>
      <c r="I63" s="8">
        <f t="shared" ca="1" si="81"/>
        <v>99187.200000000012</v>
      </c>
      <c r="J63" s="9">
        <f t="shared" ca="1" si="1"/>
        <v>12300</v>
      </c>
      <c r="K63" s="8">
        <f t="shared" ca="1" si="2"/>
        <v>17.920000000000002</v>
      </c>
      <c r="L63" s="15" t="str">
        <f t="shared" ref="L63:M63" si="91">L60</f>
        <v>CONTADO</v>
      </c>
      <c r="M63" s="25">
        <v>0.45</v>
      </c>
      <c r="O63" s="21" t="str">
        <f t="shared" ca="1" si="3"/>
        <v>EXECUTE [dbo].[PG_CI_LIBRO_INGRESOS] 0, 0, 0, 53060, 104, 1, 1, 1, '2018-08-29', 53, '', 99187.2</v>
      </c>
    </row>
    <row r="64" spans="1:15" x14ac:dyDescent="0.3">
      <c r="A64" s="6">
        <f t="shared" si="78"/>
        <v>53061</v>
      </c>
      <c r="B64" s="6">
        <f t="shared" si="16"/>
        <v>204</v>
      </c>
      <c r="C64" s="6">
        <f t="shared" si="79"/>
        <v>1</v>
      </c>
      <c r="D64" s="6">
        <f t="shared" si="9"/>
        <v>1</v>
      </c>
      <c r="E64" s="6">
        <f t="shared" si="33"/>
        <v>0</v>
      </c>
      <c r="F64" s="12">
        <f>F63</f>
        <v>43341</v>
      </c>
      <c r="G64" s="6">
        <f t="shared" si="80"/>
        <v>53</v>
      </c>
      <c r="I64" s="8">
        <f t="shared" ca="1" si="81"/>
        <v>41058.949999999997</v>
      </c>
      <c r="J64" s="9">
        <f t="shared" ca="1" si="1"/>
        <v>12966.666666666666</v>
      </c>
      <c r="K64" s="8">
        <f t="shared" ca="1" si="2"/>
        <v>21.11</v>
      </c>
      <c r="L64" s="15" t="str">
        <f t="shared" ref="L64:M64" si="92">L61</f>
        <v>COBRA</v>
      </c>
      <c r="M64" s="18">
        <v>0.15</v>
      </c>
      <c r="O64" s="21" t="str">
        <f t="shared" ca="1" si="3"/>
        <v>EXECUTE [dbo].[PG_CI_LIBRO_INGRESOS] 0, 0, 0, 53061, 204, 1, 1, 0, '2018-08-29', 53, '', 41058.95</v>
      </c>
    </row>
    <row r="65" spans="1:15" x14ac:dyDescent="0.3">
      <c r="A65" s="6">
        <f t="shared" si="78"/>
        <v>53062</v>
      </c>
      <c r="B65" s="6">
        <f t="shared" si="16"/>
        <v>105</v>
      </c>
      <c r="C65" s="6">
        <f t="shared" si="79"/>
        <v>1</v>
      </c>
      <c r="D65" s="6">
        <f t="shared" si="9"/>
        <v>1</v>
      </c>
      <c r="E65" s="6">
        <f t="shared" si="33"/>
        <v>1</v>
      </c>
      <c r="F65" s="12">
        <f>F64</f>
        <v>43341</v>
      </c>
      <c r="G65" s="6">
        <f t="shared" si="80"/>
        <v>53</v>
      </c>
      <c r="I65" s="8">
        <f t="shared" ca="1" si="81"/>
        <v>119116.8</v>
      </c>
      <c r="J65" s="9">
        <f t="shared" ca="1" si="1"/>
        <v>11733.333333333334</v>
      </c>
      <c r="K65" s="8">
        <f t="shared" ca="1" si="2"/>
        <v>22.56</v>
      </c>
      <c r="L65" s="15" t="str">
        <f t="shared" ref="L65:M65" si="93">L62</f>
        <v>AJUSTE</v>
      </c>
      <c r="M65" s="25">
        <v>0.45</v>
      </c>
      <c r="O65" s="21" t="str">
        <f t="shared" ca="1" si="3"/>
        <v>EXECUTE [dbo].[PG_CI_LIBRO_INGRESOS] 0, 0, 0, 53062, 105, 1, 1, 1, '2018-08-29', 53, '', 119116.8</v>
      </c>
    </row>
    <row r="66" spans="1:15" x14ac:dyDescent="0.3">
      <c r="A66" s="6">
        <f t="shared" si="78"/>
        <v>53063</v>
      </c>
      <c r="B66" s="6">
        <f t="shared" si="16"/>
        <v>101</v>
      </c>
      <c r="C66" s="6">
        <f t="shared" si="79"/>
        <v>1</v>
      </c>
      <c r="D66" s="6">
        <f t="shared" si="9"/>
        <v>2</v>
      </c>
      <c r="E66" s="6">
        <f t="shared" si="33"/>
        <v>1</v>
      </c>
      <c r="F66" s="14">
        <f>F65+$F$1</f>
        <v>43342</v>
      </c>
      <c r="G66" s="6">
        <f t="shared" si="80"/>
        <v>53</v>
      </c>
      <c r="I66" s="8">
        <f t="shared" ca="1" si="81"/>
        <v>115915.8</v>
      </c>
      <c r="J66" s="9">
        <f t="shared" ca="1" si="1"/>
        <v>12866.666666666666</v>
      </c>
      <c r="K66" s="8">
        <f t="shared" ca="1" si="2"/>
        <v>20.02</v>
      </c>
      <c r="L66" s="15" t="str">
        <f t="shared" ref="L66:M66" si="94">L63</f>
        <v>CONTADO</v>
      </c>
      <c r="M66" s="25">
        <v>0.45</v>
      </c>
      <c r="O66" s="21" t="str">
        <f t="shared" ca="1" si="3"/>
        <v>EXECUTE [dbo].[PG_CI_LIBRO_INGRESOS] 0, 0, 0, 53063, 101, 1, 2, 1, '2018-08-30', 53, '', 115915.8</v>
      </c>
    </row>
    <row r="67" spans="1:15" x14ac:dyDescent="0.3">
      <c r="A67" s="6">
        <f t="shared" si="78"/>
        <v>53064</v>
      </c>
      <c r="B67" s="6">
        <f t="shared" si="16"/>
        <v>201</v>
      </c>
      <c r="C67" s="6">
        <f t="shared" si="79"/>
        <v>1</v>
      </c>
      <c r="D67" s="6">
        <f t="shared" si="9"/>
        <v>1</v>
      </c>
      <c r="E67" s="6">
        <f t="shared" si="33"/>
        <v>0</v>
      </c>
      <c r="F67" s="12">
        <f>F66</f>
        <v>43342</v>
      </c>
      <c r="G67" s="6">
        <f t="shared" si="80"/>
        <v>53</v>
      </c>
      <c r="I67" s="8">
        <f t="shared" ca="1" si="81"/>
        <v>35835.800000000003</v>
      </c>
      <c r="J67" s="9">
        <f t="shared" ca="1" si="1"/>
        <v>11933.333333333334</v>
      </c>
      <c r="K67" s="8">
        <f t="shared" ca="1" si="2"/>
        <v>20.02</v>
      </c>
      <c r="L67" s="15" t="str">
        <f t="shared" ref="L67:M67" si="95">L64</f>
        <v>COBRA</v>
      </c>
      <c r="M67" s="18">
        <v>0.15</v>
      </c>
      <c r="O67" s="21" t="str">
        <f t="shared" ca="1" si="3"/>
        <v>EXECUTE [dbo].[PG_CI_LIBRO_INGRESOS] 0, 0, 0, 53064, 201, 1, 1, 0, '2018-08-30', 53, '', 35835.8</v>
      </c>
    </row>
    <row r="68" spans="1:15" x14ac:dyDescent="0.3">
      <c r="A68" s="6">
        <f t="shared" si="78"/>
        <v>53065</v>
      </c>
      <c r="B68" s="6">
        <f t="shared" si="16"/>
        <v>102</v>
      </c>
      <c r="C68" s="6">
        <f t="shared" si="79"/>
        <v>1</v>
      </c>
      <c r="D68" s="6">
        <f t="shared" si="9"/>
        <v>1</v>
      </c>
      <c r="E68" s="6">
        <f t="shared" si="33"/>
        <v>1</v>
      </c>
      <c r="F68" s="12">
        <f>F67</f>
        <v>43342</v>
      </c>
      <c r="G68" s="6">
        <f t="shared" si="80"/>
        <v>53</v>
      </c>
      <c r="I68" s="8">
        <f t="shared" ca="1" si="81"/>
        <v>104931.75</v>
      </c>
      <c r="J68" s="9">
        <f t="shared" ref="J68:J131" ca="1" si="96">(RANDBETWEEN(J$1,K$1)*1000)/30</f>
        <v>13166.666666666666</v>
      </c>
      <c r="K68" s="8">
        <f t="shared" ref="K68:K131" ca="1" si="97">(RANDBETWEEN(1700,2300))/100</f>
        <v>17.71</v>
      </c>
      <c r="L68" s="15" t="str">
        <f t="shared" ref="L68:M68" si="98">L65</f>
        <v>AJUSTE</v>
      </c>
      <c r="M68" s="25">
        <v>0.45</v>
      </c>
      <c r="O68" s="21" t="str">
        <f t="shared" ref="O68:O131" ca="1" si="99">CONCATENATE("EXECUTE [dbo].[PG_CI_LIBRO_INGRESOS] 0, 0, 0, ", A68, ", ",B68,", ",C68, ", ",D68,", ",E68,", '",TEXT(F68,"aaaa-mm-dd"),"', ",G68,", '",H68,"', ",I68)</f>
        <v>EXECUTE [dbo].[PG_CI_LIBRO_INGRESOS] 0, 0, 0, 53065, 102, 1, 1, 1, '2018-08-30', 53, '', 104931.75</v>
      </c>
    </row>
    <row r="69" spans="1:15" x14ac:dyDescent="0.3">
      <c r="A69" s="6">
        <f t="shared" si="78"/>
        <v>53066</v>
      </c>
      <c r="B69" s="6">
        <f t="shared" si="16"/>
        <v>103</v>
      </c>
      <c r="C69" s="6">
        <f t="shared" si="79"/>
        <v>1</v>
      </c>
      <c r="D69" s="6">
        <f t="shared" si="9"/>
        <v>1</v>
      </c>
      <c r="E69" s="6">
        <f t="shared" si="33"/>
        <v>1</v>
      </c>
      <c r="F69" s="14">
        <f>F68+$F$1</f>
        <v>43343</v>
      </c>
      <c r="G69" s="6">
        <f t="shared" si="80"/>
        <v>53</v>
      </c>
      <c r="I69" s="8">
        <f t="shared" ca="1" si="81"/>
        <v>112764.6</v>
      </c>
      <c r="J69" s="9">
        <f t="shared" ca="1" si="96"/>
        <v>12200</v>
      </c>
      <c r="K69" s="8">
        <f t="shared" ca="1" si="97"/>
        <v>20.54</v>
      </c>
      <c r="L69" s="15" t="str">
        <f t="shared" ref="L69:M69" si="100">L66</f>
        <v>CONTADO</v>
      </c>
      <c r="M69" s="25">
        <v>0.45</v>
      </c>
      <c r="O69" s="21" t="str">
        <f t="shared" ca="1" si="99"/>
        <v>EXECUTE [dbo].[PG_CI_LIBRO_INGRESOS] 0, 0, 0, 53066, 103, 1, 1, 1, '2018-08-31', 53, '', 112764.6</v>
      </c>
    </row>
    <row r="70" spans="1:15" x14ac:dyDescent="0.3">
      <c r="A70" s="6">
        <f t="shared" si="78"/>
        <v>53067</v>
      </c>
      <c r="B70" s="6">
        <f t="shared" si="16"/>
        <v>104</v>
      </c>
      <c r="C70" s="6">
        <f t="shared" si="79"/>
        <v>1</v>
      </c>
      <c r="D70" s="6">
        <f t="shared" si="9"/>
        <v>2</v>
      </c>
      <c r="E70" s="6">
        <f t="shared" si="33"/>
        <v>0</v>
      </c>
      <c r="F70" s="12">
        <f>F69</f>
        <v>43343</v>
      </c>
      <c r="G70" s="6">
        <f t="shared" si="80"/>
        <v>53</v>
      </c>
      <c r="I70" s="8">
        <f t="shared" ca="1" si="81"/>
        <v>100056</v>
      </c>
      <c r="J70" s="9">
        <f t="shared" ca="1" si="96"/>
        <v>11733.333333333334</v>
      </c>
      <c r="K70" s="8">
        <f t="shared" ca="1" si="97"/>
        <v>18.95</v>
      </c>
      <c r="L70" s="15" t="str">
        <f t="shared" ref="L70:M70" si="101">L67</f>
        <v>COBRA</v>
      </c>
      <c r="M70" s="25">
        <v>0.45</v>
      </c>
      <c r="O70" s="21" t="str">
        <f t="shared" ca="1" si="99"/>
        <v>EXECUTE [dbo].[PG_CI_LIBRO_INGRESOS] 0, 0, 0, 53067, 104, 1, 2, 0, '2018-08-31', 53, '', 100056</v>
      </c>
    </row>
    <row r="71" spans="1:15" x14ac:dyDescent="0.3">
      <c r="A71" s="6">
        <f t="shared" si="78"/>
        <v>53068</v>
      </c>
      <c r="B71" s="6">
        <f t="shared" si="16"/>
        <v>204</v>
      </c>
      <c r="C71" s="6">
        <f t="shared" si="79"/>
        <v>1</v>
      </c>
      <c r="D71" s="6">
        <f t="shared" si="9"/>
        <v>1</v>
      </c>
      <c r="E71" s="6">
        <f t="shared" si="33"/>
        <v>1</v>
      </c>
      <c r="F71" s="12">
        <f>F70</f>
        <v>43343</v>
      </c>
      <c r="G71" s="6">
        <f t="shared" si="80"/>
        <v>53</v>
      </c>
      <c r="I71" s="8">
        <f t="shared" ca="1" si="81"/>
        <v>38825.849999999991</v>
      </c>
      <c r="J71" s="9">
        <f t="shared" ca="1" si="96"/>
        <v>11966.666666666666</v>
      </c>
      <c r="K71" s="8">
        <f t="shared" ca="1" si="97"/>
        <v>21.63</v>
      </c>
      <c r="L71" s="15" t="str">
        <f t="shared" ref="L71:M71" si="102">L68</f>
        <v>AJUSTE</v>
      </c>
      <c r="M71" s="18">
        <v>0.15</v>
      </c>
      <c r="O71" s="21" t="str">
        <f t="shared" ca="1" si="99"/>
        <v>EXECUTE [dbo].[PG_CI_LIBRO_INGRESOS] 0, 0, 0, 53068, 204, 1, 1, 1, '2018-08-31', 53, '', 38825.85</v>
      </c>
    </row>
    <row r="72" spans="1:15" x14ac:dyDescent="0.3">
      <c r="A72" s="6">
        <f t="shared" si="78"/>
        <v>53069</v>
      </c>
      <c r="B72" s="6">
        <f t="shared" si="16"/>
        <v>105</v>
      </c>
      <c r="C72" s="6">
        <f t="shared" si="79"/>
        <v>1</v>
      </c>
      <c r="D72" s="6">
        <f t="shared" ref="D72:D135" si="103">D68</f>
        <v>1</v>
      </c>
      <c r="E72" s="6">
        <f t="shared" si="33"/>
        <v>1</v>
      </c>
      <c r="F72" s="14">
        <f>F71+$F$1</f>
        <v>43344</v>
      </c>
      <c r="G72" s="6">
        <f t="shared" si="80"/>
        <v>53</v>
      </c>
      <c r="I72" s="8">
        <f t="shared" ca="1" si="81"/>
        <v>131670</v>
      </c>
      <c r="J72" s="9">
        <f t="shared" ca="1" si="96"/>
        <v>13300</v>
      </c>
      <c r="K72" s="8">
        <f t="shared" ca="1" si="97"/>
        <v>22</v>
      </c>
      <c r="L72" s="15" t="str">
        <f t="shared" ref="L72:M72" si="104">L69</f>
        <v>CONTADO</v>
      </c>
      <c r="M72" s="25">
        <v>0.45</v>
      </c>
      <c r="O72" s="21" t="str">
        <f t="shared" ca="1" si="99"/>
        <v>EXECUTE [dbo].[PG_CI_LIBRO_INGRESOS] 0, 0, 0, 53069, 105, 1, 1, 1, '2018-09-01', 53, '', 131670</v>
      </c>
    </row>
    <row r="73" spans="1:15" x14ac:dyDescent="0.3">
      <c r="A73" s="6">
        <f t="shared" si="78"/>
        <v>53070</v>
      </c>
      <c r="B73" s="6">
        <f t="shared" si="16"/>
        <v>101</v>
      </c>
      <c r="C73" s="6">
        <f t="shared" si="79"/>
        <v>1</v>
      </c>
      <c r="D73" s="6">
        <f t="shared" si="103"/>
        <v>1</v>
      </c>
      <c r="E73" s="6">
        <f t="shared" si="33"/>
        <v>0</v>
      </c>
      <c r="F73" s="12">
        <f>F72</f>
        <v>43344</v>
      </c>
      <c r="G73" s="6">
        <f t="shared" si="80"/>
        <v>53</v>
      </c>
      <c r="I73" s="8">
        <f t="shared" ca="1" si="81"/>
        <v>128132.39999999998</v>
      </c>
      <c r="J73" s="9">
        <f t="shared" ca="1" si="96"/>
        <v>12466.666666666666</v>
      </c>
      <c r="K73" s="8">
        <f t="shared" ca="1" si="97"/>
        <v>22.84</v>
      </c>
      <c r="L73" s="15" t="str">
        <f t="shared" ref="L73:M73" si="105">L70</f>
        <v>COBRA</v>
      </c>
      <c r="M73" s="25">
        <v>0.45</v>
      </c>
      <c r="O73" s="21" t="str">
        <f t="shared" ca="1" si="99"/>
        <v>EXECUTE [dbo].[PG_CI_LIBRO_INGRESOS] 0, 0, 0, 53070, 101, 1, 1, 0, '2018-09-01', 53, '', 128132.4</v>
      </c>
    </row>
    <row r="74" spans="1:15" x14ac:dyDescent="0.3">
      <c r="A74" s="6">
        <f t="shared" si="78"/>
        <v>53071</v>
      </c>
      <c r="B74" s="6">
        <f t="shared" si="16"/>
        <v>201</v>
      </c>
      <c r="C74" s="6">
        <f t="shared" si="79"/>
        <v>1</v>
      </c>
      <c r="D74" s="6">
        <f t="shared" si="103"/>
        <v>2</v>
      </c>
      <c r="E74" s="6">
        <f t="shared" si="33"/>
        <v>1</v>
      </c>
      <c r="F74" s="12">
        <f>F73</f>
        <v>43344</v>
      </c>
      <c r="G74" s="6">
        <f t="shared" si="80"/>
        <v>53</v>
      </c>
      <c r="I74" s="8">
        <f t="shared" ca="1" si="81"/>
        <v>39382.5</v>
      </c>
      <c r="J74" s="9">
        <f t="shared" ca="1" si="96"/>
        <v>11800</v>
      </c>
      <c r="K74" s="8">
        <f t="shared" ca="1" si="97"/>
        <v>22.25</v>
      </c>
      <c r="L74" s="15" t="str">
        <f t="shared" ref="L74:M74" si="106">L71</f>
        <v>AJUSTE</v>
      </c>
      <c r="M74" s="18">
        <v>0.15</v>
      </c>
      <c r="O74" s="21" t="str">
        <f t="shared" ca="1" si="99"/>
        <v>EXECUTE [dbo].[PG_CI_LIBRO_INGRESOS] 0, 0, 0, 53071, 201, 1, 2, 1, '2018-09-01', 53, '', 39382.5</v>
      </c>
    </row>
    <row r="75" spans="1:15" x14ac:dyDescent="0.3">
      <c r="A75" s="6">
        <f t="shared" si="78"/>
        <v>53072</v>
      </c>
      <c r="B75" s="6">
        <f t="shared" ref="B75:B138" si="107">B68</f>
        <v>102</v>
      </c>
      <c r="C75" s="6">
        <f t="shared" si="79"/>
        <v>1</v>
      </c>
      <c r="D75" s="6">
        <f t="shared" si="103"/>
        <v>1</v>
      </c>
      <c r="E75" s="6">
        <f t="shared" si="33"/>
        <v>1</v>
      </c>
      <c r="F75" s="14">
        <f>F74+$F$1</f>
        <v>43345</v>
      </c>
      <c r="G75" s="6">
        <f t="shared" si="80"/>
        <v>53</v>
      </c>
      <c r="I75" s="8">
        <f t="shared" ca="1" si="81"/>
        <v>112122.90000000001</v>
      </c>
      <c r="J75" s="9">
        <f t="shared" ca="1" si="96"/>
        <v>13100</v>
      </c>
      <c r="K75" s="8">
        <f t="shared" ca="1" si="97"/>
        <v>19.02</v>
      </c>
      <c r="L75" s="15" t="str">
        <f t="shared" ref="L75:M75" si="108">L72</f>
        <v>CONTADO</v>
      </c>
      <c r="M75" s="25">
        <v>0.45</v>
      </c>
      <c r="O75" s="21" t="str">
        <f t="shared" ca="1" si="99"/>
        <v>EXECUTE [dbo].[PG_CI_LIBRO_INGRESOS] 0, 0, 0, 53072, 102, 1, 1, 1, '2018-09-02', 53, '', 112122.9</v>
      </c>
    </row>
    <row r="76" spans="1:15" x14ac:dyDescent="0.3">
      <c r="A76" s="6">
        <f t="shared" si="78"/>
        <v>53073</v>
      </c>
      <c r="B76" s="6">
        <f t="shared" si="107"/>
        <v>103</v>
      </c>
      <c r="C76" s="6">
        <f t="shared" si="79"/>
        <v>1</v>
      </c>
      <c r="D76" s="6">
        <f t="shared" si="103"/>
        <v>1</v>
      </c>
      <c r="E76" s="6">
        <f t="shared" si="33"/>
        <v>0</v>
      </c>
      <c r="F76" s="12">
        <f>F75</f>
        <v>43345</v>
      </c>
      <c r="G76" s="6">
        <f t="shared" si="80"/>
        <v>53</v>
      </c>
      <c r="I76" s="8">
        <f t="shared" ca="1" si="81"/>
        <v>106039.2</v>
      </c>
      <c r="J76" s="9">
        <f t="shared" ca="1" si="96"/>
        <v>13033.333333333334</v>
      </c>
      <c r="K76" s="8">
        <f t="shared" ca="1" si="97"/>
        <v>18.079999999999998</v>
      </c>
      <c r="L76" s="15" t="str">
        <f t="shared" ref="L76:M76" si="109">L73</f>
        <v>COBRA</v>
      </c>
      <c r="M76" s="25">
        <v>0.45</v>
      </c>
      <c r="O76" s="21" t="str">
        <f t="shared" ca="1" si="99"/>
        <v>EXECUTE [dbo].[PG_CI_LIBRO_INGRESOS] 0, 0, 0, 53073, 103, 1, 1, 0, '2018-09-02', 53, '', 106039.2</v>
      </c>
    </row>
    <row r="77" spans="1:15" x14ac:dyDescent="0.3">
      <c r="A77" s="6">
        <f t="shared" si="78"/>
        <v>53074</v>
      </c>
      <c r="B77" s="6">
        <f t="shared" si="107"/>
        <v>104</v>
      </c>
      <c r="C77" s="6">
        <f t="shared" si="79"/>
        <v>1</v>
      </c>
      <c r="D77" s="6">
        <f t="shared" si="103"/>
        <v>1</v>
      </c>
      <c r="E77" s="6">
        <f t="shared" si="33"/>
        <v>1</v>
      </c>
      <c r="F77" s="12">
        <f>F76</f>
        <v>43345</v>
      </c>
      <c r="G77" s="6">
        <f t="shared" si="80"/>
        <v>53</v>
      </c>
      <c r="I77" s="8">
        <f t="shared" ca="1" si="81"/>
        <v>107145.75</v>
      </c>
      <c r="J77" s="9">
        <f t="shared" ca="1" si="96"/>
        <v>12166.666666666666</v>
      </c>
      <c r="K77" s="8">
        <f t="shared" ca="1" si="97"/>
        <v>19.57</v>
      </c>
      <c r="L77" s="15" t="str">
        <f t="shared" ref="L77:M77" si="110">L74</f>
        <v>AJUSTE</v>
      </c>
      <c r="M77" s="25">
        <v>0.45</v>
      </c>
      <c r="O77" s="21" t="str">
        <f t="shared" ca="1" si="99"/>
        <v>EXECUTE [dbo].[PG_CI_LIBRO_INGRESOS] 0, 0, 0, 53074, 104, 1, 1, 1, '2018-09-02', 53, '', 107145.75</v>
      </c>
    </row>
    <row r="78" spans="1:15" x14ac:dyDescent="0.3">
      <c r="A78" s="6">
        <f t="shared" si="78"/>
        <v>53075</v>
      </c>
      <c r="B78" s="6">
        <f t="shared" si="107"/>
        <v>204</v>
      </c>
      <c r="C78" s="6">
        <f t="shared" si="79"/>
        <v>1</v>
      </c>
      <c r="D78" s="6">
        <f t="shared" si="103"/>
        <v>2</v>
      </c>
      <c r="E78" s="6">
        <f t="shared" si="33"/>
        <v>1</v>
      </c>
      <c r="F78" s="14">
        <f>F77+$F$1</f>
        <v>43346</v>
      </c>
      <c r="G78" s="6">
        <f t="shared" si="80"/>
        <v>53</v>
      </c>
      <c r="I78" s="8">
        <f t="shared" ca="1" si="81"/>
        <v>35358.399999999994</v>
      </c>
      <c r="J78" s="9">
        <f t="shared" ca="1" si="96"/>
        <v>13066.666666666666</v>
      </c>
      <c r="K78" s="8">
        <f t="shared" ca="1" si="97"/>
        <v>18.04</v>
      </c>
      <c r="L78" s="15" t="str">
        <f t="shared" ref="L78:M78" si="111">L75</f>
        <v>CONTADO</v>
      </c>
      <c r="M78" s="18">
        <v>0.15</v>
      </c>
      <c r="O78" s="21" t="str">
        <f t="shared" ca="1" si="99"/>
        <v>EXECUTE [dbo].[PG_CI_LIBRO_INGRESOS] 0, 0, 0, 53075, 204, 1, 2, 1, '2018-09-03', 53, '', 35358.4</v>
      </c>
    </row>
    <row r="79" spans="1:15" x14ac:dyDescent="0.3">
      <c r="A79" s="6">
        <f t="shared" si="78"/>
        <v>53076</v>
      </c>
      <c r="B79" s="6">
        <f t="shared" si="107"/>
        <v>105</v>
      </c>
      <c r="C79" s="6">
        <f t="shared" si="79"/>
        <v>1</v>
      </c>
      <c r="D79" s="6">
        <f t="shared" si="103"/>
        <v>1</v>
      </c>
      <c r="E79" s="6">
        <f t="shared" si="33"/>
        <v>0</v>
      </c>
      <c r="F79" s="12">
        <f>F78</f>
        <v>43346</v>
      </c>
      <c r="G79" s="6">
        <f t="shared" si="80"/>
        <v>53</v>
      </c>
      <c r="I79" s="8">
        <f t="shared" ca="1" si="81"/>
        <v>120355.34999999999</v>
      </c>
      <c r="J79" s="9">
        <f t="shared" ca="1" si="96"/>
        <v>11766.666666666666</v>
      </c>
      <c r="K79" s="8">
        <f t="shared" ca="1" si="97"/>
        <v>22.73</v>
      </c>
      <c r="L79" s="15" t="str">
        <f t="shared" ref="L79:M79" si="112">L76</f>
        <v>COBRA</v>
      </c>
      <c r="M79" s="25">
        <v>0.45</v>
      </c>
      <c r="O79" s="21" t="str">
        <f t="shared" ca="1" si="99"/>
        <v>EXECUTE [dbo].[PG_CI_LIBRO_INGRESOS] 0, 0, 0, 53076, 105, 1, 1, 0, '2018-09-03', 53, '', 120355.35</v>
      </c>
    </row>
    <row r="80" spans="1:15" x14ac:dyDescent="0.3">
      <c r="A80" s="6">
        <f t="shared" si="78"/>
        <v>53077</v>
      </c>
      <c r="B80" s="6">
        <f t="shared" si="107"/>
        <v>101</v>
      </c>
      <c r="C80" s="6">
        <f t="shared" si="79"/>
        <v>1</v>
      </c>
      <c r="D80" s="6">
        <f t="shared" si="103"/>
        <v>1</v>
      </c>
      <c r="E80" s="6">
        <f t="shared" si="33"/>
        <v>1</v>
      </c>
      <c r="F80" s="12">
        <f>F79</f>
        <v>43346</v>
      </c>
      <c r="G80" s="6">
        <f t="shared" si="80"/>
        <v>53</v>
      </c>
      <c r="I80" s="8">
        <f t="shared" ca="1" si="81"/>
        <v>105567.00000000001</v>
      </c>
      <c r="J80" s="9">
        <f t="shared" ca="1" si="96"/>
        <v>12833.333333333334</v>
      </c>
      <c r="K80" s="8">
        <f t="shared" ca="1" si="97"/>
        <v>18.28</v>
      </c>
      <c r="L80" s="15" t="str">
        <f t="shared" ref="L80:M80" si="113">L77</f>
        <v>AJUSTE</v>
      </c>
      <c r="M80" s="25">
        <v>0.45</v>
      </c>
      <c r="O80" s="21" t="str">
        <f t="shared" ca="1" si="99"/>
        <v>EXECUTE [dbo].[PG_CI_LIBRO_INGRESOS] 0, 0, 0, 53077, 101, 1, 1, 1, '2018-09-03', 53, '', 105567</v>
      </c>
    </row>
    <row r="81" spans="1:15" x14ac:dyDescent="0.3">
      <c r="A81" s="6">
        <f t="shared" si="78"/>
        <v>53078</v>
      </c>
      <c r="B81" s="6">
        <f t="shared" si="107"/>
        <v>201</v>
      </c>
      <c r="C81" s="6">
        <f t="shared" si="79"/>
        <v>1</v>
      </c>
      <c r="D81" s="6">
        <f t="shared" si="103"/>
        <v>1</v>
      </c>
      <c r="E81" s="6">
        <f t="shared" si="33"/>
        <v>1</v>
      </c>
      <c r="F81" s="14">
        <f>F80+$F$1</f>
        <v>43347</v>
      </c>
      <c r="G81" s="6">
        <f t="shared" si="80"/>
        <v>53</v>
      </c>
      <c r="I81" s="8">
        <f t="shared" ca="1" si="81"/>
        <v>32788.799999999996</v>
      </c>
      <c r="J81" s="9">
        <f t="shared" ca="1" si="96"/>
        <v>11733.333333333334</v>
      </c>
      <c r="K81" s="8">
        <f t="shared" ca="1" si="97"/>
        <v>18.63</v>
      </c>
      <c r="L81" s="15" t="str">
        <f t="shared" ref="L81:M81" si="114">L78</f>
        <v>CONTADO</v>
      </c>
      <c r="M81" s="18">
        <v>0.15</v>
      </c>
      <c r="O81" s="21" t="str">
        <f t="shared" ca="1" si="99"/>
        <v>EXECUTE [dbo].[PG_CI_LIBRO_INGRESOS] 0, 0, 0, 53078, 201, 1, 1, 1, '2018-09-04', 53, '', 32788.8</v>
      </c>
    </row>
    <row r="82" spans="1:15" x14ac:dyDescent="0.3">
      <c r="A82" s="6">
        <f t="shared" si="78"/>
        <v>53079</v>
      </c>
      <c r="B82" s="6">
        <f t="shared" si="107"/>
        <v>102</v>
      </c>
      <c r="C82" s="6">
        <f t="shared" si="79"/>
        <v>1</v>
      </c>
      <c r="D82" s="6">
        <f t="shared" si="103"/>
        <v>2</v>
      </c>
      <c r="E82" s="6">
        <f t="shared" si="33"/>
        <v>0</v>
      </c>
      <c r="F82" s="12">
        <f>F81</f>
        <v>43347</v>
      </c>
      <c r="G82" s="6">
        <f t="shared" si="80"/>
        <v>53</v>
      </c>
      <c r="I82" s="8">
        <f t="shared" ca="1" si="81"/>
        <v>135578.70000000001</v>
      </c>
      <c r="J82" s="9">
        <f t="shared" ca="1" si="96"/>
        <v>13266.666666666666</v>
      </c>
      <c r="K82" s="8">
        <f t="shared" ca="1" si="97"/>
        <v>22.71</v>
      </c>
      <c r="L82" s="15" t="str">
        <f t="shared" ref="L82:M82" si="115">L79</f>
        <v>COBRA</v>
      </c>
      <c r="M82" s="25">
        <v>0.45</v>
      </c>
      <c r="O82" s="21" t="str">
        <f t="shared" ca="1" si="99"/>
        <v>EXECUTE [dbo].[PG_CI_LIBRO_INGRESOS] 0, 0, 0, 53079, 102, 1, 2, 0, '2018-09-04', 53, '', 135578.7</v>
      </c>
    </row>
    <row r="83" spans="1:15" x14ac:dyDescent="0.3">
      <c r="A83" s="6">
        <f t="shared" si="78"/>
        <v>53080</v>
      </c>
      <c r="B83" s="6">
        <f t="shared" si="107"/>
        <v>103</v>
      </c>
      <c r="C83" s="6">
        <f t="shared" si="79"/>
        <v>1</v>
      </c>
      <c r="D83" s="6">
        <f t="shared" si="103"/>
        <v>1</v>
      </c>
      <c r="E83" s="6">
        <f t="shared" ref="E83:E146" si="116">E80</f>
        <v>1</v>
      </c>
      <c r="F83" s="12">
        <f>F82</f>
        <v>43347</v>
      </c>
      <c r="G83" s="6">
        <f t="shared" si="80"/>
        <v>53</v>
      </c>
      <c r="I83" s="8">
        <f t="shared" ca="1" si="81"/>
        <v>130323.6</v>
      </c>
      <c r="J83" s="9">
        <f t="shared" ca="1" si="96"/>
        <v>13200</v>
      </c>
      <c r="K83" s="8">
        <f t="shared" ca="1" si="97"/>
        <v>21.94</v>
      </c>
      <c r="L83" s="15" t="str">
        <f t="shared" ref="L83:M83" si="117">L80</f>
        <v>AJUSTE</v>
      </c>
      <c r="M83" s="25">
        <v>0.45</v>
      </c>
      <c r="O83" s="21" t="str">
        <f t="shared" ca="1" si="99"/>
        <v>EXECUTE [dbo].[PG_CI_LIBRO_INGRESOS] 0, 0, 0, 53080, 103, 1, 1, 1, '2018-09-04', 53, '', 130323.6</v>
      </c>
    </row>
    <row r="84" spans="1:15" x14ac:dyDescent="0.3">
      <c r="A84" s="6">
        <f t="shared" si="78"/>
        <v>53081</v>
      </c>
      <c r="B84" s="6">
        <f t="shared" si="107"/>
        <v>104</v>
      </c>
      <c r="C84" s="6">
        <f t="shared" si="79"/>
        <v>1</v>
      </c>
      <c r="D84" s="6">
        <f t="shared" si="103"/>
        <v>1</v>
      </c>
      <c r="E84" s="6">
        <f t="shared" si="116"/>
        <v>1</v>
      </c>
      <c r="F84" s="14">
        <f>F83+$F$1</f>
        <v>43348</v>
      </c>
      <c r="G84" s="6">
        <f t="shared" si="80"/>
        <v>53</v>
      </c>
      <c r="I84" s="8">
        <f t="shared" ca="1" si="81"/>
        <v>105074.10000000002</v>
      </c>
      <c r="J84" s="9">
        <f t="shared" ca="1" si="96"/>
        <v>12433.333333333334</v>
      </c>
      <c r="K84" s="8">
        <f t="shared" ca="1" si="97"/>
        <v>18.78</v>
      </c>
      <c r="L84" s="15" t="str">
        <f t="shared" ref="L84:M84" si="118">L81</f>
        <v>CONTADO</v>
      </c>
      <c r="M84" s="25">
        <v>0.45</v>
      </c>
      <c r="O84" s="21" t="str">
        <f t="shared" ca="1" si="99"/>
        <v>EXECUTE [dbo].[PG_CI_LIBRO_INGRESOS] 0, 0, 0, 53081, 104, 1, 1, 1, '2018-09-05', 53, '', 105074.1</v>
      </c>
    </row>
    <row r="85" spans="1:15" x14ac:dyDescent="0.3">
      <c r="A85" s="6">
        <f t="shared" si="78"/>
        <v>53082</v>
      </c>
      <c r="B85" s="6">
        <f t="shared" si="107"/>
        <v>204</v>
      </c>
      <c r="C85" s="6">
        <f t="shared" si="79"/>
        <v>1</v>
      </c>
      <c r="D85" s="6">
        <f t="shared" si="103"/>
        <v>1</v>
      </c>
      <c r="E85" s="6">
        <f t="shared" si="116"/>
        <v>0</v>
      </c>
      <c r="F85" s="12">
        <f>F84</f>
        <v>43348</v>
      </c>
      <c r="G85" s="6">
        <f t="shared" si="80"/>
        <v>53</v>
      </c>
      <c r="I85" s="8">
        <f t="shared" ca="1" si="81"/>
        <v>38305.599999999999</v>
      </c>
      <c r="J85" s="9">
        <f t="shared" ca="1" si="96"/>
        <v>11866.666666666666</v>
      </c>
      <c r="K85" s="8">
        <f t="shared" ca="1" si="97"/>
        <v>21.52</v>
      </c>
      <c r="L85" s="15" t="str">
        <f t="shared" ref="L85:M85" si="119">L82</f>
        <v>COBRA</v>
      </c>
      <c r="M85" s="18">
        <v>0.15</v>
      </c>
      <c r="O85" s="21" t="str">
        <f t="shared" ca="1" si="99"/>
        <v>EXECUTE [dbo].[PG_CI_LIBRO_INGRESOS] 0, 0, 0, 53082, 204, 1, 1, 0, '2018-09-05', 53, '', 38305.6</v>
      </c>
    </row>
    <row r="86" spans="1:15" x14ac:dyDescent="0.3">
      <c r="A86" s="6">
        <f t="shared" si="78"/>
        <v>53083</v>
      </c>
      <c r="B86" s="6">
        <f t="shared" si="107"/>
        <v>105</v>
      </c>
      <c r="C86" s="6">
        <f t="shared" si="79"/>
        <v>1</v>
      </c>
      <c r="D86" s="6">
        <f t="shared" si="103"/>
        <v>2</v>
      </c>
      <c r="E86" s="6">
        <f t="shared" si="116"/>
        <v>1</v>
      </c>
      <c r="F86" s="12">
        <f>F85</f>
        <v>43348</v>
      </c>
      <c r="G86" s="6">
        <f t="shared" si="80"/>
        <v>53</v>
      </c>
      <c r="I86" s="8">
        <f t="shared" ca="1" si="81"/>
        <v>117251.55</v>
      </c>
      <c r="J86" s="9">
        <f t="shared" ca="1" si="96"/>
        <v>13100</v>
      </c>
      <c r="K86" s="8">
        <f t="shared" ca="1" si="97"/>
        <v>19.89</v>
      </c>
      <c r="L86" s="15" t="str">
        <f t="shared" ref="L86:M86" si="120">L83</f>
        <v>AJUSTE</v>
      </c>
      <c r="M86" s="25">
        <v>0.45</v>
      </c>
      <c r="O86" s="21" t="str">
        <f t="shared" ca="1" si="99"/>
        <v>EXECUTE [dbo].[PG_CI_LIBRO_INGRESOS] 0, 0, 0, 53083, 105, 1, 2, 1, '2018-09-05', 53, '', 117251.55</v>
      </c>
    </row>
    <row r="87" spans="1:15" x14ac:dyDescent="0.3">
      <c r="A87" s="6">
        <f t="shared" si="78"/>
        <v>53084</v>
      </c>
      <c r="B87" s="6">
        <f t="shared" si="107"/>
        <v>101</v>
      </c>
      <c r="C87" s="6">
        <f t="shared" si="79"/>
        <v>1</v>
      </c>
      <c r="D87" s="6">
        <f t="shared" si="103"/>
        <v>1</v>
      </c>
      <c r="E87" s="6">
        <f t="shared" si="116"/>
        <v>1</v>
      </c>
      <c r="F87" s="14">
        <f>F86+$F$1</f>
        <v>43349</v>
      </c>
      <c r="G87" s="6">
        <f t="shared" si="80"/>
        <v>53</v>
      </c>
      <c r="I87" s="8">
        <f t="shared" ca="1" si="81"/>
        <v>105885.00000000001</v>
      </c>
      <c r="J87" s="9">
        <f t="shared" ca="1" si="96"/>
        <v>13000</v>
      </c>
      <c r="K87" s="8">
        <f t="shared" ca="1" si="97"/>
        <v>18.100000000000001</v>
      </c>
      <c r="L87" s="15" t="str">
        <f t="shared" ref="L87:M87" si="121">L84</f>
        <v>CONTADO</v>
      </c>
      <c r="M87" s="25">
        <v>0.45</v>
      </c>
      <c r="O87" s="21" t="str">
        <f t="shared" ca="1" si="99"/>
        <v>EXECUTE [dbo].[PG_CI_LIBRO_INGRESOS] 0, 0, 0, 53084, 101, 1, 1, 1, '2018-09-06', 53, '', 105885</v>
      </c>
    </row>
    <row r="88" spans="1:15" x14ac:dyDescent="0.3">
      <c r="A88" s="6">
        <f t="shared" si="78"/>
        <v>53085</v>
      </c>
      <c r="B88" s="6">
        <f t="shared" si="107"/>
        <v>201</v>
      </c>
      <c r="C88" s="6">
        <f t="shared" si="79"/>
        <v>1</v>
      </c>
      <c r="D88" s="6">
        <f t="shared" si="103"/>
        <v>1</v>
      </c>
      <c r="E88" s="6">
        <f t="shared" si="116"/>
        <v>0</v>
      </c>
      <c r="F88" s="12">
        <f>F87</f>
        <v>43349</v>
      </c>
      <c r="G88" s="6">
        <f t="shared" si="80"/>
        <v>53</v>
      </c>
      <c r="I88" s="8">
        <f t="shared" ca="1" si="81"/>
        <v>36583.550000000003</v>
      </c>
      <c r="J88" s="9">
        <f t="shared" ca="1" si="96"/>
        <v>13233.333333333334</v>
      </c>
      <c r="K88" s="8">
        <f t="shared" ca="1" si="97"/>
        <v>18.43</v>
      </c>
      <c r="L88" s="15" t="str">
        <f t="shared" ref="L88:M88" si="122">L85</f>
        <v>COBRA</v>
      </c>
      <c r="M88" s="18">
        <v>0.15</v>
      </c>
      <c r="O88" s="21" t="str">
        <f t="shared" ca="1" si="99"/>
        <v>EXECUTE [dbo].[PG_CI_LIBRO_INGRESOS] 0, 0, 0, 53085, 201, 1, 1, 0, '2018-09-06', 53, '', 36583.55</v>
      </c>
    </row>
    <row r="89" spans="1:15" x14ac:dyDescent="0.3">
      <c r="A89" s="6">
        <f t="shared" si="78"/>
        <v>53086</v>
      </c>
      <c r="B89" s="6">
        <f t="shared" si="107"/>
        <v>102</v>
      </c>
      <c r="C89" s="6">
        <f t="shared" si="79"/>
        <v>1</v>
      </c>
      <c r="D89" s="6">
        <f t="shared" si="103"/>
        <v>1</v>
      </c>
      <c r="E89" s="6">
        <f t="shared" si="116"/>
        <v>1</v>
      </c>
      <c r="F89" s="12">
        <f>F88</f>
        <v>43349</v>
      </c>
      <c r="G89" s="6">
        <f t="shared" si="80"/>
        <v>53</v>
      </c>
      <c r="I89" s="8">
        <f t="shared" ca="1" si="81"/>
        <v>103020.00000000001</v>
      </c>
      <c r="J89" s="9">
        <f t="shared" ca="1" si="96"/>
        <v>13333.333333333334</v>
      </c>
      <c r="K89" s="8">
        <f t="shared" ca="1" si="97"/>
        <v>17.170000000000002</v>
      </c>
      <c r="L89" s="15" t="str">
        <f t="shared" ref="L89:M89" si="123">L86</f>
        <v>AJUSTE</v>
      </c>
      <c r="M89" s="25">
        <v>0.45</v>
      </c>
      <c r="O89" s="21" t="str">
        <f t="shared" ca="1" si="99"/>
        <v>EXECUTE [dbo].[PG_CI_LIBRO_INGRESOS] 0, 0, 0, 53086, 102, 1, 1, 1, '2018-09-06', 53, '', 103020</v>
      </c>
    </row>
    <row r="90" spans="1:15" x14ac:dyDescent="0.3">
      <c r="A90" s="6">
        <f t="shared" si="78"/>
        <v>53087</v>
      </c>
      <c r="B90" s="6">
        <f t="shared" si="107"/>
        <v>103</v>
      </c>
      <c r="C90" s="6">
        <f t="shared" si="79"/>
        <v>1</v>
      </c>
      <c r="D90" s="6">
        <f t="shared" si="103"/>
        <v>2</v>
      </c>
      <c r="E90" s="6">
        <f t="shared" si="116"/>
        <v>1</v>
      </c>
      <c r="F90" s="14">
        <f>F89+$F$1</f>
        <v>43350</v>
      </c>
      <c r="G90" s="6">
        <f t="shared" si="80"/>
        <v>53</v>
      </c>
      <c r="I90" s="8">
        <f t="shared" ca="1" si="81"/>
        <v>103106.7</v>
      </c>
      <c r="J90" s="9">
        <f t="shared" ca="1" si="96"/>
        <v>13033.333333333334</v>
      </c>
      <c r="K90" s="8">
        <f t="shared" ca="1" si="97"/>
        <v>17.579999999999998</v>
      </c>
      <c r="L90" s="15" t="str">
        <f t="shared" ref="L90:M90" si="124">L87</f>
        <v>CONTADO</v>
      </c>
      <c r="M90" s="25">
        <v>0.45</v>
      </c>
      <c r="O90" s="21" t="str">
        <f t="shared" ca="1" si="99"/>
        <v>EXECUTE [dbo].[PG_CI_LIBRO_INGRESOS] 0, 0, 0, 53087, 103, 1, 2, 1, '2018-09-07', 53, '', 103106.7</v>
      </c>
    </row>
    <row r="91" spans="1:15" x14ac:dyDescent="0.3">
      <c r="A91" s="6">
        <f t="shared" si="78"/>
        <v>53088</v>
      </c>
      <c r="B91" s="6">
        <f t="shared" si="107"/>
        <v>104</v>
      </c>
      <c r="C91" s="6">
        <f t="shared" si="79"/>
        <v>1</v>
      </c>
      <c r="D91" s="6">
        <f t="shared" si="103"/>
        <v>1</v>
      </c>
      <c r="E91" s="6">
        <f t="shared" si="116"/>
        <v>0</v>
      </c>
      <c r="F91" s="12">
        <f>F90</f>
        <v>43350</v>
      </c>
      <c r="G91" s="6">
        <f t="shared" si="80"/>
        <v>53</v>
      </c>
      <c r="I91" s="8">
        <f t="shared" ca="1" si="81"/>
        <v>96569.1</v>
      </c>
      <c r="J91" s="9">
        <f t="shared" ca="1" si="96"/>
        <v>12200</v>
      </c>
      <c r="K91" s="8">
        <f t="shared" ca="1" si="97"/>
        <v>17.59</v>
      </c>
      <c r="L91" s="15" t="str">
        <f t="shared" ref="L91:M91" si="125">L88</f>
        <v>COBRA</v>
      </c>
      <c r="M91" s="25">
        <v>0.45</v>
      </c>
      <c r="O91" s="21" t="str">
        <f t="shared" ca="1" si="99"/>
        <v>EXECUTE [dbo].[PG_CI_LIBRO_INGRESOS] 0, 0, 0, 53088, 104, 1, 1, 0, '2018-09-07', 53, '', 96569.1</v>
      </c>
    </row>
    <row r="92" spans="1:15" x14ac:dyDescent="0.3">
      <c r="A92" s="6">
        <f t="shared" si="78"/>
        <v>53089</v>
      </c>
      <c r="B92" s="6">
        <f t="shared" si="107"/>
        <v>204</v>
      </c>
      <c r="C92" s="6">
        <f t="shared" si="79"/>
        <v>1</v>
      </c>
      <c r="D92" s="6">
        <f t="shared" si="103"/>
        <v>1</v>
      </c>
      <c r="E92" s="6">
        <f t="shared" si="116"/>
        <v>1</v>
      </c>
      <c r="F92" s="12">
        <f>F91</f>
        <v>43350</v>
      </c>
      <c r="G92" s="6">
        <f t="shared" si="80"/>
        <v>53</v>
      </c>
      <c r="I92" s="8">
        <f t="shared" ca="1" si="81"/>
        <v>37065</v>
      </c>
      <c r="J92" s="9">
        <f t="shared" ca="1" si="96"/>
        <v>11766.666666666666</v>
      </c>
      <c r="K92" s="8">
        <f t="shared" ca="1" si="97"/>
        <v>21</v>
      </c>
      <c r="L92" s="15" t="str">
        <f t="shared" ref="L92:M92" si="126">L89</f>
        <v>AJUSTE</v>
      </c>
      <c r="M92" s="18">
        <v>0.15</v>
      </c>
      <c r="O92" s="21" t="str">
        <f t="shared" ca="1" si="99"/>
        <v>EXECUTE [dbo].[PG_CI_LIBRO_INGRESOS] 0, 0, 0, 53089, 204, 1, 1, 1, '2018-09-07', 53, '', 37065</v>
      </c>
    </row>
    <row r="93" spans="1:15" x14ac:dyDescent="0.3">
      <c r="A93" s="6">
        <f t="shared" si="78"/>
        <v>53090</v>
      </c>
      <c r="B93" s="6">
        <f t="shared" si="107"/>
        <v>105</v>
      </c>
      <c r="C93" s="6">
        <f t="shared" si="79"/>
        <v>1</v>
      </c>
      <c r="D93" s="6">
        <f t="shared" si="103"/>
        <v>1</v>
      </c>
      <c r="E93" s="6">
        <f t="shared" si="116"/>
        <v>1</v>
      </c>
      <c r="F93" s="14">
        <f>F92+$F$1</f>
        <v>43351</v>
      </c>
      <c r="G93" s="6">
        <f t="shared" si="80"/>
        <v>53</v>
      </c>
      <c r="I93" s="8">
        <f t="shared" ca="1" si="81"/>
        <v>103319.99999999999</v>
      </c>
      <c r="J93" s="9">
        <f t="shared" ca="1" si="96"/>
        <v>11666.666666666666</v>
      </c>
      <c r="K93" s="8">
        <f t="shared" ca="1" si="97"/>
        <v>19.68</v>
      </c>
      <c r="L93" s="15" t="str">
        <f t="shared" ref="L93:M93" si="127">L90</f>
        <v>CONTADO</v>
      </c>
      <c r="M93" s="25">
        <v>0.45</v>
      </c>
      <c r="O93" s="21" t="str">
        <f t="shared" ca="1" si="99"/>
        <v>EXECUTE [dbo].[PG_CI_LIBRO_INGRESOS] 0, 0, 0, 53090, 105, 1, 1, 1, '2018-09-08', 53, '', 103320</v>
      </c>
    </row>
    <row r="94" spans="1:15" x14ac:dyDescent="0.3">
      <c r="A94" s="6">
        <f t="shared" si="78"/>
        <v>53091</v>
      </c>
      <c r="B94" s="6">
        <f t="shared" si="107"/>
        <v>101</v>
      </c>
      <c r="C94" s="6">
        <f t="shared" si="79"/>
        <v>1</v>
      </c>
      <c r="D94" s="6">
        <f t="shared" si="103"/>
        <v>2</v>
      </c>
      <c r="E94" s="6">
        <f t="shared" si="116"/>
        <v>0</v>
      </c>
      <c r="F94" s="12">
        <f>F93</f>
        <v>43351</v>
      </c>
      <c r="G94" s="6">
        <f t="shared" si="80"/>
        <v>53</v>
      </c>
      <c r="I94" s="8">
        <f t="shared" ca="1" si="81"/>
        <v>112828.8</v>
      </c>
      <c r="J94" s="9">
        <f t="shared" ca="1" si="96"/>
        <v>12266.666666666666</v>
      </c>
      <c r="K94" s="8">
        <f t="shared" ca="1" si="97"/>
        <v>20.440000000000001</v>
      </c>
      <c r="L94" s="15" t="str">
        <f t="shared" ref="L94:M94" si="128">L91</f>
        <v>COBRA</v>
      </c>
      <c r="M94" s="25">
        <v>0.45</v>
      </c>
      <c r="O94" s="21" t="str">
        <f t="shared" ca="1" si="99"/>
        <v>EXECUTE [dbo].[PG_CI_LIBRO_INGRESOS] 0, 0, 0, 53091, 101, 1, 2, 0, '2018-09-08', 53, '', 112828.8</v>
      </c>
    </row>
    <row r="95" spans="1:15" x14ac:dyDescent="0.3">
      <c r="A95" s="6">
        <f t="shared" si="78"/>
        <v>53092</v>
      </c>
      <c r="B95" s="6">
        <f t="shared" si="107"/>
        <v>201</v>
      </c>
      <c r="C95" s="6">
        <f t="shared" si="79"/>
        <v>1</v>
      </c>
      <c r="D95" s="6">
        <f t="shared" si="103"/>
        <v>1</v>
      </c>
      <c r="E95" s="6">
        <f t="shared" si="116"/>
        <v>1</v>
      </c>
      <c r="F95" s="12">
        <f>F94</f>
        <v>43351</v>
      </c>
      <c r="G95" s="6">
        <f t="shared" si="80"/>
        <v>53</v>
      </c>
      <c r="I95" s="8">
        <f t="shared" ca="1" si="81"/>
        <v>32775.299999999996</v>
      </c>
      <c r="J95" s="9">
        <f t="shared" ca="1" si="96"/>
        <v>12200</v>
      </c>
      <c r="K95" s="8">
        <f t="shared" ca="1" si="97"/>
        <v>17.91</v>
      </c>
      <c r="L95" s="15" t="str">
        <f t="shared" ref="L95:M95" si="129">L92</f>
        <v>AJUSTE</v>
      </c>
      <c r="M95" s="18">
        <v>0.15</v>
      </c>
      <c r="O95" s="21" t="str">
        <f t="shared" ca="1" si="99"/>
        <v>EXECUTE [dbo].[PG_CI_LIBRO_INGRESOS] 0, 0, 0, 53092, 201, 1, 1, 1, '2018-09-08', 53, '', 32775.3</v>
      </c>
    </row>
    <row r="96" spans="1:15" x14ac:dyDescent="0.3">
      <c r="A96" s="6">
        <f t="shared" si="78"/>
        <v>53093</v>
      </c>
      <c r="B96" s="6">
        <f t="shared" si="107"/>
        <v>102</v>
      </c>
      <c r="C96" s="6">
        <f t="shared" si="79"/>
        <v>1</v>
      </c>
      <c r="D96" s="6">
        <f t="shared" si="103"/>
        <v>1</v>
      </c>
      <c r="E96" s="6">
        <f t="shared" si="116"/>
        <v>1</v>
      </c>
      <c r="F96" s="14">
        <f>F95+$F$1</f>
        <v>43352</v>
      </c>
      <c r="G96" s="6">
        <f t="shared" si="80"/>
        <v>53</v>
      </c>
      <c r="I96" s="8">
        <f t="shared" ca="1" si="81"/>
        <v>103364.1</v>
      </c>
      <c r="J96" s="9">
        <f t="shared" ca="1" si="96"/>
        <v>12600</v>
      </c>
      <c r="K96" s="8">
        <f t="shared" ca="1" si="97"/>
        <v>18.23</v>
      </c>
      <c r="L96" s="15" t="str">
        <f t="shared" ref="L96:M96" si="130">L93</f>
        <v>CONTADO</v>
      </c>
      <c r="M96" s="25">
        <v>0.45</v>
      </c>
      <c r="O96" s="21" t="str">
        <f t="shared" ca="1" si="99"/>
        <v>EXECUTE [dbo].[PG_CI_LIBRO_INGRESOS] 0, 0, 0, 53093, 102, 1, 1, 1, '2018-09-09', 53, '', 103364.1</v>
      </c>
    </row>
    <row r="97" spans="1:15" x14ac:dyDescent="0.3">
      <c r="A97" s="6">
        <f t="shared" si="78"/>
        <v>53094</v>
      </c>
      <c r="B97" s="6">
        <f t="shared" si="107"/>
        <v>103</v>
      </c>
      <c r="C97" s="6">
        <f t="shared" si="79"/>
        <v>1</v>
      </c>
      <c r="D97" s="6">
        <f t="shared" si="103"/>
        <v>1</v>
      </c>
      <c r="E97" s="6">
        <f t="shared" si="116"/>
        <v>0</v>
      </c>
      <c r="F97" s="12">
        <f>F96</f>
        <v>43352</v>
      </c>
      <c r="G97" s="6">
        <f t="shared" si="80"/>
        <v>53</v>
      </c>
      <c r="I97" s="8">
        <f t="shared" ca="1" si="81"/>
        <v>127826.1</v>
      </c>
      <c r="J97" s="9">
        <f t="shared" ca="1" si="96"/>
        <v>12900</v>
      </c>
      <c r="K97" s="8">
        <f t="shared" ca="1" si="97"/>
        <v>22.02</v>
      </c>
      <c r="L97" s="15" t="str">
        <f t="shared" ref="L97:M97" si="131">L94</f>
        <v>COBRA</v>
      </c>
      <c r="M97" s="25">
        <v>0.45</v>
      </c>
      <c r="O97" s="21" t="str">
        <f t="shared" ca="1" si="99"/>
        <v>EXECUTE [dbo].[PG_CI_LIBRO_INGRESOS] 0, 0, 0, 53094, 103, 1, 1, 0, '2018-09-09', 53, '', 127826.1</v>
      </c>
    </row>
    <row r="98" spans="1:15" x14ac:dyDescent="0.3">
      <c r="A98" s="6">
        <f t="shared" si="78"/>
        <v>53095</v>
      </c>
      <c r="B98" s="6">
        <f t="shared" si="107"/>
        <v>104</v>
      </c>
      <c r="C98" s="6">
        <f t="shared" si="79"/>
        <v>1</v>
      </c>
      <c r="D98" s="6">
        <f t="shared" si="103"/>
        <v>2</v>
      </c>
      <c r="E98" s="6">
        <f t="shared" si="116"/>
        <v>1</v>
      </c>
      <c r="F98" s="12">
        <f>F97</f>
        <v>43352</v>
      </c>
      <c r="G98" s="6">
        <f t="shared" si="80"/>
        <v>53</v>
      </c>
      <c r="I98" s="8">
        <f t="shared" ca="1" si="81"/>
        <v>108349.79999999999</v>
      </c>
      <c r="J98" s="9">
        <f t="shared" ca="1" si="96"/>
        <v>12566.666666666666</v>
      </c>
      <c r="K98" s="8">
        <f t="shared" ca="1" si="97"/>
        <v>19.16</v>
      </c>
      <c r="L98" s="15" t="str">
        <f t="shared" ref="L98:M98" si="132">L95</f>
        <v>AJUSTE</v>
      </c>
      <c r="M98" s="25">
        <v>0.45</v>
      </c>
      <c r="O98" s="21" t="str">
        <f t="shared" ca="1" si="99"/>
        <v>EXECUTE [dbo].[PG_CI_LIBRO_INGRESOS] 0, 0, 0, 53095, 104, 1, 2, 1, '2018-09-09', 53, '', 108349.8</v>
      </c>
    </row>
    <row r="99" spans="1:15" x14ac:dyDescent="0.3">
      <c r="A99" s="6">
        <f t="shared" si="78"/>
        <v>53096</v>
      </c>
      <c r="B99" s="6">
        <f t="shared" si="107"/>
        <v>204</v>
      </c>
      <c r="C99" s="6">
        <f t="shared" si="79"/>
        <v>1</v>
      </c>
      <c r="D99" s="6">
        <f t="shared" si="103"/>
        <v>1</v>
      </c>
      <c r="E99" s="6">
        <f t="shared" si="116"/>
        <v>1</v>
      </c>
      <c r="F99" s="14">
        <f>F98+$F$1</f>
        <v>43353</v>
      </c>
      <c r="G99" s="6">
        <f t="shared" si="80"/>
        <v>53</v>
      </c>
      <c r="I99" s="8">
        <f t="shared" ca="1" si="81"/>
        <v>36027.75</v>
      </c>
      <c r="J99" s="9">
        <f t="shared" ca="1" si="96"/>
        <v>13233.333333333334</v>
      </c>
      <c r="K99" s="8">
        <f t="shared" ca="1" si="97"/>
        <v>18.149999999999999</v>
      </c>
      <c r="L99" s="15" t="str">
        <f t="shared" ref="L99:M99" si="133">L96</f>
        <v>CONTADO</v>
      </c>
      <c r="M99" s="18">
        <v>0.15</v>
      </c>
      <c r="O99" s="21" t="str">
        <f t="shared" ca="1" si="99"/>
        <v>EXECUTE [dbo].[PG_CI_LIBRO_INGRESOS] 0, 0, 0, 53096, 204, 1, 1, 1, '2018-09-10', 53, '', 36027.75</v>
      </c>
    </row>
    <row r="100" spans="1:15" x14ac:dyDescent="0.3">
      <c r="A100" s="6">
        <f t="shared" si="78"/>
        <v>53097</v>
      </c>
      <c r="B100" s="6">
        <f t="shared" si="107"/>
        <v>105</v>
      </c>
      <c r="C100" s="6">
        <f t="shared" si="79"/>
        <v>1</v>
      </c>
      <c r="D100" s="6">
        <f t="shared" si="103"/>
        <v>1</v>
      </c>
      <c r="E100" s="6">
        <f t="shared" si="116"/>
        <v>0</v>
      </c>
      <c r="F100" s="12">
        <f>F99</f>
        <v>43353</v>
      </c>
      <c r="G100" s="6">
        <f t="shared" si="80"/>
        <v>53</v>
      </c>
      <c r="I100" s="8">
        <f t="shared" ca="1" si="81"/>
        <v>94482.900000000009</v>
      </c>
      <c r="J100" s="9">
        <f t="shared" ca="1" si="96"/>
        <v>12200</v>
      </c>
      <c r="K100" s="8">
        <f t="shared" ca="1" si="97"/>
        <v>17.21</v>
      </c>
      <c r="L100" s="15" t="str">
        <f t="shared" ref="L100:M100" si="134">L97</f>
        <v>COBRA</v>
      </c>
      <c r="M100" s="25">
        <v>0.45</v>
      </c>
      <c r="O100" s="21" t="str">
        <f t="shared" ca="1" si="99"/>
        <v>EXECUTE [dbo].[PG_CI_LIBRO_INGRESOS] 0, 0, 0, 53097, 105, 1, 1, 0, '2018-09-10', 53, '', 94482.9</v>
      </c>
    </row>
    <row r="101" spans="1:15" x14ac:dyDescent="0.3">
      <c r="A101" s="6">
        <f t="shared" si="78"/>
        <v>53098</v>
      </c>
      <c r="B101" s="6">
        <f t="shared" si="107"/>
        <v>101</v>
      </c>
      <c r="C101" s="6">
        <f t="shared" si="79"/>
        <v>1</v>
      </c>
      <c r="D101" s="6">
        <f t="shared" si="103"/>
        <v>1</v>
      </c>
      <c r="E101" s="6">
        <f t="shared" si="116"/>
        <v>1</v>
      </c>
      <c r="F101" s="12">
        <f>F100</f>
        <v>43353</v>
      </c>
      <c r="G101" s="6">
        <f t="shared" si="80"/>
        <v>53</v>
      </c>
      <c r="I101" s="8">
        <f t="shared" ca="1" si="81"/>
        <v>122420.99999999999</v>
      </c>
      <c r="J101" s="9">
        <f t="shared" ca="1" si="96"/>
        <v>12166.666666666666</v>
      </c>
      <c r="K101" s="8">
        <f t="shared" ca="1" si="97"/>
        <v>22.36</v>
      </c>
      <c r="L101" s="15" t="str">
        <f t="shared" ref="L101:M101" si="135">L98</f>
        <v>AJUSTE</v>
      </c>
      <c r="M101" s="25">
        <v>0.45</v>
      </c>
      <c r="O101" s="21" t="str">
        <f t="shared" ca="1" si="99"/>
        <v>EXECUTE [dbo].[PG_CI_LIBRO_INGRESOS] 0, 0, 0, 53098, 101, 1, 1, 1, '2018-09-10', 53, '', 122421</v>
      </c>
    </row>
    <row r="102" spans="1:15" x14ac:dyDescent="0.3">
      <c r="A102" s="6">
        <f t="shared" si="78"/>
        <v>53099</v>
      </c>
      <c r="B102" s="6">
        <f t="shared" si="107"/>
        <v>201</v>
      </c>
      <c r="C102" s="6">
        <f t="shared" si="79"/>
        <v>1</v>
      </c>
      <c r="D102" s="6">
        <f t="shared" si="103"/>
        <v>2</v>
      </c>
      <c r="E102" s="6">
        <f t="shared" si="116"/>
        <v>1</v>
      </c>
      <c r="F102" s="14">
        <f>F101+$F$1</f>
        <v>43354</v>
      </c>
      <c r="G102" s="6">
        <f t="shared" si="80"/>
        <v>53</v>
      </c>
      <c r="I102" s="8">
        <f t="shared" ca="1" si="81"/>
        <v>39123.449999999997</v>
      </c>
      <c r="J102" s="9">
        <f t="shared" ca="1" si="96"/>
        <v>12766.666666666666</v>
      </c>
      <c r="K102" s="8">
        <f t="shared" ca="1" si="97"/>
        <v>20.43</v>
      </c>
      <c r="L102" s="15" t="str">
        <f t="shared" ref="L102:M102" si="136">L99</f>
        <v>CONTADO</v>
      </c>
      <c r="M102" s="18">
        <v>0.15</v>
      </c>
      <c r="O102" s="21" t="str">
        <f t="shared" ca="1" si="99"/>
        <v>EXECUTE [dbo].[PG_CI_LIBRO_INGRESOS] 0, 0, 0, 53099, 201, 1, 2, 1, '2018-09-11', 53, '', 39123.45</v>
      </c>
    </row>
    <row r="103" spans="1:15" x14ac:dyDescent="0.3">
      <c r="A103" s="6">
        <f t="shared" si="78"/>
        <v>53100</v>
      </c>
      <c r="B103" s="6">
        <f t="shared" si="107"/>
        <v>102</v>
      </c>
      <c r="C103" s="6">
        <f t="shared" si="79"/>
        <v>1</v>
      </c>
      <c r="D103" s="6">
        <f t="shared" si="103"/>
        <v>1</v>
      </c>
      <c r="E103" s="6">
        <f t="shared" si="116"/>
        <v>0</v>
      </c>
      <c r="F103" s="12">
        <f>F102</f>
        <v>43354</v>
      </c>
      <c r="G103" s="6">
        <f t="shared" si="80"/>
        <v>53</v>
      </c>
      <c r="I103" s="8">
        <f t="shared" ca="1" si="81"/>
        <v>114504.59999999999</v>
      </c>
      <c r="J103" s="9">
        <f t="shared" ca="1" si="96"/>
        <v>13266.666666666666</v>
      </c>
      <c r="K103" s="8">
        <f t="shared" ca="1" si="97"/>
        <v>19.18</v>
      </c>
      <c r="L103" s="15" t="str">
        <f t="shared" ref="L103:M103" si="137">L100</f>
        <v>COBRA</v>
      </c>
      <c r="M103" s="25">
        <v>0.45</v>
      </c>
      <c r="O103" s="21" t="str">
        <f t="shared" ca="1" si="99"/>
        <v>EXECUTE [dbo].[PG_CI_LIBRO_INGRESOS] 0, 0, 0, 53100, 102, 1, 1, 0, '2018-09-11', 53, '', 114504.6</v>
      </c>
    </row>
    <row r="104" spans="1:15" x14ac:dyDescent="0.3">
      <c r="A104" s="6">
        <f t="shared" si="78"/>
        <v>53101</v>
      </c>
      <c r="B104" s="6">
        <f t="shared" si="107"/>
        <v>103</v>
      </c>
      <c r="C104" s="6">
        <f t="shared" si="79"/>
        <v>1</v>
      </c>
      <c r="D104" s="6">
        <f t="shared" si="103"/>
        <v>1</v>
      </c>
      <c r="E104" s="6">
        <f t="shared" si="116"/>
        <v>1</v>
      </c>
      <c r="F104" s="12">
        <f>F103</f>
        <v>43354</v>
      </c>
      <c r="G104" s="6">
        <f t="shared" si="80"/>
        <v>53</v>
      </c>
      <c r="I104" s="8">
        <f t="shared" ca="1" si="81"/>
        <v>102337.2</v>
      </c>
      <c r="J104" s="9">
        <f t="shared" ca="1" si="96"/>
        <v>12400</v>
      </c>
      <c r="K104" s="8">
        <f t="shared" ca="1" si="97"/>
        <v>18.34</v>
      </c>
      <c r="L104" s="15" t="str">
        <f t="shared" ref="L104:M104" si="138">L101</f>
        <v>AJUSTE</v>
      </c>
      <c r="M104" s="25">
        <v>0.45</v>
      </c>
      <c r="O104" s="21" t="str">
        <f t="shared" ca="1" si="99"/>
        <v>EXECUTE [dbo].[PG_CI_LIBRO_INGRESOS] 0, 0, 0, 53101, 103, 1, 1, 1, '2018-09-11', 53, '', 102337.2</v>
      </c>
    </row>
    <row r="105" spans="1:15" x14ac:dyDescent="0.3">
      <c r="A105" s="6">
        <f t="shared" si="78"/>
        <v>53102</v>
      </c>
      <c r="B105" s="6">
        <f t="shared" si="107"/>
        <v>104</v>
      </c>
      <c r="C105" s="6">
        <f t="shared" si="79"/>
        <v>1</v>
      </c>
      <c r="D105" s="6">
        <f t="shared" si="103"/>
        <v>1</v>
      </c>
      <c r="E105" s="6">
        <f t="shared" si="116"/>
        <v>1</v>
      </c>
      <c r="F105" s="14">
        <f>F104+$F$1</f>
        <v>43355</v>
      </c>
      <c r="G105" s="6">
        <f t="shared" si="80"/>
        <v>53</v>
      </c>
      <c r="I105" s="8">
        <f t="shared" ca="1" si="81"/>
        <v>96552.750000000015</v>
      </c>
      <c r="J105" s="9">
        <f t="shared" ca="1" si="96"/>
        <v>12366.666666666666</v>
      </c>
      <c r="K105" s="8">
        <f t="shared" ca="1" si="97"/>
        <v>17.350000000000001</v>
      </c>
      <c r="L105" s="15" t="str">
        <f t="shared" ref="L105:M105" si="139">L102</f>
        <v>CONTADO</v>
      </c>
      <c r="M105" s="25">
        <v>0.45</v>
      </c>
      <c r="O105" s="21" t="str">
        <f t="shared" ca="1" si="99"/>
        <v>EXECUTE [dbo].[PG_CI_LIBRO_INGRESOS] 0, 0, 0, 53102, 104, 1, 1, 1, '2018-09-12', 53, '', 96552.75</v>
      </c>
    </row>
    <row r="106" spans="1:15" x14ac:dyDescent="0.3">
      <c r="A106" s="6">
        <f t="shared" si="78"/>
        <v>53103</v>
      </c>
      <c r="B106" s="6">
        <f t="shared" si="107"/>
        <v>204</v>
      </c>
      <c r="C106" s="6">
        <f t="shared" si="79"/>
        <v>1</v>
      </c>
      <c r="D106" s="6">
        <f t="shared" si="103"/>
        <v>2</v>
      </c>
      <c r="E106" s="6">
        <f t="shared" si="116"/>
        <v>0</v>
      </c>
      <c r="F106" s="12">
        <f>F105</f>
        <v>43355</v>
      </c>
      <c r="G106" s="6">
        <f t="shared" si="80"/>
        <v>53</v>
      </c>
      <c r="I106" s="8">
        <f t="shared" ca="1" si="81"/>
        <v>36701.1</v>
      </c>
      <c r="J106" s="9">
        <f t="shared" ca="1" si="96"/>
        <v>13133.333333333334</v>
      </c>
      <c r="K106" s="8">
        <f t="shared" ca="1" si="97"/>
        <v>18.63</v>
      </c>
      <c r="L106" s="15" t="str">
        <f t="shared" ref="L106:M106" si="140">L103</f>
        <v>COBRA</v>
      </c>
      <c r="M106" s="18">
        <v>0.15</v>
      </c>
      <c r="O106" s="21" t="str">
        <f t="shared" ca="1" si="99"/>
        <v>EXECUTE [dbo].[PG_CI_LIBRO_INGRESOS] 0, 0, 0, 53103, 204, 1, 2, 0, '2018-09-12', 53, '', 36701.1</v>
      </c>
    </row>
    <row r="107" spans="1:15" x14ac:dyDescent="0.3">
      <c r="A107" s="6">
        <f t="shared" si="78"/>
        <v>53104</v>
      </c>
      <c r="B107" s="6">
        <f t="shared" si="107"/>
        <v>105</v>
      </c>
      <c r="C107" s="6">
        <f t="shared" si="79"/>
        <v>1</v>
      </c>
      <c r="D107" s="6">
        <f t="shared" si="103"/>
        <v>1</v>
      </c>
      <c r="E107" s="6">
        <f t="shared" si="116"/>
        <v>1</v>
      </c>
      <c r="F107" s="12">
        <f>F106</f>
        <v>43355</v>
      </c>
      <c r="G107" s="6">
        <f t="shared" si="80"/>
        <v>53</v>
      </c>
      <c r="I107" s="8">
        <f t="shared" ca="1" si="81"/>
        <v>111915.3</v>
      </c>
      <c r="J107" s="9">
        <f t="shared" ca="1" si="96"/>
        <v>12966.666666666666</v>
      </c>
      <c r="K107" s="8">
        <f t="shared" ca="1" si="97"/>
        <v>19.18</v>
      </c>
      <c r="L107" s="15" t="str">
        <f t="shared" ref="L107:M107" si="141">L104</f>
        <v>AJUSTE</v>
      </c>
      <c r="M107" s="25">
        <v>0.45</v>
      </c>
      <c r="O107" s="21" t="str">
        <f t="shared" ca="1" si="99"/>
        <v>EXECUTE [dbo].[PG_CI_LIBRO_INGRESOS] 0, 0, 0, 53104, 105, 1, 1, 1, '2018-09-12', 53, '', 111915.3</v>
      </c>
    </row>
    <row r="108" spans="1:15" x14ac:dyDescent="0.3">
      <c r="A108" s="6">
        <f t="shared" si="78"/>
        <v>53105</v>
      </c>
      <c r="B108" s="6">
        <f t="shared" si="107"/>
        <v>101</v>
      </c>
      <c r="C108" s="6">
        <f t="shared" si="79"/>
        <v>1</v>
      </c>
      <c r="D108" s="6">
        <f t="shared" si="103"/>
        <v>1</v>
      </c>
      <c r="E108" s="6">
        <f t="shared" si="116"/>
        <v>1</v>
      </c>
      <c r="F108" s="14">
        <f>F107+$F$1</f>
        <v>43356</v>
      </c>
      <c r="G108" s="6">
        <f t="shared" si="80"/>
        <v>53</v>
      </c>
      <c r="I108" s="8">
        <f t="shared" ca="1" si="81"/>
        <v>118469.99999999999</v>
      </c>
      <c r="J108" s="9">
        <f t="shared" ca="1" si="96"/>
        <v>11966.666666666666</v>
      </c>
      <c r="K108" s="8">
        <f t="shared" ca="1" si="97"/>
        <v>22</v>
      </c>
      <c r="L108" s="15" t="str">
        <f t="shared" ref="L108:M108" si="142">L105</f>
        <v>CONTADO</v>
      </c>
      <c r="M108" s="25">
        <v>0.45</v>
      </c>
      <c r="O108" s="21" t="str">
        <f t="shared" ca="1" si="99"/>
        <v>EXECUTE [dbo].[PG_CI_LIBRO_INGRESOS] 0, 0, 0, 53105, 101, 1, 1, 1, '2018-09-13', 53, '', 118470</v>
      </c>
    </row>
    <row r="109" spans="1:15" x14ac:dyDescent="0.3">
      <c r="A109" s="6">
        <f t="shared" si="78"/>
        <v>53106</v>
      </c>
      <c r="B109" s="6">
        <f t="shared" si="107"/>
        <v>201</v>
      </c>
      <c r="C109" s="6">
        <f t="shared" si="79"/>
        <v>1</v>
      </c>
      <c r="D109" s="6">
        <f t="shared" si="103"/>
        <v>1</v>
      </c>
      <c r="E109" s="6">
        <f t="shared" si="116"/>
        <v>0</v>
      </c>
      <c r="F109" s="12">
        <f>F108</f>
        <v>43356</v>
      </c>
      <c r="G109" s="6">
        <f t="shared" si="80"/>
        <v>53</v>
      </c>
      <c r="I109" s="8">
        <f t="shared" ca="1" si="81"/>
        <v>39481.599999999991</v>
      </c>
      <c r="J109" s="9">
        <f t="shared" ca="1" si="96"/>
        <v>13266.666666666666</v>
      </c>
      <c r="K109" s="8">
        <f t="shared" ca="1" si="97"/>
        <v>19.84</v>
      </c>
      <c r="L109" s="15" t="str">
        <f t="shared" ref="L109:M109" si="143">L106</f>
        <v>COBRA</v>
      </c>
      <c r="M109" s="18">
        <v>0.15</v>
      </c>
      <c r="O109" s="21" t="str">
        <f t="shared" ca="1" si="99"/>
        <v>EXECUTE [dbo].[PG_CI_LIBRO_INGRESOS] 0, 0, 0, 53106, 201, 1, 1, 0, '2018-09-13', 53, '', 39481.6</v>
      </c>
    </row>
    <row r="110" spans="1:15" x14ac:dyDescent="0.3">
      <c r="A110" s="6">
        <f t="shared" si="78"/>
        <v>53107</v>
      </c>
      <c r="B110" s="6">
        <f t="shared" si="107"/>
        <v>102</v>
      </c>
      <c r="C110" s="6">
        <f t="shared" si="79"/>
        <v>1</v>
      </c>
      <c r="D110" s="6">
        <f t="shared" si="103"/>
        <v>2</v>
      </c>
      <c r="E110" s="6">
        <f t="shared" si="116"/>
        <v>1</v>
      </c>
      <c r="F110" s="12">
        <f>F109</f>
        <v>43356</v>
      </c>
      <c r="G110" s="6">
        <f t="shared" si="80"/>
        <v>53</v>
      </c>
      <c r="I110" s="8">
        <f t="shared" ca="1" si="81"/>
        <v>113092.2</v>
      </c>
      <c r="J110" s="9">
        <f t="shared" ca="1" si="96"/>
        <v>11700</v>
      </c>
      <c r="K110" s="8">
        <f t="shared" ca="1" si="97"/>
        <v>21.48</v>
      </c>
      <c r="L110" s="15" t="str">
        <f t="shared" ref="L110:M110" si="144">L107</f>
        <v>AJUSTE</v>
      </c>
      <c r="M110" s="25">
        <v>0.45</v>
      </c>
      <c r="O110" s="21" t="str">
        <f t="shared" ca="1" si="99"/>
        <v>EXECUTE [dbo].[PG_CI_LIBRO_INGRESOS] 0, 0, 0, 53107, 102, 1, 2, 1, '2018-09-13', 53, '', 113092.2</v>
      </c>
    </row>
    <row r="111" spans="1:15" x14ac:dyDescent="0.3">
      <c r="A111" s="6">
        <f t="shared" si="78"/>
        <v>53108</v>
      </c>
      <c r="B111" s="6">
        <f t="shared" si="107"/>
        <v>103</v>
      </c>
      <c r="C111" s="6">
        <f t="shared" si="79"/>
        <v>1</v>
      </c>
      <c r="D111" s="6">
        <f t="shared" si="103"/>
        <v>1</v>
      </c>
      <c r="E111" s="6">
        <f t="shared" si="116"/>
        <v>1</v>
      </c>
      <c r="F111" s="14">
        <f>F110+$F$1</f>
        <v>43357</v>
      </c>
      <c r="G111" s="6">
        <f t="shared" si="80"/>
        <v>53</v>
      </c>
      <c r="I111" s="8">
        <f t="shared" ca="1" si="81"/>
        <v>103758.59999999999</v>
      </c>
      <c r="J111" s="9">
        <f t="shared" ca="1" si="96"/>
        <v>13266.666666666666</v>
      </c>
      <c r="K111" s="8">
        <f t="shared" ca="1" si="97"/>
        <v>17.38</v>
      </c>
      <c r="L111" s="15" t="str">
        <f t="shared" ref="L111:M111" si="145">L108</f>
        <v>CONTADO</v>
      </c>
      <c r="M111" s="25">
        <v>0.45</v>
      </c>
      <c r="O111" s="21" t="str">
        <f t="shared" ca="1" si="99"/>
        <v>EXECUTE [dbo].[PG_CI_LIBRO_INGRESOS] 0, 0, 0, 53108, 103, 1, 1, 1, '2018-09-14', 53, '', 103758.6</v>
      </c>
    </row>
    <row r="112" spans="1:15" x14ac:dyDescent="0.3">
      <c r="A112" s="6">
        <f t="shared" si="78"/>
        <v>53109</v>
      </c>
      <c r="B112" s="6">
        <f t="shared" si="107"/>
        <v>104</v>
      </c>
      <c r="C112" s="6">
        <f t="shared" si="79"/>
        <v>1</v>
      </c>
      <c r="D112" s="6">
        <f t="shared" si="103"/>
        <v>1</v>
      </c>
      <c r="E112" s="6">
        <f t="shared" si="116"/>
        <v>0</v>
      </c>
      <c r="F112" s="12">
        <f>F111</f>
        <v>43357</v>
      </c>
      <c r="G112" s="6">
        <f t="shared" si="80"/>
        <v>53</v>
      </c>
      <c r="I112" s="8">
        <f t="shared" ca="1" si="81"/>
        <v>92690.1</v>
      </c>
      <c r="J112" s="9">
        <f t="shared" ca="1" si="96"/>
        <v>12066.666666666666</v>
      </c>
      <c r="K112" s="8">
        <f t="shared" ca="1" si="97"/>
        <v>17.07</v>
      </c>
      <c r="L112" s="15" t="str">
        <f t="shared" ref="L112:M112" si="146">L109</f>
        <v>COBRA</v>
      </c>
      <c r="M112" s="25">
        <v>0.45</v>
      </c>
      <c r="O112" s="21" t="str">
        <f t="shared" ca="1" si="99"/>
        <v>EXECUTE [dbo].[PG_CI_LIBRO_INGRESOS] 0, 0, 0, 53109, 104, 1, 1, 0, '2018-09-14', 53, '', 92690.1</v>
      </c>
    </row>
    <row r="113" spans="1:15" x14ac:dyDescent="0.3">
      <c r="A113" s="6">
        <f t="shared" si="78"/>
        <v>53110</v>
      </c>
      <c r="B113" s="6">
        <f t="shared" si="107"/>
        <v>204</v>
      </c>
      <c r="C113" s="6">
        <f t="shared" si="79"/>
        <v>1</v>
      </c>
      <c r="D113" s="6">
        <f t="shared" si="103"/>
        <v>1</v>
      </c>
      <c r="E113" s="6">
        <f t="shared" si="116"/>
        <v>1</v>
      </c>
      <c r="F113" s="12">
        <f>F112</f>
        <v>43357</v>
      </c>
      <c r="G113" s="6">
        <f t="shared" si="80"/>
        <v>53</v>
      </c>
      <c r="I113" s="8">
        <f t="shared" ca="1" si="81"/>
        <v>40789.799999999996</v>
      </c>
      <c r="J113" s="9">
        <f t="shared" ca="1" si="96"/>
        <v>12900</v>
      </c>
      <c r="K113" s="8">
        <f t="shared" ca="1" si="97"/>
        <v>21.08</v>
      </c>
      <c r="L113" s="15" t="str">
        <f t="shared" ref="L113:M113" si="147">L110</f>
        <v>AJUSTE</v>
      </c>
      <c r="M113" s="18">
        <v>0.15</v>
      </c>
      <c r="O113" s="21" t="str">
        <f t="shared" ca="1" si="99"/>
        <v>EXECUTE [dbo].[PG_CI_LIBRO_INGRESOS] 0, 0, 0, 53110, 204, 1, 1, 1, '2018-09-14', 53, '', 40789.8</v>
      </c>
    </row>
    <row r="114" spans="1:15" x14ac:dyDescent="0.3">
      <c r="A114" s="6">
        <f t="shared" si="78"/>
        <v>53111</v>
      </c>
      <c r="B114" s="6">
        <f t="shared" si="107"/>
        <v>105</v>
      </c>
      <c r="C114" s="6">
        <f t="shared" si="79"/>
        <v>1</v>
      </c>
      <c r="D114" s="6">
        <f t="shared" si="103"/>
        <v>2</v>
      </c>
      <c r="E114" s="6">
        <f t="shared" si="116"/>
        <v>1</v>
      </c>
      <c r="F114" s="14">
        <f>F113+$F$1</f>
        <v>43358</v>
      </c>
      <c r="G114" s="6">
        <f t="shared" si="80"/>
        <v>53</v>
      </c>
      <c r="I114" s="8">
        <f t="shared" ca="1" si="81"/>
        <v>114355.8</v>
      </c>
      <c r="J114" s="9">
        <f t="shared" ca="1" si="96"/>
        <v>11700</v>
      </c>
      <c r="K114" s="8">
        <f t="shared" ca="1" si="97"/>
        <v>21.72</v>
      </c>
      <c r="L114" s="15" t="str">
        <f t="shared" ref="L114:M114" si="148">L111</f>
        <v>CONTADO</v>
      </c>
      <c r="M114" s="25">
        <v>0.45</v>
      </c>
      <c r="O114" s="21" t="str">
        <f t="shared" ca="1" si="99"/>
        <v>EXECUTE [dbo].[PG_CI_LIBRO_INGRESOS] 0, 0, 0, 53111, 105, 1, 2, 1, '2018-09-15', 53, '', 114355.8</v>
      </c>
    </row>
    <row r="115" spans="1:15" x14ac:dyDescent="0.3">
      <c r="A115" s="6">
        <f t="shared" si="78"/>
        <v>53112</v>
      </c>
      <c r="B115" s="6">
        <f t="shared" si="107"/>
        <v>101</v>
      </c>
      <c r="C115" s="6">
        <f t="shared" si="79"/>
        <v>1</v>
      </c>
      <c r="D115" s="6">
        <f t="shared" si="103"/>
        <v>1</v>
      </c>
      <c r="E115" s="6">
        <f t="shared" si="116"/>
        <v>0</v>
      </c>
      <c r="F115" s="12">
        <f>F114</f>
        <v>43358</v>
      </c>
      <c r="G115" s="6">
        <f t="shared" si="80"/>
        <v>53</v>
      </c>
      <c r="I115" s="8">
        <f t="shared" ca="1" si="81"/>
        <v>106016.40000000001</v>
      </c>
      <c r="J115" s="9">
        <f t="shared" ca="1" si="96"/>
        <v>13066.666666666666</v>
      </c>
      <c r="K115" s="8">
        <f t="shared" ca="1" si="97"/>
        <v>18.03</v>
      </c>
      <c r="L115" s="15" t="str">
        <f t="shared" ref="L115:M115" si="149">L112</f>
        <v>COBRA</v>
      </c>
      <c r="M115" s="25">
        <v>0.45</v>
      </c>
      <c r="O115" s="21" t="str">
        <f t="shared" ca="1" si="99"/>
        <v>EXECUTE [dbo].[PG_CI_LIBRO_INGRESOS] 0, 0, 0, 53112, 101, 1, 1, 0, '2018-09-15', 53, '', 106016.4</v>
      </c>
    </row>
    <row r="116" spans="1:15" x14ac:dyDescent="0.3">
      <c r="A116" s="6">
        <f t="shared" si="78"/>
        <v>53113</v>
      </c>
      <c r="B116" s="6">
        <f t="shared" si="107"/>
        <v>201</v>
      </c>
      <c r="C116" s="6">
        <f t="shared" si="79"/>
        <v>1</v>
      </c>
      <c r="D116" s="6">
        <f t="shared" si="103"/>
        <v>1</v>
      </c>
      <c r="E116" s="6">
        <f t="shared" si="116"/>
        <v>1</v>
      </c>
      <c r="F116" s="12">
        <f>F115</f>
        <v>43358</v>
      </c>
      <c r="G116" s="6">
        <f t="shared" si="80"/>
        <v>53</v>
      </c>
      <c r="I116" s="8">
        <f t="shared" ca="1" si="81"/>
        <v>43013.200000000004</v>
      </c>
      <c r="J116" s="9">
        <f t="shared" ca="1" si="96"/>
        <v>12733.333333333334</v>
      </c>
      <c r="K116" s="8">
        <f t="shared" ca="1" si="97"/>
        <v>22.52</v>
      </c>
      <c r="L116" s="15" t="str">
        <f t="shared" ref="L116:M116" si="150">L113</f>
        <v>AJUSTE</v>
      </c>
      <c r="M116" s="18">
        <v>0.15</v>
      </c>
      <c r="O116" s="21" t="str">
        <f t="shared" ca="1" si="99"/>
        <v>EXECUTE [dbo].[PG_CI_LIBRO_INGRESOS] 0, 0, 0, 53113, 201, 1, 1, 1, '2018-09-15', 53, '', 43013.2</v>
      </c>
    </row>
    <row r="117" spans="1:15" x14ac:dyDescent="0.3">
      <c r="A117" s="6">
        <f t="shared" si="78"/>
        <v>53114</v>
      </c>
      <c r="B117" s="6">
        <f t="shared" si="107"/>
        <v>102</v>
      </c>
      <c r="C117" s="6">
        <f t="shared" si="79"/>
        <v>1</v>
      </c>
      <c r="D117" s="6">
        <f t="shared" si="103"/>
        <v>1</v>
      </c>
      <c r="E117" s="6">
        <f t="shared" si="116"/>
        <v>1</v>
      </c>
      <c r="F117" s="14">
        <f>F116+$F$1</f>
        <v>43359</v>
      </c>
      <c r="G117" s="6">
        <f t="shared" si="80"/>
        <v>53</v>
      </c>
      <c r="I117" s="8">
        <f t="shared" ca="1" si="81"/>
        <v>95898.599999999991</v>
      </c>
      <c r="J117" s="9">
        <f t="shared" ca="1" si="96"/>
        <v>11800</v>
      </c>
      <c r="K117" s="8">
        <f t="shared" ca="1" si="97"/>
        <v>18.059999999999999</v>
      </c>
      <c r="L117" s="15" t="str">
        <f t="shared" ref="L117:M117" si="151">L114</f>
        <v>CONTADO</v>
      </c>
      <c r="M117" s="25">
        <v>0.45</v>
      </c>
      <c r="O117" s="21" t="str">
        <f t="shared" ca="1" si="99"/>
        <v>EXECUTE [dbo].[PG_CI_LIBRO_INGRESOS] 0, 0, 0, 53114, 102, 1, 1, 1, '2018-09-16', 53, '', 95898.6</v>
      </c>
    </row>
    <row r="118" spans="1:15" x14ac:dyDescent="0.3">
      <c r="A118" s="6">
        <f t="shared" ref="A118:A181" si="152">A117+1</f>
        <v>53115</v>
      </c>
      <c r="B118" s="6">
        <f t="shared" si="107"/>
        <v>103</v>
      </c>
      <c r="C118" s="6">
        <f t="shared" ref="C118:C181" si="153">C117</f>
        <v>1</v>
      </c>
      <c r="D118" s="6">
        <f t="shared" si="103"/>
        <v>2</v>
      </c>
      <c r="E118" s="6">
        <f t="shared" si="116"/>
        <v>0</v>
      </c>
      <c r="F118" s="12">
        <f>F117</f>
        <v>43359</v>
      </c>
      <c r="G118" s="6">
        <f t="shared" ref="G118:G181" si="154">G117</f>
        <v>53</v>
      </c>
      <c r="I118" s="8">
        <f t="shared" ref="I118:I181" ca="1" si="155">J118*K118*M118</f>
        <v>121591.8</v>
      </c>
      <c r="J118" s="9">
        <f t="shared" ca="1" si="96"/>
        <v>13200</v>
      </c>
      <c r="K118" s="8">
        <f t="shared" ca="1" si="97"/>
        <v>20.47</v>
      </c>
      <c r="L118" s="15" t="str">
        <f t="shared" ref="L118:M118" si="156">L115</f>
        <v>COBRA</v>
      </c>
      <c r="M118" s="25">
        <v>0.45</v>
      </c>
      <c r="O118" s="21" t="str">
        <f t="shared" ca="1" si="99"/>
        <v>EXECUTE [dbo].[PG_CI_LIBRO_INGRESOS] 0, 0, 0, 53115, 103, 1, 2, 0, '2018-09-16', 53, '', 121591.8</v>
      </c>
    </row>
    <row r="119" spans="1:15" x14ac:dyDescent="0.3">
      <c r="A119" s="6">
        <f t="shared" si="152"/>
        <v>53116</v>
      </c>
      <c r="B119" s="6">
        <f t="shared" si="107"/>
        <v>104</v>
      </c>
      <c r="C119" s="6">
        <f t="shared" si="153"/>
        <v>1</v>
      </c>
      <c r="D119" s="6">
        <f t="shared" si="103"/>
        <v>1</v>
      </c>
      <c r="E119" s="6">
        <f t="shared" si="116"/>
        <v>1</v>
      </c>
      <c r="F119" s="12">
        <f>F118</f>
        <v>43359</v>
      </c>
      <c r="G119" s="6">
        <f t="shared" si="154"/>
        <v>53</v>
      </c>
      <c r="I119" s="8">
        <f t="shared" ca="1" si="155"/>
        <v>93951</v>
      </c>
      <c r="J119" s="9">
        <f t="shared" ca="1" si="96"/>
        <v>12166.666666666666</v>
      </c>
      <c r="K119" s="8">
        <f t="shared" ca="1" si="97"/>
        <v>17.16</v>
      </c>
      <c r="L119" s="15" t="str">
        <f t="shared" ref="L119:M119" si="157">L116</f>
        <v>AJUSTE</v>
      </c>
      <c r="M119" s="25">
        <v>0.45</v>
      </c>
      <c r="O119" s="21" t="str">
        <f t="shared" ca="1" si="99"/>
        <v>EXECUTE [dbo].[PG_CI_LIBRO_INGRESOS] 0, 0, 0, 53116, 104, 1, 1, 1, '2018-09-16', 53, '', 93951</v>
      </c>
    </row>
    <row r="120" spans="1:15" x14ac:dyDescent="0.3">
      <c r="A120" s="6">
        <f t="shared" si="152"/>
        <v>53117</v>
      </c>
      <c r="B120" s="6">
        <f t="shared" si="107"/>
        <v>204</v>
      </c>
      <c r="C120" s="6">
        <f t="shared" si="153"/>
        <v>1</v>
      </c>
      <c r="D120" s="6">
        <f t="shared" si="103"/>
        <v>1</v>
      </c>
      <c r="E120" s="6">
        <f t="shared" si="116"/>
        <v>1</v>
      </c>
      <c r="F120" s="14">
        <f>F119+$F$1</f>
        <v>43360</v>
      </c>
      <c r="G120" s="6">
        <f t="shared" si="154"/>
        <v>53</v>
      </c>
      <c r="I120" s="8">
        <f t="shared" ca="1" si="155"/>
        <v>34659.549999999996</v>
      </c>
      <c r="J120" s="9">
        <f t="shared" ca="1" si="96"/>
        <v>12633.333333333334</v>
      </c>
      <c r="K120" s="8">
        <f t="shared" ca="1" si="97"/>
        <v>18.29</v>
      </c>
      <c r="L120" s="15" t="str">
        <f t="shared" ref="L120:M120" si="158">L117</f>
        <v>CONTADO</v>
      </c>
      <c r="M120" s="18">
        <v>0.15</v>
      </c>
      <c r="O120" s="21" t="str">
        <f t="shared" ca="1" si="99"/>
        <v>EXECUTE [dbo].[PG_CI_LIBRO_INGRESOS] 0, 0, 0, 53117, 204, 1, 1, 1, '2018-09-17', 53, '', 34659.55</v>
      </c>
    </row>
    <row r="121" spans="1:15" x14ac:dyDescent="0.3">
      <c r="A121" s="6">
        <f t="shared" si="152"/>
        <v>53118</v>
      </c>
      <c r="B121" s="6">
        <f t="shared" si="107"/>
        <v>105</v>
      </c>
      <c r="C121" s="6">
        <f t="shared" si="153"/>
        <v>1</v>
      </c>
      <c r="D121" s="6">
        <f t="shared" si="103"/>
        <v>1</v>
      </c>
      <c r="E121" s="6">
        <f t="shared" si="116"/>
        <v>0</v>
      </c>
      <c r="F121" s="12">
        <f>F120</f>
        <v>43360</v>
      </c>
      <c r="G121" s="6">
        <f t="shared" si="154"/>
        <v>53</v>
      </c>
      <c r="I121" s="8">
        <f t="shared" ca="1" si="155"/>
        <v>124631.25000000001</v>
      </c>
      <c r="J121" s="9">
        <f t="shared" ca="1" si="96"/>
        <v>13033.333333333334</v>
      </c>
      <c r="K121" s="8">
        <f t="shared" ca="1" si="97"/>
        <v>21.25</v>
      </c>
      <c r="L121" s="15" t="str">
        <f t="shared" ref="L121:M121" si="159">L118</f>
        <v>COBRA</v>
      </c>
      <c r="M121" s="25">
        <v>0.45</v>
      </c>
      <c r="O121" s="21" t="str">
        <f t="shared" ca="1" si="99"/>
        <v>EXECUTE [dbo].[PG_CI_LIBRO_INGRESOS] 0, 0, 0, 53118, 105, 1, 1, 0, '2018-09-17', 53, '', 124631.25</v>
      </c>
    </row>
    <row r="122" spans="1:15" x14ac:dyDescent="0.3">
      <c r="A122" s="6">
        <f t="shared" si="152"/>
        <v>53119</v>
      </c>
      <c r="B122" s="6">
        <f t="shared" si="107"/>
        <v>101</v>
      </c>
      <c r="C122" s="6">
        <f t="shared" si="153"/>
        <v>1</v>
      </c>
      <c r="D122" s="6">
        <f t="shared" si="103"/>
        <v>2</v>
      </c>
      <c r="E122" s="6">
        <f t="shared" si="116"/>
        <v>1</v>
      </c>
      <c r="F122" s="12">
        <f>F121</f>
        <v>43360</v>
      </c>
      <c r="G122" s="6">
        <f t="shared" si="154"/>
        <v>53</v>
      </c>
      <c r="I122" s="8">
        <f t="shared" ca="1" si="155"/>
        <v>123493.5</v>
      </c>
      <c r="J122" s="9">
        <f t="shared" ca="1" si="96"/>
        <v>13000</v>
      </c>
      <c r="K122" s="8">
        <f t="shared" ca="1" si="97"/>
        <v>21.11</v>
      </c>
      <c r="L122" s="15" t="str">
        <f t="shared" ref="L122:M122" si="160">L119</f>
        <v>AJUSTE</v>
      </c>
      <c r="M122" s="25">
        <v>0.45</v>
      </c>
      <c r="O122" s="21" t="str">
        <f t="shared" ca="1" si="99"/>
        <v>EXECUTE [dbo].[PG_CI_LIBRO_INGRESOS] 0, 0, 0, 53119, 101, 1, 2, 1, '2018-09-17', 53, '', 123493.5</v>
      </c>
    </row>
    <row r="123" spans="1:15" x14ac:dyDescent="0.3">
      <c r="A123" s="6">
        <f t="shared" si="152"/>
        <v>53120</v>
      </c>
      <c r="B123" s="6">
        <f t="shared" si="107"/>
        <v>201</v>
      </c>
      <c r="C123" s="6">
        <f t="shared" si="153"/>
        <v>1</v>
      </c>
      <c r="D123" s="6">
        <f t="shared" si="103"/>
        <v>1</v>
      </c>
      <c r="E123" s="6">
        <f t="shared" si="116"/>
        <v>1</v>
      </c>
      <c r="F123" s="14">
        <f>F122+$F$1</f>
        <v>43361</v>
      </c>
      <c r="G123" s="6">
        <f t="shared" si="154"/>
        <v>53</v>
      </c>
      <c r="I123" s="8">
        <f t="shared" ca="1" si="155"/>
        <v>40468.399999999994</v>
      </c>
      <c r="J123" s="9">
        <f t="shared" ca="1" si="96"/>
        <v>12933.333333333334</v>
      </c>
      <c r="K123" s="8">
        <f t="shared" ca="1" si="97"/>
        <v>20.86</v>
      </c>
      <c r="L123" s="15" t="str">
        <f t="shared" ref="L123:M123" si="161">L120</f>
        <v>CONTADO</v>
      </c>
      <c r="M123" s="18">
        <v>0.15</v>
      </c>
      <c r="O123" s="21" t="str">
        <f t="shared" ca="1" si="99"/>
        <v>EXECUTE [dbo].[PG_CI_LIBRO_INGRESOS] 0, 0, 0, 53120, 201, 1, 1, 1, '2018-09-18', 53, '', 40468.4</v>
      </c>
    </row>
    <row r="124" spans="1:15" x14ac:dyDescent="0.3">
      <c r="A124" s="6">
        <f t="shared" si="152"/>
        <v>53121</v>
      </c>
      <c r="B124" s="6">
        <f t="shared" si="107"/>
        <v>102</v>
      </c>
      <c r="C124" s="6">
        <f t="shared" si="153"/>
        <v>1</v>
      </c>
      <c r="D124" s="6">
        <f t="shared" si="103"/>
        <v>1</v>
      </c>
      <c r="E124" s="6">
        <f t="shared" si="116"/>
        <v>0</v>
      </c>
      <c r="F124" s="12">
        <f>F123</f>
        <v>43361</v>
      </c>
      <c r="G124" s="6">
        <f t="shared" si="154"/>
        <v>53</v>
      </c>
      <c r="I124" s="8">
        <f t="shared" ca="1" si="155"/>
        <v>116846.1</v>
      </c>
      <c r="J124" s="9">
        <f t="shared" ca="1" si="96"/>
        <v>11900</v>
      </c>
      <c r="K124" s="8">
        <f t="shared" ca="1" si="97"/>
        <v>21.82</v>
      </c>
      <c r="L124" s="15" t="str">
        <f t="shared" ref="L124:M124" si="162">L121</f>
        <v>COBRA</v>
      </c>
      <c r="M124" s="25">
        <v>0.45</v>
      </c>
      <c r="O124" s="21" t="str">
        <f t="shared" ca="1" si="99"/>
        <v>EXECUTE [dbo].[PG_CI_LIBRO_INGRESOS] 0, 0, 0, 53121, 102, 1, 1, 0, '2018-09-18', 53, '', 116846.1</v>
      </c>
    </row>
    <row r="125" spans="1:15" x14ac:dyDescent="0.3">
      <c r="A125" s="6">
        <f t="shared" si="152"/>
        <v>53122</v>
      </c>
      <c r="B125" s="6">
        <f t="shared" si="107"/>
        <v>103</v>
      </c>
      <c r="C125" s="6">
        <f t="shared" si="153"/>
        <v>1</v>
      </c>
      <c r="D125" s="6">
        <f t="shared" si="103"/>
        <v>1</v>
      </c>
      <c r="E125" s="6">
        <f t="shared" si="116"/>
        <v>1</v>
      </c>
      <c r="F125" s="12">
        <f>F124</f>
        <v>43361</v>
      </c>
      <c r="G125" s="6">
        <f t="shared" si="154"/>
        <v>53</v>
      </c>
      <c r="I125" s="8">
        <f t="shared" ca="1" si="155"/>
        <v>103675.94999999998</v>
      </c>
      <c r="J125" s="9">
        <f t="shared" ca="1" si="96"/>
        <v>12366.666666666666</v>
      </c>
      <c r="K125" s="8">
        <f t="shared" ca="1" si="97"/>
        <v>18.63</v>
      </c>
      <c r="L125" s="15" t="str">
        <f t="shared" ref="L125:M125" si="163">L122</f>
        <v>AJUSTE</v>
      </c>
      <c r="M125" s="25">
        <v>0.45</v>
      </c>
      <c r="O125" s="21" t="str">
        <f t="shared" ca="1" si="99"/>
        <v>EXECUTE [dbo].[PG_CI_LIBRO_INGRESOS] 0, 0, 0, 53122, 103, 1, 1, 1, '2018-09-18', 53, '', 103675.95</v>
      </c>
    </row>
    <row r="126" spans="1:15" x14ac:dyDescent="0.3">
      <c r="A126" s="6">
        <f t="shared" si="152"/>
        <v>53123</v>
      </c>
      <c r="B126" s="6">
        <f t="shared" si="107"/>
        <v>104</v>
      </c>
      <c r="C126" s="6">
        <f t="shared" si="153"/>
        <v>1</v>
      </c>
      <c r="D126" s="6">
        <f t="shared" si="103"/>
        <v>2</v>
      </c>
      <c r="E126" s="6">
        <f t="shared" si="116"/>
        <v>1</v>
      </c>
      <c r="F126" s="14">
        <f>F125+$F$1</f>
        <v>43362</v>
      </c>
      <c r="G126" s="6">
        <f t="shared" si="154"/>
        <v>53</v>
      </c>
      <c r="I126" s="8">
        <f t="shared" ca="1" si="155"/>
        <v>118296</v>
      </c>
      <c r="J126" s="9">
        <f t="shared" ca="1" si="96"/>
        <v>12400</v>
      </c>
      <c r="K126" s="8">
        <f t="shared" ca="1" si="97"/>
        <v>21.2</v>
      </c>
      <c r="L126" s="15" t="str">
        <f t="shared" ref="L126:M126" si="164">L123</f>
        <v>CONTADO</v>
      </c>
      <c r="M126" s="25">
        <v>0.45</v>
      </c>
      <c r="O126" s="21" t="str">
        <f t="shared" ca="1" si="99"/>
        <v>EXECUTE [dbo].[PG_CI_LIBRO_INGRESOS] 0, 0, 0, 53123, 104, 1, 2, 1, '2018-09-19', 53, '', 118296</v>
      </c>
    </row>
    <row r="127" spans="1:15" x14ac:dyDescent="0.3">
      <c r="A127" s="6">
        <f t="shared" si="152"/>
        <v>53124</v>
      </c>
      <c r="B127" s="6">
        <f t="shared" si="107"/>
        <v>204</v>
      </c>
      <c r="C127" s="6">
        <f t="shared" si="153"/>
        <v>1</v>
      </c>
      <c r="D127" s="6">
        <f t="shared" si="103"/>
        <v>1</v>
      </c>
      <c r="E127" s="6">
        <f t="shared" si="116"/>
        <v>0</v>
      </c>
      <c r="F127" s="12">
        <f>F126</f>
        <v>43362</v>
      </c>
      <c r="G127" s="6">
        <f t="shared" si="154"/>
        <v>53</v>
      </c>
      <c r="I127" s="8">
        <f t="shared" ca="1" si="155"/>
        <v>35410.5</v>
      </c>
      <c r="J127" s="9">
        <f t="shared" ca="1" si="96"/>
        <v>12200</v>
      </c>
      <c r="K127" s="8">
        <f t="shared" ca="1" si="97"/>
        <v>19.350000000000001</v>
      </c>
      <c r="L127" s="15" t="str">
        <f t="shared" ref="L127:M127" si="165">L124</f>
        <v>COBRA</v>
      </c>
      <c r="M127" s="18">
        <v>0.15</v>
      </c>
      <c r="O127" s="21" t="str">
        <f t="shared" ca="1" si="99"/>
        <v>EXECUTE [dbo].[PG_CI_LIBRO_INGRESOS] 0, 0, 0, 53124, 204, 1, 1, 0, '2018-09-19', 53, '', 35410.5</v>
      </c>
    </row>
    <row r="128" spans="1:15" x14ac:dyDescent="0.3">
      <c r="A128" s="6">
        <f t="shared" si="152"/>
        <v>53125</v>
      </c>
      <c r="B128" s="6">
        <f t="shared" si="107"/>
        <v>105</v>
      </c>
      <c r="C128" s="6">
        <f t="shared" si="153"/>
        <v>1</v>
      </c>
      <c r="D128" s="6">
        <f t="shared" si="103"/>
        <v>1</v>
      </c>
      <c r="E128" s="6">
        <f t="shared" si="116"/>
        <v>1</v>
      </c>
      <c r="F128" s="12">
        <f>F127</f>
        <v>43362</v>
      </c>
      <c r="G128" s="6">
        <f t="shared" si="154"/>
        <v>53</v>
      </c>
      <c r="I128" s="8">
        <f t="shared" ca="1" si="155"/>
        <v>102286.8</v>
      </c>
      <c r="J128" s="9">
        <f t="shared" ca="1" si="96"/>
        <v>12300</v>
      </c>
      <c r="K128" s="8">
        <f t="shared" ca="1" si="97"/>
        <v>18.48</v>
      </c>
      <c r="L128" s="15" t="str">
        <f t="shared" ref="L128:M128" si="166">L125</f>
        <v>AJUSTE</v>
      </c>
      <c r="M128" s="25">
        <v>0.45</v>
      </c>
      <c r="O128" s="21" t="str">
        <f t="shared" ca="1" si="99"/>
        <v>EXECUTE [dbo].[PG_CI_LIBRO_INGRESOS] 0, 0, 0, 53125, 105, 1, 1, 1, '2018-09-19', 53, '', 102286.8</v>
      </c>
    </row>
    <row r="129" spans="1:15" x14ac:dyDescent="0.3">
      <c r="A129" s="6">
        <f t="shared" si="152"/>
        <v>53126</v>
      </c>
      <c r="B129" s="6">
        <f t="shared" si="107"/>
        <v>101</v>
      </c>
      <c r="C129" s="6">
        <f t="shared" si="153"/>
        <v>1</v>
      </c>
      <c r="D129" s="6">
        <f t="shared" si="103"/>
        <v>1</v>
      </c>
      <c r="E129" s="6">
        <f t="shared" si="116"/>
        <v>1</v>
      </c>
      <c r="F129" s="14">
        <f>F128+$F$1</f>
        <v>43363</v>
      </c>
      <c r="G129" s="6">
        <f t="shared" si="154"/>
        <v>53</v>
      </c>
      <c r="I129" s="8">
        <f t="shared" ca="1" si="155"/>
        <v>117942.6</v>
      </c>
      <c r="J129" s="9">
        <f t="shared" ca="1" si="96"/>
        <v>12433.333333333334</v>
      </c>
      <c r="K129" s="8">
        <f t="shared" ca="1" si="97"/>
        <v>21.08</v>
      </c>
      <c r="L129" s="15" t="str">
        <f t="shared" ref="L129:M129" si="167">L126</f>
        <v>CONTADO</v>
      </c>
      <c r="M129" s="25">
        <v>0.45</v>
      </c>
      <c r="O129" s="21" t="str">
        <f t="shared" ca="1" si="99"/>
        <v>EXECUTE [dbo].[PG_CI_LIBRO_INGRESOS] 0, 0, 0, 53126, 101, 1, 1, 1, '2018-09-20', 53, '', 117942.6</v>
      </c>
    </row>
    <row r="130" spans="1:15" x14ac:dyDescent="0.3">
      <c r="A130" s="6">
        <f t="shared" si="152"/>
        <v>53127</v>
      </c>
      <c r="B130" s="6">
        <f t="shared" si="107"/>
        <v>201</v>
      </c>
      <c r="C130" s="6">
        <f t="shared" si="153"/>
        <v>1</v>
      </c>
      <c r="D130" s="6">
        <f t="shared" si="103"/>
        <v>2</v>
      </c>
      <c r="E130" s="6">
        <f t="shared" si="116"/>
        <v>0</v>
      </c>
      <c r="F130" s="12">
        <f>F129</f>
        <v>43363</v>
      </c>
      <c r="G130" s="6">
        <f t="shared" si="154"/>
        <v>53</v>
      </c>
      <c r="I130" s="8">
        <f t="shared" ca="1" si="155"/>
        <v>36696</v>
      </c>
      <c r="J130" s="9">
        <f t="shared" ca="1" si="96"/>
        <v>11733.333333333334</v>
      </c>
      <c r="K130" s="8">
        <f t="shared" ca="1" si="97"/>
        <v>20.85</v>
      </c>
      <c r="L130" s="15" t="str">
        <f t="shared" ref="L130:M130" si="168">L127</f>
        <v>COBRA</v>
      </c>
      <c r="M130" s="18">
        <v>0.15</v>
      </c>
      <c r="O130" s="21" t="str">
        <f t="shared" ca="1" si="99"/>
        <v>EXECUTE [dbo].[PG_CI_LIBRO_INGRESOS] 0, 0, 0, 53127, 201, 1, 2, 0, '2018-09-20', 53, '', 36696</v>
      </c>
    </row>
    <row r="131" spans="1:15" x14ac:dyDescent="0.3">
      <c r="A131" s="6">
        <f t="shared" si="152"/>
        <v>53128</v>
      </c>
      <c r="B131" s="6">
        <f t="shared" si="107"/>
        <v>102</v>
      </c>
      <c r="C131" s="6">
        <f t="shared" si="153"/>
        <v>1</v>
      </c>
      <c r="D131" s="6">
        <f t="shared" si="103"/>
        <v>1</v>
      </c>
      <c r="E131" s="6">
        <f t="shared" si="116"/>
        <v>1</v>
      </c>
      <c r="F131" s="12">
        <f>F130</f>
        <v>43363</v>
      </c>
      <c r="G131" s="6">
        <f t="shared" si="154"/>
        <v>53</v>
      </c>
      <c r="I131" s="8">
        <f t="shared" ca="1" si="155"/>
        <v>124153.50000000001</v>
      </c>
      <c r="J131" s="9">
        <f t="shared" ca="1" si="96"/>
        <v>12333.333333333334</v>
      </c>
      <c r="K131" s="8">
        <f t="shared" ca="1" si="97"/>
        <v>22.37</v>
      </c>
      <c r="L131" s="15" t="str">
        <f t="shared" ref="L131:M131" si="169">L128</f>
        <v>AJUSTE</v>
      </c>
      <c r="M131" s="25">
        <v>0.45</v>
      </c>
      <c r="O131" s="21" t="str">
        <f t="shared" ca="1" si="99"/>
        <v>EXECUTE [dbo].[PG_CI_LIBRO_INGRESOS] 0, 0, 0, 53128, 102, 1, 1, 1, '2018-09-20', 53, '', 124153.5</v>
      </c>
    </row>
    <row r="132" spans="1:15" x14ac:dyDescent="0.3">
      <c r="A132" s="6">
        <f t="shared" si="152"/>
        <v>53129</v>
      </c>
      <c r="B132" s="6">
        <f t="shared" si="107"/>
        <v>103</v>
      </c>
      <c r="C132" s="6">
        <f t="shared" si="153"/>
        <v>1</v>
      </c>
      <c r="D132" s="6">
        <f t="shared" si="103"/>
        <v>1</v>
      </c>
      <c r="E132" s="6">
        <f t="shared" si="116"/>
        <v>1</v>
      </c>
      <c r="F132" s="14">
        <f>F131+$F$1</f>
        <v>43364</v>
      </c>
      <c r="G132" s="6">
        <f t="shared" si="154"/>
        <v>53</v>
      </c>
      <c r="I132" s="8">
        <f t="shared" ca="1" si="155"/>
        <v>125115</v>
      </c>
      <c r="J132" s="9">
        <f t="shared" ref="J132:J195" ca="1" si="170">(RANDBETWEEN(J$1,K$1)*1000)/30</f>
        <v>12666.666666666666</v>
      </c>
      <c r="K132" s="8">
        <f t="shared" ref="K132:K195" ca="1" si="171">(RANDBETWEEN(1700,2300))/100</f>
        <v>21.95</v>
      </c>
      <c r="L132" s="15" t="str">
        <f t="shared" ref="L132:M132" si="172">L129</f>
        <v>CONTADO</v>
      </c>
      <c r="M132" s="25">
        <v>0.45</v>
      </c>
      <c r="O132" s="21" t="str">
        <f t="shared" ref="O132:O195" ca="1" si="173">CONCATENATE("EXECUTE [dbo].[PG_CI_LIBRO_INGRESOS] 0, 0, 0, ", A132, ", ",B132,", ",C132, ", ",D132,", ",E132,", '",TEXT(F132,"aaaa-mm-dd"),"', ",G132,", '",H132,"', ",I132)</f>
        <v>EXECUTE [dbo].[PG_CI_LIBRO_INGRESOS] 0, 0, 0, 53129, 103, 1, 1, 1, '2018-09-21', 53, '', 125115</v>
      </c>
    </row>
    <row r="133" spans="1:15" x14ac:dyDescent="0.3">
      <c r="A133" s="6">
        <f t="shared" si="152"/>
        <v>53130</v>
      </c>
      <c r="B133" s="6">
        <f t="shared" si="107"/>
        <v>104</v>
      </c>
      <c r="C133" s="6">
        <f t="shared" si="153"/>
        <v>1</v>
      </c>
      <c r="D133" s="6">
        <f t="shared" si="103"/>
        <v>1</v>
      </c>
      <c r="E133" s="6">
        <f t="shared" si="116"/>
        <v>0</v>
      </c>
      <c r="F133" s="12">
        <f>F132</f>
        <v>43364</v>
      </c>
      <c r="G133" s="6">
        <f t="shared" si="154"/>
        <v>53</v>
      </c>
      <c r="I133" s="8">
        <f t="shared" ca="1" si="155"/>
        <v>111606</v>
      </c>
      <c r="J133" s="9">
        <f t="shared" ca="1" si="170"/>
        <v>12666.666666666666</v>
      </c>
      <c r="K133" s="8">
        <f t="shared" ca="1" si="171"/>
        <v>19.579999999999998</v>
      </c>
      <c r="L133" s="15" t="str">
        <f t="shared" ref="L133:M133" si="174">L130</f>
        <v>COBRA</v>
      </c>
      <c r="M133" s="25">
        <v>0.45</v>
      </c>
      <c r="O133" s="21" t="str">
        <f t="shared" ca="1" si="173"/>
        <v>EXECUTE [dbo].[PG_CI_LIBRO_INGRESOS] 0, 0, 0, 53130, 104, 1, 1, 0, '2018-09-21', 53, '', 111606</v>
      </c>
    </row>
    <row r="134" spans="1:15" x14ac:dyDescent="0.3">
      <c r="A134" s="6">
        <f t="shared" si="152"/>
        <v>53131</v>
      </c>
      <c r="B134" s="6">
        <f t="shared" si="107"/>
        <v>204</v>
      </c>
      <c r="C134" s="6">
        <f t="shared" si="153"/>
        <v>1</v>
      </c>
      <c r="D134" s="6">
        <f t="shared" si="103"/>
        <v>2</v>
      </c>
      <c r="E134" s="6">
        <f t="shared" si="116"/>
        <v>1</v>
      </c>
      <c r="F134" s="12">
        <f>F133</f>
        <v>43364</v>
      </c>
      <c r="G134" s="6">
        <f t="shared" si="154"/>
        <v>53</v>
      </c>
      <c r="I134" s="8">
        <f t="shared" ca="1" si="155"/>
        <v>37175.599999999999</v>
      </c>
      <c r="J134" s="9">
        <f t="shared" ca="1" si="170"/>
        <v>12466.666666666666</v>
      </c>
      <c r="K134" s="8">
        <f t="shared" ca="1" si="171"/>
        <v>19.88</v>
      </c>
      <c r="L134" s="15" t="str">
        <f t="shared" ref="L134:M134" si="175">L131</f>
        <v>AJUSTE</v>
      </c>
      <c r="M134" s="18">
        <v>0.15</v>
      </c>
      <c r="O134" s="21" t="str">
        <f t="shared" ca="1" si="173"/>
        <v>EXECUTE [dbo].[PG_CI_LIBRO_INGRESOS] 0, 0, 0, 53131, 204, 1, 2, 1, '2018-09-21', 53, '', 37175.6</v>
      </c>
    </row>
    <row r="135" spans="1:15" x14ac:dyDescent="0.3">
      <c r="A135" s="6">
        <f t="shared" si="152"/>
        <v>53132</v>
      </c>
      <c r="B135" s="6">
        <f t="shared" si="107"/>
        <v>105</v>
      </c>
      <c r="C135" s="6">
        <f t="shared" si="153"/>
        <v>1</v>
      </c>
      <c r="D135" s="6">
        <f t="shared" si="103"/>
        <v>1</v>
      </c>
      <c r="E135" s="6">
        <f t="shared" si="116"/>
        <v>1</v>
      </c>
      <c r="F135" s="14">
        <f>F134+$F$1</f>
        <v>43365</v>
      </c>
      <c r="G135" s="6">
        <f t="shared" si="154"/>
        <v>53</v>
      </c>
      <c r="I135" s="8">
        <f t="shared" ca="1" si="155"/>
        <v>104990.39999999999</v>
      </c>
      <c r="J135" s="9">
        <f t="shared" ca="1" si="170"/>
        <v>12266.666666666666</v>
      </c>
      <c r="K135" s="8">
        <f t="shared" ca="1" si="171"/>
        <v>19.02</v>
      </c>
      <c r="L135" s="15" t="str">
        <f t="shared" ref="L135:M135" si="176">L132</f>
        <v>CONTADO</v>
      </c>
      <c r="M135" s="25">
        <v>0.45</v>
      </c>
      <c r="O135" s="21" t="str">
        <f t="shared" ca="1" si="173"/>
        <v>EXECUTE [dbo].[PG_CI_LIBRO_INGRESOS] 0, 0, 0, 53132, 105, 1, 1, 1, '2018-09-22', 53, '', 104990.4</v>
      </c>
    </row>
    <row r="136" spans="1:15" x14ac:dyDescent="0.3">
      <c r="A136" s="6">
        <f t="shared" si="152"/>
        <v>53133</v>
      </c>
      <c r="B136" s="6">
        <f t="shared" si="107"/>
        <v>101</v>
      </c>
      <c r="C136" s="6">
        <f t="shared" si="153"/>
        <v>1</v>
      </c>
      <c r="D136" s="6">
        <f t="shared" ref="D136:D199" si="177">D132</f>
        <v>1</v>
      </c>
      <c r="E136" s="6">
        <f t="shared" si="116"/>
        <v>0</v>
      </c>
      <c r="F136" s="12">
        <f>F135</f>
        <v>43365</v>
      </c>
      <c r="G136" s="6">
        <f t="shared" si="154"/>
        <v>53</v>
      </c>
      <c r="I136" s="8">
        <f t="shared" ca="1" si="155"/>
        <v>114848.55</v>
      </c>
      <c r="J136" s="9">
        <f t="shared" ca="1" si="170"/>
        <v>11766.666666666666</v>
      </c>
      <c r="K136" s="8">
        <f t="shared" ca="1" si="171"/>
        <v>21.69</v>
      </c>
      <c r="L136" s="15" t="str">
        <f t="shared" ref="L136:M136" si="178">L133</f>
        <v>COBRA</v>
      </c>
      <c r="M136" s="25">
        <v>0.45</v>
      </c>
      <c r="O136" s="21" t="str">
        <f t="shared" ca="1" si="173"/>
        <v>EXECUTE [dbo].[PG_CI_LIBRO_INGRESOS] 0, 0, 0, 53133, 101, 1, 1, 0, '2018-09-22', 53, '', 114848.55</v>
      </c>
    </row>
    <row r="137" spans="1:15" x14ac:dyDescent="0.3">
      <c r="A137" s="6">
        <f t="shared" si="152"/>
        <v>53134</v>
      </c>
      <c r="B137" s="6">
        <f t="shared" si="107"/>
        <v>201</v>
      </c>
      <c r="C137" s="6">
        <f t="shared" si="153"/>
        <v>1</v>
      </c>
      <c r="D137" s="6">
        <f t="shared" si="177"/>
        <v>1</v>
      </c>
      <c r="E137" s="6">
        <f t="shared" si="116"/>
        <v>1</v>
      </c>
      <c r="F137" s="12">
        <f>F136</f>
        <v>43365</v>
      </c>
      <c r="G137" s="6">
        <f t="shared" si="154"/>
        <v>53</v>
      </c>
      <c r="I137" s="8">
        <f t="shared" ca="1" si="155"/>
        <v>37030.999999999993</v>
      </c>
      <c r="J137" s="9">
        <f t="shared" ca="1" si="170"/>
        <v>12666.666666666666</v>
      </c>
      <c r="K137" s="8">
        <f t="shared" ca="1" si="171"/>
        <v>19.489999999999998</v>
      </c>
      <c r="L137" s="15" t="str">
        <f t="shared" ref="L137:M137" si="179">L134</f>
        <v>AJUSTE</v>
      </c>
      <c r="M137" s="18">
        <v>0.15</v>
      </c>
      <c r="O137" s="21" t="str">
        <f t="shared" ca="1" si="173"/>
        <v>EXECUTE [dbo].[PG_CI_LIBRO_INGRESOS] 0, 0, 0, 53134, 201, 1, 1, 1, '2018-09-22', 53, '', 37031</v>
      </c>
    </row>
    <row r="138" spans="1:15" x14ac:dyDescent="0.3">
      <c r="A138" s="6">
        <f t="shared" si="152"/>
        <v>53135</v>
      </c>
      <c r="B138" s="6">
        <f t="shared" si="107"/>
        <v>102</v>
      </c>
      <c r="C138" s="6">
        <f t="shared" si="153"/>
        <v>1</v>
      </c>
      <c r="D138" s="6">
        <f t="shared" si="177"/>
        <v>2</v>
      </c>
      <c r="E138" s="6">
        <f t="shared" si="116"/>
        <v>1</v>
      </c>
      <c r="F138" s="14">
        <f>F137+$F$1</f>
        <v>43366</v>
      </c>
      <c r="G138" s="6">
        <f t="shared" si="154"/>
        <v>53</v>
      </c>
      <c r="I138" s="8">
        <f t="shared" ca="1" si="155"/>
        <v>123153.3</v>
      </c>
      <c r="J138" s="9">
        <f t="shared" ca="1" si="170"/>
        <v>12866.666666666666</v>
      </c>
      <c r="K138" s="8">
        <f t="shared" ca="1" si="171"/>
        <v>21.27</v>
      </c>
      <c r="L138" s="15" t="str">
        <f t="shared" ref="L138:M138" si="180">L135</f>
        <v>CONTADO</v>
      </c>
      <c r="M138" s="25">
        <v>0.45</v>
      </c>
      <c r="O138" s="21" t="str">
        <f t="shared" ca="1" si="173"/>
        <v>EXECUTE [dbo].[PG_CI_LIBRO_INGRESOS] 0, 0, 0, 53135, 102, 1, 2, 1, '2018-09-23', 53, '', 123153.3</v>
      </c>
    </row>
    <row r="139" spans="1:15" x14ac:dyDescent="0.3">
      <c r="A139" s="6">
        <f t="shared" si="152"/>
        <v>53136</v>
      </c>
      <c r="B139" s="6">
        <f t="shared" ref="B139:B202" si="181">B132</f>
        <v>103</v>
      </c>
      <c r="C139" s="6">
        <f t="shared" si="153"/>
        <v>1</v>
      </c>
      <c r="D139" s="6">
        <f t="shared" si="177"/>
        <v>1</v>
      </c>
      <c r="E139" s="6">
        <f t="shared" si="116"/>
        <v>0</v>
      </c>
      <c r="F139" s="12">
        <f>F138</f>
        <v>43366</v>
      </c>
      <c r="G139" s="6">
        <f t="shared" si="154"/>
        <v>53</v>
      </c>
      <c r="I139" s="8">
        <f t="shared" ca="1" si="155"/>
        <v>118816.50000000001</v>
      </c>
      <c r="J139" s="9">
        <f t="shared" ca="1" si="170"/>
        <v>12633.333333333334</v>
      </c>
      <c r="K139" s="8">
        <f t="shared" ca="1" si="171"/>
        <v>20.9</v>
      </c>
      <c r="L139" s="15" t="str">
        <f t="shared" ref="L139:M139" si="182">L136</f>
        <v>COBRA</v>
      </c>
      <c r="M139" s="25">
        <v>0.45</v>
      </c>
      <c r="O139" s="21" t="str">
        <f t="shared" ca="1" si="173"/>
        <v>EXECUTE [dbo].[PG_CI_LIBRO_INGRESOS] 0, 0, 0, 53136, 103, 1, 1, 0, '2018-09-23', 53, '', 118816.5</v>
      </c>
    </row>
    <row r="140" spans="1:15" x14ac:dyDescent="0.3">
      <c r="A140" s="6">
        <f t="shared" si="152"/>
        <v>53137</v>
      </c>
      <c r="B140" s="6">
        <f t="shared" si="181"/>
        <v>104</v>
      </c>
      <c r="C140" s="6">
        <f t="shared" si="153"/>
        <v>1</v>
      </c>
      <c r="D140" s="6">
        <f t="shared" si="177"/>
        <v>1</v>
      </c>
      <c r="E140" s="6">
        <f t="shared" si="116"/>
        <v>1</v>
      </c>
      <c r="F140" s="12">
        <f>F139</f>
        <v>43366</v>
      </c>
      <c r="G140" s="6">
        <f t="shared" si="154"/>
        <v>53</v>
      </c>
      <c r="I140" s="8">
        <f t="shared" ca="1" si="155"/>
        <v>110092.49999999999</v>
      </c>
      <c r="J140" s="9">
        <f t="shared" ca="1" si="170"/>
        <v>11666.666666666666</v>
      </c>
      <c r="K140" s="8">
        <f t="shared" ca="1" si="171"/>
        <v>20.97</v>
      </c>
      <c r="L140" s="15" t="str">
        <f t="shared" ref="L140:M140" si="183">L137</f>
        <v>AJUSTE</v>
      </c>
      <c r="M140" s="25">
        <v>0.45</v>
      </c>
      <c r="O140" s="21" t="str">
        <f t="shared" ca="1" si="173"/>
        <v>EXECUTE [dbo].[PG_CI_LIBRO_INGRESOS] 0, 0, 0, 53137, 104, 1, 1, 1, '2018-09-23', 53, '', 110092.5</v>
      </c>
    </row>
    <row r="141" spans="1:15" x14ac:dyDescent="0.3">
      <c r="A141" s="6">
        <f t="shared" si="152"/>
        <v>53138</v>
      </c>
      <c r="B141" s="6">
        <f t="shared" si="181"/>
        <v>204</v>
      </c>
      <c r="C141" s="6">
        <f t="shared" si="153"/>
        <v>1</v>
      </c>
      <c r="D141" s="6">
        <f t="shared" si="177"/>
        <v>1</v>
      </c>
      <c r="E141" s="6">
        <f t="shared" si="116"/>
        <v>1</v>
      </c>
      <c r="F141" s="14">
        <f>F140+$F$1</f>
        <v>43367</v>
      </c>
      <c r="G141" s="6">
        <f t="shared" si="154"/>
        <v>53</v>
      </c>
      <c r="I141" s="8">
        <f t="shared" ca="1" si="155"/>
        <v>33458.799999999996</v>
      </c>
      <c r="J141" s="9">
        <f t="shared" ca="1" si="170"/>
        <v>11966.666666666666</v>
      </c>
      <c r="K141" s="8">
        <f t="shared" ca="1" si="171"/>
        <v>18.64</v>
      </c>
      <c r="L141" s="15" t="str">
        <f t="shared" ref="L141:M141" si="184">L138</f>
        <v>CONTADO</v>
      </c>
      <c r="M141" s="18">
        <v>0.15</v>
      </c>
      <c r="O141" s="21" t="str">
        <f t="shared" ca="1" si="173"/>
        <v>EXECUTE [dbo].[PG_CI_LIBRO_INGRESOS] 0, 0, 0, 53138, 204, 1, 1, 1, '2018-09-24', 53, '', 33458.8</v>
      </c>
    </row>
    <row r="142" spans="1:15" x14ac:dyDescent="0.3">
      <c r="A142" s="6">
        <f t="shared" si="152"/>
        <v>53139</v>
      </c>
      <c r="B142" s="6">
        <f t="shared" si="181"/>
        <v>105</v>
      </c>
      <c r="C142" s="6">
        <f t="shared" si="153"/>
        <v>1</v>
      </c>
      <c r="D142" s="6">
        <f t="shared" si="177"/>
        <v>2</v>
      </c>
      <c r="E142" s="6">
        <f t="shared" si="116"/>
        <v>0</v>
      </c>
      <c r="F142" s="12">
        <f>F141</f>
        <v>43367</v>
      </c>
      <c r="G142" s="6">
        <f t="shared" si="154"/>
        <v>53</v>
      </c>
      <c r="I142" s="8">
        <f t="shared" ca="1" si="155"/>
        <v>118855.5</v>
      </c>
      <c r="J142" s="9">
        <f t="shared" ca="1" si="170"/>
        <v>13166.666666666666</v>
      </c>
      <c r="K142" s="8">
        <f t="shared" ca="1" si="171"/>
        <v>20.059999999999999</v>
      </c>
      <c r="L142" s="15" t="str">
        <f t="shared" ref="L142:M142" si="185">L139</f>
        <v>COBRA</v>
      </c>
      <c r="M142" s="25">
        <v>0.45</v>
      </c>
      <c r="O142" s="21" t="str">
        <f t="shared" ca="1" si="173"/>
        <v>EXECUTE [dbo].[PG_CI_LIBRO_INGRESOS] 0, 0, 0, 53139, 105, 1, 2, 0, '2018-09-24', 53, '', 118855.5</v>
      </c>
    </row>
    <row r="143" spans="1:15" x14ac:dyDescent="0.3">
      <c r="A143" s="6">
        <f t="shared" si="152"/>
        <v>53140</v>
      </c>
      <c r="B143" s="6">
        <f t="shared" si="181"/>
        <v>101</v>
      </c>
      <c r="C143" s="6">
        <f t="shared" si="153"/>
        <v>1</v>
      </c>
      <c r="D143" s="6">
        <f t="shared" si="177"/>
        <v>1</v>
      </c>
      <c r="E143" s="6">
        <f t="shared" si="116"/>
        <v>1</v>
      </c>
      <c r="F143" s="12">
        <f>F142</f>
        <v>43367</v>
      </c>
      <c r="G143" s="6">
        <f t="shared" si="154"/>
        <v>53</v>
      </c>
      <c r="I143" s="8">
        <f t="shared" ca="1" si="155"/>
        <v>133944.30000000002</v>
      </c>
      <c r="J143" s="9">
        <f t="shared" ca="1" si="170"/>
        <v>13300</v>
      </c>
      <c r="K143" s="8">
        <f t="shared" ca="1" si="171"/>
        <v>22.38</v>
      </c>
      <c r="L143" s="15" t="str">
        <f t="shared" ref="L143:M143" si="186">L140</f>
        <v>AJUSTE</v>
      </c>
      <c r="M143" s="25">
        <v>0.45</v>
      </c>
      <c r="O143" s="21" t="str">
        <f t="shared" ca="1" si="173"/>
        <v>EXECUTE [dbo].[PG_CI_LIBRO_INGRESOS] 0, 0, 0, 53140, 101, 1, 1, 1, '2018-09-24', 53, '', 133944.3</v>
      </c>
    </row>
    <row r="144" spans="1:15" x14ac:dyDescent="0.3">
      <c r="A144" s="6">
        <f t="shared" si="152"/>
        <v>53141</v>
      </c>
      <c r="B144" s="6">
        <f t="shared" si="181"/>
        <v>201</v>
      </c>
      <c r="C144" s="6">
        <f t="shared" si="153"/>
        <v>1</v>
      </c>
      <c r="D144" s="6">
        <f t="shared" si="177"/>
        <v>1</v>
      </c>
      <c r="E144" s="6">
        <f t="shared" si="116"/>
        <v>1</v>
      </c>
      <c r="F144" s="14">
        <f>F143+$F$1</f>
        <v>43368</v>
      </c>
      <c r="G144" s="6">
        <f t="shared" si="154"/>
        <v>53</v>
      </c>
      <c r="I144" s="8">
        <f t="shared" ca="1" si="155"/>
        <v>38866.6</v>
      </c>
      <c r="J144" s="9">
        <f t="shared" ca="1" si="170"/>
        <v>12433.333333333334</v>
      </c>
      <c r="K144" s="8">
        <f t="shared" ca="1" si="171"/>
        <v>20.84</v>
      </c>
      <c r="L144" s="15" t="str">
        <f t="shared" ref="L144:M144" si="187">L141</f>
        <v>CONTADO</v>
      </c>
      <c r="M144" s="18">
        <v>0.15</v>
      </c>
      <c r="O144" s="21" t="str">
        <f t="shared" ca="1" si="173"/>
        <v>EXECUTE [dbo].[PG_CI_LIBRO_INGRESOS] 0, 0, 0, 53141, 201, 1, 1, 1, '2018-09-25', 53, '', 38866.6</v>
      </c>
    </row>
    <row r="145" spans="1:15" x14ac:dyDescent="0.3">
      <c r="A145" s="6">
        <f t="shared" si="152"/>
        <v>53142</v>
      </c>
      <c r="B145" s="6">
        <f t="shared" si="181"/>
        <v>102</v>
      </c>
      <c r="C145" s="6">
        <f t="shared" si="153"/>
        <v>1</v>
      </c>
      <c r="D145" s="6">
        <f t="shared" si="177"/>
        <v>1</v>
      </c>
      <c r="E145" s="6">
        <f t="shared" si="116"/>
        <v>0</v>
      </c>
      <c r="F145" s="12">
        <f>F144</f>
        <v>43368</v>
      </c>
      <c r="G145" s="6">
        <f t="shared" si="154"/>
        <v>53</v>
      </c>
      <c r="I145" s="8">
        <f t="shared" ca="1" si="155"/>
        <v>122530.5</v>
      </c>
      <c r="J145" s="9">
        <f t="shared" ca="1" si="170"/>
        <v>12166.666666666666</v>
      </c>
      <c r="K145" s="8">
        <f t="shared" ca="1" si="171"/>
        <v>22.38</v>
      </c>
      <c r="L145" s="15" t="str">
        <f t="shared" ref="L145:M145" si="188">L142</f>
        <v>COBRA</v>
      </c>
      <c r="M145" s="25">
        <v>0.45</v>
      </c>
      <c r="O145" s="21" t="str">
        <f t="shared" ca="1" si="173"/>
        <v>EXECUTE [dbo].[PG_CI_LIBRO_INGRESOS] 0, 0, 0, 53142, 102, 1, 1, 0, '2018-09-25', 53, '', 122530.5</v>
      </c>
    </row>
    <row r="146" spans="1:15" x14ac:dyDescent="0.3">
      <c r="A146" s="6">
        <f t="shared" si="152"/>
        <v>53143</v>
      </c>
      <c r="B146" s="6">
        <f t="shared" si="181"/>
        <v>103</v>
      </c>
      <c r="C146" s="6">
        <f t="shared" si="153"/>
        <v>1</v>
      </c>
      <c r="D146" s="6">
        <f t="shared" si="177"/>
        <v>2</v>
      </c>
      <c r="E146" s="6">
        <f t="shared" si="116"/>
        <v>1</v>
      </c>
      <c r="F146" s="12">
        <f>F145</f>
        <v>43368</v>
      </c>
      <c r="G146" s="6">
        <f t="shared" si="154"/>
        <v>53</v>
      </c>
      <c r="I146" s="8">
        <f t="shared" ca="1" si="155"/>
        <v>112774.34999999999</v>
      </c>
      <c r="J146" s="9">
        <f t="shared" ca="1" si="170"/>
        <v>12766.666666666666</v>
      </c>
      <c r="K146" s="8">
        <f t="shared" ca="1" si="171"/>
        <v>19.63</v>
      </c>
      <c r="L146" s="15" t="str">
        <f t="shared" ref="L146:M146" si="189">L143</f>
        <v>AJUSTE</v>
      </c>
      <c r="M146" s="25">
        <v>0.45</v>
      </c>
      <c r="O146" s="21" t="str">
        <f t="shared" ca="1" si="173"/>
        <v>EXECUTE [dbo].[PG_CI_LIBRO_INGRESOS] 0, 0, 0, 53143, 103, 1, 2, 1, '2018-09-25', 53, '', 112774.35</v>
      </c>
    </row>
    <row r="147" spans="1:15" x14ac:dyDescent="0.3">
      <c r="A147" s="6">
        <f t="shared" si="152"/>
        <v>53144</v>
      </c>
      <c r="B147" s="6">
        <f t="shared" si="181"/>
        <v>104</v>
      </c>
      <c r="C147" s="6">
        <f t="shared" si="153"/>
        <v>1</v>
      </c>
      <c r="D147" s="6">
        <f t="shared" si="177"/>
        <v>1</v>
      </c>
      <c r="E147" s="6">
        <f t="shared" ref="E147:E203" si="190">E144</f>
        <v>1</v>
      </c>
      <c r="F147" s="14">
        <f>F146+$F$1</f>
        <v>43369</v>
      </c>
      <c r="G147" s="6">
        <f t="shared" si="154"/>
        <v>53</v>
      </c>
      <c r="I147" s="8">
        <f t="shared" ca="1" si="155"/>
        <v>116457.75000000001</v>
      </c>
      <c r="J147" s="9">
        <f t="shared" ca="1" si="170"/>
        <v>11833.333333333334</v>
      </c>
      <c r="K147" s="8">
        <f t="shared" ca="1" si="171"/>
        <v>21.87</v>
      </c>
      <c r="L147" s="15" t="str">
        <f t="shared" ref="L147:M147" si="191">L144</f>
        <v>CONTADO</v>
      </c>
      <c r="M147" s="25">
        <v>0.45</v>
      </c>
      <c r="O147" s="21" t="str">
        <f t="shared" ca="1" si="173"/>
        <v>EXECUTE [dbo].[PG_CI_LIBRO_INGRESOS] 0, 0, 0, 53144, 104, 1, 1, 1, '2018-09-26', 53, '', 116457.75</v>
      </c>
    </row>
    <row r="148" spans="1:15" x14ac:dyDescent="0.3">
      <c r="A148" s="6">
        <f t="shared" si="152"/>
        <v>53145</v>
      </c>
      <c r="B148" s="6">
        <f t="shared" si="181"/>
        <v>204</v>
      </c>
      <c r="C148" s="6">
        <f t="shared" si="153"/>
        <v>1</v>
      </c>
      <c r="D148" s="6">
        <f t="shared" si="177"/>
        <v>1</v>
      </c>
      <c r="E148" s="6">
        <f t="shared" si="190"/>
        <v>0</v>
      </c>
      <c r="F148" s="12">
        <f>F147</f>
        <v>43369</v>
      </c>
      <c r="G148" s="6">
        <f t="shared" si="154"/>
        <v>53</v>
      </c>
      <c r="I148" s="8">
        <f t="shared" ca="1" si="155"/>
        <v>34630.250000000007</v>
      </c>
      <c r="J148" s="9">
        <f t="shared" ca="1" si="170"/>
        <v>11833.333333333334</v>
      </c>
      <c r="K148" s="8">
        <f t="shared" ca="1" si="171"/>
        <v>19.510000000000002</v>
      </c>
      <c r="L148" s="15" t="str">
        <f t="shared" ref="L148:M148" si="192">L145</f>
        <v>COBRA</v>
      </c>
      <c r="M148" s="18">
        <v>0.15</v>
      </c>
      <c r="O148" s="21" t="str">
        <f t="shared" ca="1" si="173"/>
        <v>EXECUTE [dbo].[PG_CI_LIBRO_INGRESOS] 0, 0, 0, 53145, 204, 1, 1, 0, '2018-09-26', 53, '', 34630.25</v>
      </c>
    </row>
    <row r="149" spans="1:15" x14ac:dyDescent="0.3">
      <c r="A149" s="6">
        <f t="shared" si="152"/>
        <v>53146</v>
      </c>
      <c r="B149" s="6">
        <f t="shared" si="181"/>
        <v>105</v>
      </c>
      <c r="C149" s="6">
        <f t="shared" si="153"/>
        <v>1</v>
      </c>
      <c r="D149" s="6">
        <f t="shared" si="177"/>
        <v>1</v>
      </c>
      <c r="E149" s="6">
        <f t="shared" si="190"/>
        <v>1</v>
      </c>
      <c r="F149" s="12">
        <f>F148</f>
        <v>43369</v>
      </c>
      <c r="G149" s="6">
        <f t="shared" si="154"/>
        <v>53</v>
      </c>
      <c r="I149" s="8">
        <f t="shared" ca="1" si="155"/>
        <v>99016.5</v>
      </c>
      <c r="J149" s="9">
        <f t="shared" ca="1" si="170"/>
        <v>11766.666666666666</v>
      </c>
      <c r="K149" s="8">
        <f t="shared" ca="1" si="171"/>
        <v>18.7</v>
      </c>
      <c r="L149" s="15" t="str">
        <f t="shared" ref="L149:M149" si="193">L146</f>
        <v>AJUSTE</v>
      </c>
      <c r="M149" s="25">
        <v>0.45</v>
      </c>
      <c r="O149" s="21" t="str">
        <f t="shared" ca="1" si="173"/>
        <v>EXECUTE [dbo].[PG_CI_LIBRO_INGRESOS] 0, 0, 0, 53146, 105, 1, 1, 1, '2018-09-26', 53, '', 99016.5</v>
      </c>
    </row>
    <row r="150" spans="1:15" x14ac:dyDescent="0.3">
      <c r="A150" s="6">
        <f t="shared" si="152"/>
        <v>53147</v>
      </c>
      <c r="B150" s="6">
        <f t="shared" si="181"/>
        <v>101</v>
      </c>
      <c r="C150" s="6">
        <f t="shared" si="153"/>
        <v>1</v>
      </c>
      <c r="D150" s="6">
        <f t="shared" si="177"/>
        <v>2</v>
      </c>
      <c r="E150" s="6">
        <f t="shared" si="190"/>
        <v>1</v>
      </c>
      <c r="F150" s="14">
        <f>F149+$F$1</f>
        <v>43370</v>
      </c>
      <c r="G150" s="6">
        <f t="shared" si="154"/>
        <v>53</v>
      </c>
      <c r="I150" s="8">
        <f t="shared" ca="1" si="155"/>
        <v>112436.99999999999</v>
      </c>
      <c r="J150" s="9">
        <f t="shared" ca="1" si="170"/>
        <v>12400</v>
      </c>
      <c r="K150" s="8">
        <f t="shared" ca="1" si="171"/>
        <v>20.149999999999999</v>
      </c>
      <c r="L150" s="15" t="str">
        <f t="shared" ref="L150:M150" si="194">L147</f>
        <v>CONTADO</v>
      </c>
      <c r="M150" s="25">
        <v>0.45</v>
      </c>
      <c r="O150" s="21" t="str">
        <f t="shared" ca="1" si="173"/>
        <v>EXECUTE [dbo].[PG_CI_LIBRO_INGRESOS] 0, 0, 0, 53147, 101, 1, 2, 1, '2018-09-27', 53, '', 112437</v>
      </c>
    </row>
    <row r="151" spans="1:15" x14ac:dyDescent="0.3">
      <c r="A151" s="6">
        <f t="shared" si="152"/>
        <v>53148</v>
      </c>
      <c r="B151" s="6">
        <f t="shared" si="181"/>
        <v>201</v>
      </c>
      <c r="C151" s="6">
        <f t="shared" si="153"/>
        <v>1</v>
      </c>
      <c r="D151" s="6">
        <f t="shared" si="177"/>
        <v>1</v>
      </c>
      <c r="E151" s="6">
        <f t="shared" si="190"/>
        <v>0</v>
      </c>
      <c r="F151" s="12">
        <f>F150</f>
        <v>43370</v>
      </c>
      <c r="G151" s="6">
        <f t="shared" si="154"/>
        <v>53</v>
      </c>
      <c r="I151" s="8">
        <f t="shared" ca="1" si="155"/>
        <v>38558.800000000003</v>
      </c>
      <c r="J151" s="9">
        <f t="shared" ca="1" si="170"/>
        <v>12533.333333333334</v>
      </c>
      <c r="K151" s="8">
        <f t="shared" ca="1" si="171"/>
        <v>20.51</v>
      </c>
      <c r="L151" s="15" t="str">
        <f t="shared" ref="L151:M151" si="195">L148</f>
        <v>COBRA</v>
      </c>
      <c r="M151" s="18">
        <v>0.15</v>
      </c>
      <c r="O151" s="21" t="str">
        <f t="shared" ca="1" si="173"/>
        <v>EXECUTE [dbo].[PG_CI_LIBRO_INGRESOS] 0, 0, 0, 53148, 201, 1, 1, 0, '2018-09-27', 53, '', 38558.8</v>
      </c>
    </row>
    <row r="152" spans="1:15" x14ac:dyDescent="0.3">
      <c r="A152" s="6">
        <f t="shared" si="152"/>
        <v>53149</v>
      </c>
      <c r="B152" s="6">
        <f t="shared" si="181"/>
        <v>102</v>
      </c>
      <c r="C152" s="6">
        <f t="shared" si="153"/>
        <v>1</v>
      </c>
      <c r="D152" s="6">
        <f t="shared" si="177"/>
        <v>1</v>
      </c>
      <c r="E152" s="6">
        <f t="shared" si="190"/>
        <v>1</v>
      </c>
      <c r="F152" s="12">
        <f>F151</f>
        <v>43370</v>
      </c>
      <c r="G152" s="6">
        <f t="shared" si="154"/>
        <v>53</v>
      </c>
      <c r="I152" s="8">
        <f t="shared" ca="1" si="155"/>
        <v>101452.95</v>
      </c>
      <c r="J152" s="9">
        <f t="shared" ca="1" si="170"/>
        <v>13100</v>
      </c>
      <c r="K152" s="8">
        <f t="shared" ca="1" si="171"/>
        <v>17.21</v>
      </c>
      <c r="L152" s="15" t="str">
        <f t="shared" ref="L152:M152" si="196">L149</f>
        <v>AJUSTE</v>
      </c>
      <c r="M152" s="25">
        <v>0.45</v>
      </c>
      <c r="O152" s="21" t="str">
        <f t="shared" ca="1" si="173"/>
        <v>EXECUTE [dbo].[PG_CI_LIBRO_INGRESOS] 0, 0, 0, 53149, 102, 1, 1, 1, '2018-09-27', 53, '', 101452.95</v>
      </c>
    </row>
    <row r="153" spans="1:15" x14ac:dyDescent="0.3">
      <c r="A153" s="6">
        <f t="shared" si="152"/>
        <v>53150</v>
      </c>
      <c r="B153" s="6">
        <f t="shared" si="181"/>
        <v>103</v>
      </c>
      <c r="C153" s="6">
        <f t="shared" si="153"/>
        <v>1</v>
      </c>
      <c r="D153" s="6">
        <f t="shared" si="177"/>
        <v>1</v>
      </c>
      <c r="E153" s="6">
        <f t="shared" si="190"/>
        <v>1</v>
      </c>
      <c r="F153" s="14">
        <f>F152+$F$1</f>
        <v>43371</v>
      </c>
      <c r="G153" s="6">
        <f t="shared" si="154"/>
        <v>53</v>
      </c>
      <c r="I153" s="8">
        <f t="shared" ca="1" si="155"/>
        <v>128247</v>
      </c>
      <c r="J153" s="9">
        <f t="shared" ca="1" si="170"/>
        <v>13133.333333333334</v>
      </c>
      <c r="K153" s="8">
        <f t="shared" ca="1" si="171"/>
        <v>21.7</v>
      </c>
      <c r="L153" s="15" t="str">
        <f t="shared" ref="L153:M153" si="197">L150</f>
        <v>CONTADO</v>
      </c>
      <c r="M153" s="25">
        <v>0.45</v>
      </c>
      <c r="O153" s="21" t="str">
        <f t="shared" ca="1" si="173"/>
        <v>EXECUTE [dbo].[PG_CI_LIBRO_INGRESOS] 0, 0, 0, 53150, 103, 1, 1, 1, '2018-09-28', 53, '', 128247</v>
      </c>
    </row>
    <row r="154" spans="1:15" x14ac:dyDescent="0.3">
      <c r="A154" s="6">
        <f t="shared" si="152"/>
        <v>53151</v>
      </c>
      <c r="B154" s="6">
        <f t="shared" si="181"/>
        <v>104</v>
      </c>
      <c r="C154" s="6">
        <f t="shared" si="153"/>
        <v>1</v>
      </c>
      <c r="D154" s="6">
        <f t="shared" si="177"/>
        <v>2</v>
      </c>
      <c r="E154" s="6">
        <f t="shared" si="190"/>
        <v>0</v>
      </c>
      <c r="F154" s="12">
        <f>F153</f>
        <v>43371</v>
      </c>
      <c r="G154" s="6">
        <f t="shared" si="154"/>
        <v>53</v>
      </c>
      <c r="I154" s="8">
        <f t="shared" ca="1" si="155"/>
        <v>107974.34999999999</v>
      </c>
      <c r="J154" s="9">
        <f t="shared" ca="1" si="170"/>
        <v>12100</v>
      </c>
      <c r="K154" s="8">
        <f t="shared" ca="1" si="171"/>
        <v>19.829999999999998</v>
      </c>
      <c r="L154" s="15" t="str">
        <f t="shared" ref="L154:M154" si="198">L151</f>
        <v>COBRA</v>
      </c>
      <c r="M154" s="25">
        <v>0.45</v>
      </c>
      <c r="O154" s="21" t="str">
        <f t="shared" ca="1" si="173"/>
        <v>EXECUTE [dbo].[PG_CI_LIBRO_INGRESOS] 0, 0, 0, 53151, 104, 1, 2, 0, '2018-09-28', 53, '', 107974.35</v>
      </c>
    </row>
    <row r="155" spans="1:15" x14ac:dyDescent="0.3">
      <c r="A155" s="6">
        <f t="shared" si="152"/>
        <v>53152</v>
      </c>
      <c r="B155" s="6">
        <f t="shared" si="181"/>
        <v>204</v>
      </c>
      <c r="C155" s="6">
        <f t="shared" si="153"/>
        <v>1</v>
      </c>
      <c r="D155" s="6">
        <f t="shared" si="177"/>
        <v>1</v>
      </c>
      <c r="E155" s="6">
        <f t="shared" si="190"/>
        <v>1</v>
      </c>
      <c r="F155" s="12">
        <f>F154</f>
        <v>43371</v>
      </c>
      <c r="G155" s="6">
        <f t="shared" si="154"/>
        <v>53</v>
      </c>
      <c r="I155" s="8">
        <f t="shared" ca="1" si="155"/>
        <v>42000.9</v>
      </c>
      <c r="J155" s="9">
        <f t="shared" ca="1" si="170"/>
        <v>12733.333333333334</v>
      </c>
      <c r="K155" s="8">
        <f t="shared" ca="1" si="171"/>
        <v>21.99</v>
      </c>
      <c r="L155" s="15" t="str">
        <f t="shared" ref="L155:M155" si="199">L152</f>
        <v>AJUSTE</v>
      </c>
      <c r="M155" s="18">
        <v>0.15</v>
      </c>
      <c r="O155" s="21" t="str">
        <f t="shared" ca="1" si="173"/>
        <v>EXECUTE [dbo].[PG_CI_LIBRO_INGRESOS] 0, 0, 0, 53152, 204, 1, 1, 1, '2018-09-28', 53, '', 42000.9</v>
      </c>
    </row>
    <row r="156" spans="1:15" x14ac:dyDescent="0.3">
      <c r="A156" s="6">
        <f t="shared" si="152"/>
        <v>53153</v>
      </c>
      <c r="B156" s="6">
        <f t="shared" si="181"/>
        <v>105</v>
      </c>
      <c r="C156" s="6">
        <f t="shared" si="153"/>
        <v>1</v>
      </c>
      <c r="D156" s="6">
        <f t="shared" si="177"/>
        <v>1</v>
      </c>
      <c r="E156" s="6">
        <f t="shared" si="190"/>
        <v>1</v>
      </c>
      <c r="F156" s="14">
        <f>F155+$F$1</f>
        <v>43372</v>
      </c>
      <c r="G156" s="6">
        <f t="shared" si="154"/>
        <v>53</v>
      </c>
      <c r="I156" s="8">
        <f t="shared" ca="1" si="155"/>
        <v>110678.40000000001</v>
      </c>
      <c r="J156" s="9">
        <f t="shared" ca="1" si="170"/>
        <v>12600</v>
      </c>
      <c r="K156" s="8">
        <f t="shared" ca="1" si="171"/>
        <v>19.52</v>
      </c>
      <c r="L156" s="15" t="str">
        <f t="shared" ref="L156:M156" si="200">L153</f>
        <v>CONTADO</v>
      </c>
      <c r="M156" s="25">
        <v>0.45</v>
      </c>
      <c r="O156" s="21" t="str">
        <f t="shared" ca="1" si="173"/>
        <v>EXECUTE [dbo].[PG_CI_LIBRO_INGRESOS] 0, 0, 0, 53153, 105, 1, 1, 1, '2018-09-29', 53, '', 110678.4</v>
      </c>
    </row>
    <row r="157" spans="1:15" x14ac:dyDescent="0.3">
      <c r="A157" s="6">
        <f t="shared" si="152"/>
        <v>53154</v>
      </c>
      <c r="B157" s="6">
        <f t="shared" si="181"/>
        <v>101</v>
      </c>
      <c r="C157" s="6">
        <f t="shared" si="153"/>
        <v>1</v>
      </c>
      <c r="D157" s="6">
        <f t="shared" si="177"/>
        <v>1</v>
      </c>
      <c r="E157" s="6">
        <f t="shared" si="190"/>
        <v>0</v>
      </c>
      <c r="F157" s="12">
        <f>F156</f>
        <v>43372</v>
      </c>
      <c r="G157" s="6">
        <f t="shared" si="154"/>
        <v>53</v>
      </c>
      <c r="I157" s="8">
        <f t="shared" ca="1" si="155"/>
        <v>113442.75000000001</v>
      </c>
      <c r="J157" s="9">
        <f t="shared" ca="1" si="170"/>
        <v>13233.333333333334</v>
      </c>
      <c r="K157" s="8">
        <f t="shared" ca="1" si="171"/>
        <v>19.05</v>
      </c>
      <c r="L157" s="15" t="str">
        <f t="shared" ref="L157:M157" si="201">L154</f>
        <v>COBRA</v>
      </c>
      <c r="M157" s="25">
        <v>0.45</v>
      </c>
      <c r="O157" s="21" t="str">
        <f t="shared" ca="1" si="173"/>
        <v>EXECUTE [dbo].[PG_CI_LIBRO_INGRESOS] 0, 0, 0, 53154, 101, 1, 1, 0, '2018-09-29', 53, '', 113442.75</v>
      </c>
    </row>
    <row r="158" spans="1:15" x14ac:dyDescent="0.3">
      <c r="A158" s="6">
        <f t="shared" si="152"/>
        <v>53155</v>
      </c>
      <c r="B158" s="6">
        <f t="shared" si="181"/>
        <v>201</v>
      </c>
      <c r="C158" s="6">
        <f t="shared" si="153"/>
        <v>1</v>
      </c>
      <c r="D158" s="6">
        <f t="shared" si="177"/>
        <v>2</v>
      </c>
      <c r="E158" s="6">
        <f t="shared" si="190"/>
        <v>1</v>
      </c>
      <c r="F158" s="12">
        <f>F157</f>
        <v>43372</v>
      </c>
      <c r="G158" s="6">
        <f t="shared" si="154"/>
        <v>53</v>
      </c>
      <c r="I158" s="8">
        <f t="shared" ca="1" si="155"/>
        <v>35475.199999999997</v>
      </c>
      <c r="J158" s="9">
        <f t="shared" ca="1" si="170"/>
        <v>12266.666666666666</v>
      </c>
      <c r="K158" s="8">
        <f t="shared" ca="1" si="171"/>
        <v>19.28</v>
      </c>
      <c r="L158" s="15" t="str">
        <f t="shared" ref="L158:M158" si="202">L155</f>
        <v>AJUSTE</v>
      </c>
      <c r="M158" s="18">
        <v>0.15</v>
      </c>
      <c r="O158" s="21" t="str">
        <f t="shared" ca="1" si="173"/>
        <v>EXECUTE [dbo].[PG_CI_LIBRO_INGRESOS] 0, 0, 0, 53155, 201, 1, 2, 1, '2018-09-29', 53, '', 35475.2</v>
      </c>
    </row>
    <row r="159" spans="1:15" x14ac:dyDescent="0.3">
      <c r="A159" s="6">
        <f t="shared" si="152"/>
        <v>53156</v>
      </c>
      <c r="B159" s="6">
        <f t="shared" si="181"/>
        <v>102</v>
      </c>
      <c r="C159" s="6">
        <f t="shared" si="153"/>
        <v>1</v>
      </c>
      <c r="D159" s="6">
        <f t="shared" si="177"/>
        <v>1</v>
      </c>
      <c r="E159" s="6">
        <f t="shared" si="190"/>
        <v>1</v>
      </c>
      <c r="F159" s="14">
        <f>F158+$F$1</f>
        <v>43373</v>
      </c>
      <c r="G159" s="6">
        <f t="shared" si="154"/>
        <v>53</v>
      </c>
      <c r="I159" s="8">
        <f t="shared" ca="1" si="155"/>
        <v>113854.95</v>
      </c>
      <c r="J159" s="9">
        <f t="shared" ca="1" si="170"/>
        <v>12300</v>
      </c>
      <c r="K159" s="8">
        <f t="shared" ca="1" si="171"/>
        <v>20.57</v>
      </c>
      <c r="L159" s="15" t="str">
        <f t="shared" ref="L159:M159" si="203">L156</f>
        <v>CONTADO</v>
      </c>
      <c r="M159" s="25">
        <v>0.45</v>
      </c>
      <c r="O159" s="21" t="str">
        <f t="shared" ca="1" si="173"/>
        <v>EXECUTE [dbo].[PG_CI_LIBRO_INGRESOS] 0, 0, 0, 53156, 102, 1, 1, 1, '2018-09-30', 53, '', 113854.95</v>
      </c>
    </row>
    <row r="160" spans="1:15" x14ac:dyDescent="0.3">
      <c r="A160" s="6">
        <f t="shared" si="152"/>
        <v>53157</v>
      </c>
      <c r="B160" s="6">
        <f t="shared" si="181"/>
        <v>103</v>
      </c>
      <c r="C160" s="6">
        <f t="shared" si="153"/>
        <v>1</v>
      </c>
      <c r="D160" s="6">
        <f t="shared" si="177"/>
        <v>1</v>
      </c>
      <c r="E160" s="6">
        <f t="shared" si="190"/>
        <v>0</v>
      </c>
      <c r="F160" s="12">
        <f>F159</f>
        <v>43373</v>
      </c>
      <c r="G160" s="6">
        <f t="shared" si="154"/>
        <v>53</v>
      </c>
      <c r="I160" s="8">
        <f t="shared" ca="1" si="155"/>
        <v>97744.650000000009</v>
      </c>
      <c r="J160" s="9">
        <f t="shared" ca="1" si="170"/>
        <v>12433.333333333334</v>
      </c>
      <c r="K160" s="8">
        <f t="shared" ca="1" si="171"/>
        <v>17.47</v>
      </c>
      <c r="L160" s="15" t="str">
        <f t="shared" ref="L160:M160" si="204">L157</f>
        <v>COBRA</v>
      </c>
      <c r="M160" s="25">
        <v>0.45</v>
      </c>
      <c r="O160" s="21" t="str">
        <f t="shared" ca="1" si="173"/>
        <v>EXECUTE [dbo].[PG_CI_LIBRO_INGRESOS] 0, 0, 0, 53157, 103, 1, 1, 0, '2018-09-30', 53, '', 97744.65</v>
      </c>
    </row>
    <row r="161" spans="1:15" x14ac:dyDescent="0.3">
      <c r="A161" s="6">
        <f t="shared" si="152"/>
        <v>53158</v>
      </c>
      <c r="B161" s="6">
        <f t="shared" si="181"/>
        <v>104</v>
      </c>
      <c r="C161" s="6">
        <f t="shared" si="153"/>
        <v>1</v>
      </c>
      <c r="D161" s="6">
        <f t="shared" si="177"/>
        <v>1</v>
      </c>
      <c r="E161" s="6">
        <f t="shared" si="190"/>
        <v>1</v>
      </c>
      <c r="F161" s="12">
        <f>F160</f>
        <v>43373</v>
      </c>
      <c r="G161" s="6">
        <f t="shared" si="154"/>
        <v>53</v>
      </c>
      <c r="I161" s="8">
        <f t="shared" ca="1" si="155"/>
        <v>104991</v>
      </c>
      <c r="J161" s="9">
        <f t="shared" ca="1" si="170"/>
        <v>13166.666666666666</v>
      </c>
      <c r="K161" s="8">
        <f t="shared" ca="1" si="171"/>
        <v>17.72</v>
      </c>
      <c r="L161" s="15" t="str">
        <f t="shared" ref="L161:M161" si="205">L158</f>
        <v>AJUSTE</v>
      </c>
      <c r="M161" s="25">
        <v>0.45</v>
      </c>
      <c r="O161" s="21" t="str">
        <f t="shared" ca="1" si="173"/>
        <v>EXECUTE [dbo].[PG_CI_LIBRO_INGRESOS] 0, 0, 0, 53158, 104, 1, 1, 1, '2018-09-30', 53, '', 104991</v>
      </c>
    </row>
    <row r="162" spans="1:15" x14ac:dyDescent="0.3">
      <c r="A162" s="6">
        <f t="shared" si="152"/>
        <v>53159</v>
      </c>
      <c r="B162" s="6">
        <f t="shared" si="181"/>
        <v>204</v>
      </c>
      <c r="C162" s="6">
        <f t="shared" si="153"/>
        <v>1</v>
      </c>
      <c r="D162" s="6">
        <f t="shared" si="177"/>
        <v>2</v>
      </c>
      <c r="E162" s="6">
        <f t="shared" si="190"/>
        <v>1</v>
      </c>
      <c r="F162" s="14">
        <f>F161+$F$1</f>
        <v>43374</v>
      </c>
      <c r="G162" s="6">
        <f t="shared" si="154"/>
        <v>53</v>
      </c>
      <c r="I162" s="8">
        <f t="shared" ca="1" si="155"/>
        <v>38540</v>
      </c>
      <c r="J162" s="9">
        <f t="shared" ca="1" si="170"/>
        <v>12533.333333333334</v>
      </c>
      <c r="K162" s="8">
        <f t="shared" ca="1" si="171"/>
        <v>20.5</v>
      </c>
      <c r="L162" s="15" t="str">
        <f t="shared" ref="L162:M162" si="206">L159</f>
        <v>CONTADO</v>
      </c>
      <c r="M162" s="18">
        <v>0.15</v>
      </c>
      <c r="O162" s="21" t="str">
        <f t="shared" ca="1" si="173"/>
        <v>EXECUTE [dbo].[PG_CI_LIBRO_INGRESOS] 0, 0, 0, 53159, 204, 1, 2, 1, '2018-10-01', 53, '', 38540</v>
      </c>
    </row>
    <row r="163" spans="1:15" x14ac:dyDescent="0.3">
      <c r="A163" s="6">
        <f t="shared" si="152"/>
        <v>53160</v>
      </c>
      <c r="B163" s="6">
        <f t="shared" si="181"/>
        <v>105</v>
      </c>
      <c r="C163" s="6">
        <f t="shared" si="153"/>
        <v>1</v>
      </c>
      <c r="D163" s="6">
        <f t="shared" si="177"/>
        <v>1</v>
      </c>
      <c r="E163" s="6">
        <f t="shared" si="190"/>
        <v>0</v>
      </c>
      <c r="F163" s="12">
        <f>F162</f>
        <v>43374</v>
      </c>
      <c r="G163" s="6">
        <f t="shared" si="154"/>
        <v>53</v>
      </c>
      <c r="I163" s="8">
        <f t="shared" ca="1" si="155"/>
        <v>108186</v>
      </c>
      <c r="J163" s="9">
        <f t="shared" ca="1" si="170"/>
        <v>12666.666666666666</v>
      </c>
      <c r="K163" s="8">
        <f t="shared" ca="1" si="171"/>
        <v>18.98</v>
      </c>
      <c r="L163" s="15" t="str">
        <f t="shared" ref="L163:M163" si="207">L160</f>
        <v>COBRA</v>
      </c>
      <c r="M163" s="25">
        <v>0.45</v>
      </c>
      <c r="O163" s="21" t="str">
        <f t="shared" ca="1" si="173"/>
        <v>EXECUTE [dbo].[PG_CI_LIBRO_INGRESOS] 0, 0, 0, 53160, 105, 1, 1, 0, '2018-10-01', 53, '', 108186</v>
      </c>
    </row>
    <row r="164" spans="1:15" x14ac:dyDescent="0.3">
      <c r="A164" s="6">
        <f t="shared" si="152"/>
        <v>53161</v>
      </c>
      <c r="B164" s="6">
        <f t="shared" si="181"/>
        <v>101</v>
      </c>
      <c r="C164" s="6">
        <f t="shared" si="153"/>
        <v>1</v>
      </c>
      <c r="D164" s="6">
        <f t="shared" si="177"/>
        <v>1</v>
      </c>
      <c r="E164" s="6">
        <f t="shared" si="190"/>
        <v>1</v>
      </c>
      <c r="F164" s="12">
        <f>F163</f>
        <v>43374</v>
      </c>
      <c r="G164" s="6">
        <f t="shared" si="154"/>
        <v>53</v>
      </c>
      <c r="I164" s="8">
        <f t="shared" ca="1" si="155"/>
        <v>106369.20000000001</v>
      </c>
      <c r="J164" s="9">
        <f t="shared" ca="1" si="170"/>
        <v>12600</v>
      </c>
      <c r="K164" s="8">
        <f t="shared" ca="1" si="171"/>
        <v>18.760000000000002</v>
      </c>
      <c r="L164" s="15" t="str">
        <f t="shared" ref="L164:M164" si="208">L161</f>
        <v>AJUSTE</v>
      </c>
      <c r="M164" s="25">
        <v>0.45</v>
      </c>
      <c r="O164" s="21" t="str">
        <f t="shared" ca="1" si="173"/>
        <v>EXECUTE [dbo].[PG_CI_LIBRO_INGRESOS] 0, 0, 0, 53161, 101, 1, 1, 1, '2018-10-01', 53, '', 106369.2</v>
      </c>
    </row>
    <row r="165" spans="1:15" x14ac:dyDescent="0.3">
      <c r="A165" s="6">
        <f t="shared" si="152"/>
        <v>53162</v>
      </c>
      <c r="B165" s="6">
        <f t="shared" si="181"/>
        <v>201</v>
      </c>
      <c r="C165" s="6">
        <f t="shared" si="153"/>
        <v>1</v>
      </c>
      <c r="D165" s="6">
        <f t="shared" si="177"/>
        <v>1</v>
      </c>
      <c r="E165" s="6">
        <f t="shared" si="190"/>
        <v>1</v>
      </c>
      <c r="F165" s="14">
        <f>F164+$F$1</f>
        <v>43375</v>
      </c>
      <c r="G165" s="6">
        <f t="shared" si="154"/>
        <v>53</v>
      </c>
      <c r="I165" s="8">
        <f t="shared" ca="1" si="155"/>
        <v>34404.300000000003</v>
      </c>
      <c r="J165" s="9">
        <f t="shared" ca="1" si="170"/>
        <v>12900</v>
      </c>
      <c r="K165" s="8">
        <f t="shared" ca="1" si="171"/>
        <v>17.78</v>
      </c>
      <c r="L165" s="15" t="str">
        <f t="shared" ref="L165:M165" si="209">L162</f>
        <v>CONTADO</v>
      </c>
      <c r="M165" s="18">
        <v>0.15</v>
      </c>
      <c r="O165" s="21" t="str">
        <f t="shared" ca="1" si="173"/>
        <v>EXECUTE [dbo].[PG_CI_LIBRO_INGRESOS] 0, 0, 0, 53162, 201, 1, 1, 1, '2018-10-02', 53, '', 34404.3</v>
      </c>
    </row>
    <row r="166" spans="1:15" x14ac:dyDescent="0.3">
      <c r="A166" s="6">
        <f t="shared" si="152"/>
        <v>53163</v>
      </c>
      <c r="B166" s="6">
        <f t="shared" si="181"/>
        <v>102</v>
      </c>
      <c r="C166" s="6">
        <f t="shared" si="153"/>
        <v>1</v>
      </c>
      <c r="D166" s="6">
        <f t="shared" si="177"/>
        <v>2</v>
      </c>
      <c r="E166" s="6">
        <f t="shared" si="190"/>
        <v>0</v>
      </c>
      <c r="F166" s="12">
        <f>F165</f>
        <v>43375</v>
      </c>
      <c r="G166" s="6">
        <f t="shared" si="154"/>
        <v>53</v>
      </c>
      <c r="I166" s="8">
        <f t="shared" ca="1" si="155"/>
        <v>113456.25000000001</v>
      </c>
      <c r="J166" s="9">
        <f t="shared" ca="1" si="170"/>
        <v>12500</v>
      </c>
      <c r="K166" s="8">
        <f t="shared" ca="1" si="171"/>
        <v>20.170000000000002</v>
      </c>
      <c r="L166" s="15" t="str">
        <f t="shared" ref="L166:M166" si="210">L163</f>
        <v>COBRA</v>
      </c>
      <c r="M166" s="25">
        <v>0.45</v>
      </c>
      <c r="O166" s="21" t="str">
        <f t="shared" ca="1" si="173"/>
        <v>EXECUTE [dbo].[PG_CI_LIBRO_INGRESOS] 0, 0, 0, 53163, 102, 1, 2, 0, '2018-10-02', 53, '', 113456.25</v>
      </c>
    </row>
    <row r="167" spans="1:15" x14ac:dyDescent="0.3">
      <c r="A167" s="6">
        <f t="shared" si="152"/>
        <v>53164</v>
      </c>
      <c r="B167" s="6">
        <f t="shared" si="181"/>
        <v>103</v>
      </c>
      <c r="C167" s="6">
        <f t="shared" si="153"/>
        <v>1</v>
      </c>
      <c r="D167" s="6">
        <f t="shared" si="177"/>
        <v>1</v>
      </c>
      <c r="E167" s="6">
        <f t="shared" si="190"/>
        <v>1</v>
      </c>
      <c r="F167" s="12">
        <f>F166</f>
        <v>43375</v>
      </c>
      <c r="G167" s="6">
        <f t="shared" si="154"/>
        <v>53</v>
      </c>
      <c r="I167" s="8">
        <f t="shared" ca="1" si="155"/>
        <v>105603.90000000001</v>
      </c>
      <c r="J167" s="9">
        <f t="shared" ca="1" si="170"/>
        <v>12733.333333333334</v>
      </c>
      <c r="K167" s="8">
        <f t="shared" ca="1" si="171"/>
        <v>18.43</v>
      </c>
      <c r="L167" s="15" t="str">
        <f t="shared" ref="L167:M167" si="211">L164</f>
        <v>AJUSTE</v>
      </c>
      <c r="M167" s="25">
        <v>0.45</v>
      </c>
      <c r="O167" s="21" t="str">
        <f t="shared" ca="1" si="173"/>
        <v>EXECUTE [dbo].[PG_CI_LIBRO_INGRESOS] 0, 0, 0, 53164, 103, 1, 1, 1, '2018-10-02', 53, '', 105603.9</v>
      </c>
    </row>
    <row r="168" spans="1:15" x14ac:dyDescent="0.3">
      <c r="A168" s="6">
        <f t="shared" si="152"/>
        <v>53165</v>
      </c>
      <c r="B168" s="6">
        <f t="shared" si="181"/>
        <v>104</v>
      </c>
      <c r="C168" s="6">
        <f t="shared" si="153"/>
        <v>1</v>
      </c>
      <c r="D168" s="6">
        <f t="shared" si="177"/>
        <v>1</v>
      </c>
      <c r="E168" s="6">
        <f t="shared" si="190"/>
        <v>1</v>
      </c>
      <c r="F168" s="14">
        <f>F167+$F$1</f>
        <v>43376</v>
      </c>
      <c r="G168" s="6">
        <f t="shared" si="154"/>
        <v>53</v>
      </c>
      <c r="I168" s="8">
        <f t="shared" ca="1" si="155"/>
        <v>129090.15000000001</v>
      </c>
      <c r="J168" s="9">
        <f t="shared" ca="1" si="170"/>
        <v>12766.666666666666</v>
      </c>
      <c r="K168" s="8">
        <f t="shared" ca="1" si="171"/>
        <v>22.47</v>
      </c>
      <c r="L168" s="15" t="str">
        <f t="shared" ref="L168:M168" si="212">L165</f>
        <v>CONTADO</v>
      </c>
      <c r="M168" s="25">
        <v>0.45</v>
      </c>
      <c r="O168" s="21" t="str">
        <f t="shared" ca="1" si="173"/>
        <v>EXECUTE [dbo].[PG_CI_LIBRO_INGRESOS] 0, 0, 0, 53165, 104, 1, 1, 1, '2018-10-03', 53, '', 129090.15</v>
      </c>
    </row>
    <row r="169" spans="1:15" x14ac:dyDescent="0.3">
      <c r="A169" s="6">
        <f t="shared" si="152"/>
        <v>53166</v>
      </c>
      <c r="B169" s="6">
        <f t="shared" si="181"/>
        <v>204</v>
      </c>
      <c r="C169" s="6">
        <f t="shared" si="153"/>
        <v>1</v>
      </c>
      <c r="D169" s="6">
        <f t="shared" si="177"/>
        <v>1</v>
      </c>
      <c r="E169" s="6">
        <f t="shared" si="190"/>
        <v>0</v>
      </c>
      <c r="F169" s="12">
        <f>F168</f>
        <v>43376</v>
      </c>
      <c r="G169" s="6">
        <f t="shared" si="154"/>
        <v>53</v>
      </c>
      <c r="I169" s="8">
        <f t="shared" ca="1" si="155"/>
        <v>38540</v>
      </c>
      <c r="J169" s="9">
        <f t="shared" ca="1" si="170"/>
        <v>12533.333333333334</v>
      </c>
      <c r="K169" s="8">
        <f t="shared" ca="1" si="171"/>
        <v>20.5</v>
      </c>
      <c r="L169" s="15" t="str">
        <f t="shared" ref="L169:M169" si="213">L166</f>
        <v>COBRA</v>
      </c>
      <c r="M169" s="18">
        <v>0.15</v>
      </c>
      <c r="O169" s="21" t="str">
        <f t="shared" ca="1" si="173"/>
        <v>EXECUTE [dbo].[PG_CI_LIBRO_INGRESOS] 0, 0, 0, 53166, 204, 1, 1, 0, '2018-10-03', 53, '', 38540</v>
      </c>
    </row>
    <row r="170" spans="1:15" x14ac:dyDescent="0.3">
      <c r="A170" s="6">
        <f t="shared" si="152"/>
        <v>53167</v>
      </c>
      <c r="B170" s="6">
        <f t="shared" si="181"/>
        <v>105</v>
      </c>
      <c r="C170" s="6">
        <f t="shared" si="153"/>
        <v>1</v>
      </c>
      <c r="D170" s="6">
        <f t="shared" si="177"/>
        <v>2</v>
      </c>
      <c r="E170" s="6">
        <f t="shared" si="190"/>
        <v>1</v>
      </c>
      <c r="F170" s="12">
        <f>F169</f>
        <v>43376</v>
      </c>
      <c r="G170" s="6">
        <f t="shared" si="154"/>
        <v>53</v>
      </c>
      <c r="I170" s="8">
        <f t="shared" ca="1" si="155"/>
        <v>97980</v>
      </c>
      <c r="J170" s="9">
        <f t="shared" ca="1" si="170"/>
        <v>12266.666666666666</v>
      </c>
      <c r="K170" s="8">
        <f t="shared" ca="1" si="171"/>
        <v>17.75</v>
      </c>
      <c r="L170" s="15" t="str">
        <f t="shared" ref="L170:M170" si="214">L167</f>
        <v>AJUSTE</v>
      </c>
      <c r="M170" s="25">
        <v>0.45</v>
      </c>
      <c r="O170" s="21" t="str">
        <f t="shared" ca="1" si="173"/>
        <v>EXECUTE [dbo].[PG_CI_LIBRO_INGRESOS] 0, 0, 0, 53167, 105, 1, 2, 1, '2018-10-03', 53, '', 97980</v>
      </c>
    </row>
    <row r="171" spans="1:15" x14ac:dyDescent="0.3">
      <c r="A171" s="6">
        <f t="shared" si="152"/>
        <v>53168</v>
      </c>
      <c r="B171" s="6">
        <f t="shared" si="181"/>
        <v>101</v>
      </c>
      <c r="C171" s="6">
        <f t="shared" si="153"/>
        <v>1</v>
      </c>
      <c r="D171" s="6">
        <f t="shared" si="177"/>
        <v>1</v>
      </c>
      <c r="E171" s="6">
        <f t="shared" si="190"/>
        <v>1</v>
      </c>
      <c r="F171" s="14">
        <f>F170+$F$1</f>
        <v>43377</v>
      </c>
      <c r="G171" s="6">
        <f t="shared" si="154"/>
        <v>53</v>
      </c>
      <c r="I171" s="8">
        <f t="shared" ca="1" si="155"/>
        <v>124089.60000000001</v>
      </c>
      <c r="J171" s="9">
        <f t="shared" ca="1" si="170"/>
        <v>12266.666666666666</v>
      </c>
      <c r="K171" s="8">
        <f t="shared" ca="1" si="171"/>
        <v>22.48</v>
      </c>
      <c r="L171" s="15" t="str">
        <f t="shared" ref="L171:M171" si="215">L168</f>
        <v>CONTADO</v>
      </c>
      <c r="M171" s="25">
        <v>0.45</v>
      </c>
      <c r="O171" s="21" t="str">
        <f t="shared" ca="1" si="173"/>
        <v>EXECUTE [dbo].[PG_CI_LIBRO_INGRESOS] 0, 0, 0, 53168, 101, 1, 1, 1, '2018-10-04', 53, '', 124089.6</v>
      </c>
    </row>
    <row r="172" spans="1:15" x14ac:dyDescent="0.3">
      <c r="A172" s="6">
        <f t="shared" si="152"/>
        <v>53169</v>
      </c>
      <c r="B172" s="6">
        <f t="shared" si="181"/>
        <v>201</v>
      </c>
      <c r="C172" s="6">
        <f t="shared" si="153"/>
        <v>1</v>
      </c>
      <c r="D172" s="6">
        <f t="shared" si="177"/>
        <v>1</v>
      </c>
      <c r="E172" s="6">
        <f t="shared" si="190"/>
        <v>0</v>
      </c>
      <c r="F172" s="12">
        <f>F171</f>
        <v>43377</v>
      </c>
      <c r="G172" s="6">
        <f t="shared" si="154"/>
        <v>53</v>
      </c>
      <c r="I172" s="8">
        <f t="shared" ca="1" si="155"/>
        <v>40825</v>
      </c>
      <c r="J172" s="9">
        <f t="shared" ca="1" si="170"/>
        <v>11833.333333333334</v>
      </c>
      <c r="K172" s="8">
        <f t="shared" ca="1" si="171"/>
        <v>23</v>
      </c>
      <c r="L172" s="15" t="str">
        <f t="shared" ref="L172:M172" si="216">L169</f>
        <v>COBRA</v>
      </c>
      <c r="M172" s="18">
        <v>0.15</v>
      </c>
      <c r="O172" s="21" t="str">
        <f t="shared" ca="1" si="173"/>
        <v>EXECUTE [dbo].[PG_CI_LIBRO_INGRESOS] 0, 0, 0, 53169, 201, 1, 1, 0, '2018-10-04', 53, '', 40825</v>
      </c>
    </row>
    <row r="173" spans="1:15" x14ac:dyDescent="0.3">
      <c r="A173" s="6">
        <f t="shared" si="152"/>
        <v>53170</v>
      </c>
      <c r="B173" s="6">
        <f t="shared" si="181"/>
        <v>102</v>
      </c>
      <c r="C173" s="6">
        <f t="shared" si="153"/>
        <v>1</v>
      </c>
      <c r="D173" s="6">
        <f t="shared" si="177"/>
        <v>1</v>
      </c>
      <c r="E173" s="6">
        <f t="shared" si="190"/>
        <v>1</v>
      </c>
      <c r="F173" s="12">
        <f>F172</f>
        <v>43377</v>
      </c>
      <c r="G173" s="6">
        <f t="shared" si="154"/>
        <v>53</v>
      </c>
      <c r="I173" s="8">
        <f t="shared" ca="1" si="155"/>
        <v>120504.90000000001</v>
      </c>
      <c r="J173" s="9">
        <f t="shared" ca="1" si="170"/>
        <v>13133.333333333334</v>
      </c>
      <c r="K173" s="8">
        <f t="shared" ca="1" si="171"/>
        <v>20.39</v>
      </c>
      <c r="L173" s="15" t="str">
        <f t="shared" ref="L173:M173" si="217">L170</f>
        <v>AJUSTE</v>
      </c>
      <c r="M173" s="25">
        <v>0.45</v>
      </c>
      <c r="O173" s="21" t="str">
        <f t="shared" ca="1" si="173"/>
        <v>EXECUTE [dbo].[PG_CI_LIBRO_INGRESOS] 0, 0, 0, 53170, 102, 1, 1, 1, '2018-10-04', 53, '', 120504.9</v>
      </c>
    </row>
    <row r="174" spans="1:15" x14ac:dyDescent="0.3">
      <c r="A174" s="6">
        <f t="shared" si="152"/>
        <v>53171</v>
      </c>
      <c r="B174" s="6">
        <f t="shared" si="181"/>
        <v>103</v>
      </c>
      <c r="C174" s="6">
        <f t="shared" si="153"/>
        <v>1</v>
      </c>
      <c r="D174" s="6">
        <f t="shared" si="177"/>
        <v>2</v>
      </c>
      <c r="E174" s="6">
        <f t="shared" si="190"/>
        <v>1</v>
      </c>
      <c r="F174" s="14">
        <f>F173+$F$1</f>
        <v>43378</v>
      </c>
      <c r="G174" s="6">
        <f t="shared" si="154"/>
        <v>53</v>
      </c>
      <c r="I174" s="8">
        <f t="shared" ca="1" si="155"/>
        <v>121361.40000000001</v>
      </c>
      <c r="J174" s="9">
        <f t="shared" ca="1" si="170"/>
        <v>12733.333333333334</v>
      </c>
      <c r="K174" s="8">
        <f t="shared" ca="1" si="171"/>
        <v>21.18</v>
      </c>
      <c r="L174" s="15" t="str">
        <f t="shared" ref="L174:M174" si="218">L171</f>
        <v>CONTADO</v>
      </c>
      <c r="M174" s="25">
        <v>0.45</v>
      </c>
      <c r="O174" s="21" t="str">
        <f t="shared" ca="1" si="173"/>
        <v>EXECUTE [dbo].[PG_CI_LIBRO_INGRESOS] 0, 0, 0, 53171, 103, 1, 2, 1, '2018-10-05', 53, '', 121361.4</v>
      </c>
    </row>
    <row r="175" spans="1:15" x14ac:dyDescent="0.3">
      <c r="A175" s="6">
        <f t="shared" si="152"/>
        <v>53172</v>
      </c>
      <c r="B175" s="6">
        <f t="shared" si="181"/>
        <v>104</v>
      </c>
      <c r="C175" s="6">
        <f t="shared" si="153"/>
        <v>1</v>
      </c>
      <c r="D175" s="6">
        <f t="shared" si="177"/>
        <v>1</v>
      </c>
      <c r="E175" s="6">
        <f t="shared" si="190"/>
        <v>0</v>
      </c>
      <c r="F175" s="12">
        <f>F174</f>
        <v>43378</v>
      </c>
      <c r="G175" s="6">
        <f t="shared" si="154"/>
        <v>53</v>
      </c>
      <c r="I175" s="8">
        <f t="shared" ca="1" si="155"/>
        <v>89722.5</v>
      </c>
      <c r="J175" s="9">
        <f t="shared" ca="1" si="170"/>
        <v>11666.666666666666</v>
      </c>
      <c r="K175" s="8">
        <f t="shared" ca="1" si="171"/>
        <v>17.09</v>
      </c>
      <c r="L175" s="15" t="str">
        <f t="shared" ref="L175:M175" si="219">L172</f>
        <v>COBRA</v>
      </c>
      <c r="M175" s="25">
        <v>0.45</v>
      </c>
      <c r="O175" s="21" t="str">
        <f t="shared" ca="1" si="173"/>
        <v>EXECUTE [dbo].[PG_CI_LIBRO_INGRESOS] 0, 0, 0, 53172, 104, 1, 1, 0, '2018-10-05', 53, '', 89722.5</v>
      </c>
    </row>
    <row r="176" spans="1:15" x14ac:dyDescent="0.3">
      <c r="A176" s="6">
        <f t="shared" si="152"/>
        <v>53173</v>
      </c>
      <c r="B176" s="6">
        <f t="shared" si="181"/>
        <v>204</v>
      </c>
      <c r="C176" s="6">
        <f t="shared" si="153"/>
        <v>1</v>
      </c>
      <c r="D176" s="6">
        <f t="shared" si="177"/>
        <v>1</v>
      </c>
      <c r="E176" s="6">
        <f t="shared" si="190"/>
        <v>1</v>
      </c>
      <c r="F176" s="12">
        <f>F175</f>
        <v>43378</v>
      </c>
      <c r="G176" s="6">
        <f t="shared" si="154"/>
        <v>53</v>
      </c>
      <c r="I176" s="8">
        <f t="shared" ca="1" si="155"/>
        <v>36927.699999999997</v>
      </c>
      <c r="J176" s="9">
        <f t="shared" ca="1" si="170"/>
        <v>11933.333333333334</v>
      </c>
      <c r="K176" s="8">
        <f t="shared" ca="1" si="171"/>
        <v>20.63</v>
      </c>
      <c r="L176" s="15" t="str">
        <f t="shared" ref="L176:M176" si="220">L173</f>
        <v>AJUSTE</v>
      </c>
      <c r="M176" s="18">
        <v>0.15</v>
      </c>
      <c r="O176" s="21" t="str">
        <f t="shared" ca="1" si="173"/>
        <v>EXECUTE [dbo].[PG_CI_LIBRO_INGRESOS] 0, 0, 0, 53173, 204, 1, 1, 1, '2018-10-05', 53, '', 36927.7</v>
      </c>
    </row>
    <row r="177" spans="1:15" x14ac:dyDescent="0.3">
      <c r="A177" s="6">
        <f t="shared" si="152"/>
        <v>53174</v>
      </c>
      <c r="B177" s="6">
        <f t="shared" si="181"/>
        <v>105</v>
      </c>
      <c r="C177" s="6">
        <f t="shared" si="153"/>
        <v>1</v>
      </c>
      <c r="D177" s="6">
        <f t="shared" si="177"/>
        <v>1</v>
      </c>
      <c r="E177" s="6">
        <f t="shared" si="190"/>
        <v>1</v>
      </c>
      <c r="F177" s="14">
        <f>F176+$F$1</f>
        <v>43379</v>
      </c>
      <c r="G177" s="6">
        <f t="shared" si="154"/>
        <v>53</v>
      </c>
      <c r="I177" s="8">
        <f t="shared" ca="1" si="155"/>
        <v>96810</v>
      </c>
      <c r="J177" s="9">
        <f t="shared" ca="1" si="170"/>
        <v>11666.666666666666</v>
      </c>
      <c r="K177" s="8">
        <f t="shared" ca="1" si="171"/>
        <v>18.440000000000001</v>
      </c>
      <c r="L177" s="15" t="str">
        <f t="shared" ref="L177:M177" si="221">L174</f>
        <v>CONTADO</v>
      </c>
      <c r="M177" s="25">
        <v>0.45</v>
      </c>
      <c r="O177" s="21" t="str">
        <f t="shared" ca="1" si="173"/>
        <v>EXECUTE [dbo].[PG_CI_LIBRO_INGRESOS] 0, 0, 0, 53174, 105, 1, 1, 1, '2018-10-06', 53, '', 96810</v>
      </c>
    </row>
    <row r="178" spans="1:15" x14ac:dyDescent="0.3">
      <c r="A178" s="6">
        <f t="shared" si="152"/>
        <v>53175</v>
      </c>
      <c r="B178" s="6">
        <f t="shared" si="181"/>
        <v>101</v>
      </c>
      <c r="C178" s="6">
        <f t="shared" si="153"/>
        <v>1</v>
      </c>
      <c r="D178" s="6">
        <f t="shared" si="177"/>
        <v>2</v>
      </c>
      <c r="E178" s="6">
        <f t="shared" si="190"/>
        <v>0</v>
      </c>
      <c r="F178" s="12">
        <f>F177</f>
        <v>43379</v>
      </c>
      <c r="G178" s="6">
        <f t="shared" si="154"/>
        <v>53</v>
      </c>
      <c r="I178" s="8">
        <f t="shared" ca="1" si="155"/>
        <v>105441.75</v>
      </c>
      <c r="J178" s="9">
        <f t="shared" ca="1" si="170"/>
        <v>12300</v>
      </c>
      <c r="K178" s="8">
        <f t="shared" ca="1" si="171"/>
        <v>19.05</v>
      </c>
      <c r="L178" s="15" t="str">
        <f t="shared" ref="L178:M178" si="222">L175</f>
        <v>COBRA</v>
      </c>
      <c r="M178" s="25">
        <v>0.45</v>
      </c>
      <c r="O178" s="21" t="str">
        <f t="shared" ca="1" si="173"/>
        <v>EXECUTE [dbo].[PG_CI_LIBRO_INGRESOS] 0, 0, 0, 53175, 101, 1, 2, 0, '2018-10-06', 53, '', 105441.75</v>
      </c>
    </row>
    <row r="179" spans="1:15" x14ac:dyDescent="0.3">
      <c r="A179" s="6">
        <f t="shared" si="152"/>
        <v>53176</v>
      </c>
      <c r="B179" s="6">
        <f t="shared" si="181"/>
        <v>201</v>
      </c>
      <c r="C179" s="6">
        <f t="shared" si="153"/>
        <v>1</v>
      </c>
      <c r="D179" s="6">
        <f t="shared" si="177"/>
        <v>1</v>
      </c>
      <c r="E179" s="6">
        <f t="shared" si="190"/>
        <v>1</v>
      </c>
      <c r="F179" s="12">
        <f>F178</f>
        <v>43379</v>
      </c>
      <c r="G179" s="6">
        <f t="shared" si="154"/>
        <v>53</v>
      </c>
      <c r="I179" s="8">
        <f t="shared" ca="1" si="155"/>
        <v>34378.5</v>
      </c>
      <c r="J179" s="9">
        <f t="shared" ca="1" si="170"/>
        <v>13000</v>
      </c>
      <c r="K179" s="8">
        <f t="shared" ca="1" si="171"/>
        <v>17.63</v>
      </c>
      <c r="L179" s="15" t="str">
        <f t="shared" ref="L179:M179" si="223">L176</f>
        <v>AJUSTE</v>
      </c>
      <c r="M179" s="18">
        <v>0.15</v>
      </c>
      <c r="O179" s="21" t="str">
        <f t="shared" ca="1" si="173"/>
        <v>EXECUTE [dbo].[PG_CI_LIBRO_INGRESOS] 0, 0, 0, 53176, 201, 1, 1, 1, '2018-10-06', 53, '', 34378.5</v>
      </c>
    </row>
    <row r="180" spans="1:15" x14ac:dyDescent="0.3">
      <c r="A180" s="6">
        <f t="shared" si="152"/>
        <v>53177</v>
      </c>
      <c r="B180" s="6">
        <f t="shared" si="181"/>
        <v>102</v>
      </c>
      <c r="C180" s="6">
        <f t="shared" si="153"/>
        <v>1</v>
      </c>
      <c r="D180" s="6">
        <f t="shared" si="177"/>
        <v>1</v>
      </c>
      <c r="E180" s="6">
        <f t="shared" si="190"/>
        <v>1</v>
      </c>
      <c r="F180" s="14">
        <f>F179+$F$1</f>
        <v>43380</v>
      </c>
      <c r="G180" s="6">
        <f t="shared" si="154"/>
        <v>53</v>
      </c>
      <c r="I180" s="8">
        <f t="shared" ca="1" si="155"/>
        <v>100686.45</v>
      </c>
      <c r="J180" s="9">
        <f t="shared" ca="1" si="170"/>
        <v>12233.333333333334</v>
      </c>
      <c r="K180" s="8">
        <f t="shared" ca="1" si="171"/>
        <v>18.29</v>
      </c>
      <c r="L180" s="15" t="str">
        <f t="shared" ref="L180:M180" si="224">L177</f>
        <v>CONTADO</v>
      </c>
      <c r="M180" s="25">
        <v>0.45</v>
      </c>
      <c r="O180" s="21" t="str">
        <f t="shared" ca="1" si="173"/>
        <v>EXECUTE [dbo].[PG_CI_LIBRO_INGRESOS] 0, 0, 0, 53177, 102, 1, 1, 1, '2018-10-07', 53, '', 100686.45</v>
      </c>
    </row>
    <row r="181" spans="1:15" x14ac:dyDescent="0.3">
      <c r="A181" s="6">
        <f t="shared" si="152"/>
        <v>53178</v>
      </c>
      <c r="B181" s="6">
        <f t="shared" si="181"/>
        <v>103</v>
      </c>
      <c r="C181" s="6">
        <f t="shared" si="153"/>
        <v>1</v>
      </c>
      <c r="D181" s="6">
        <f t="shared" si="177"/>
        <v>1</v>
      </c>
      <c r="E181" s="6">
        <f t="shared" si="190"/>
        <v>0</v>
      </c>
      <c r="F181" s="12">
        <f>F180</f>
        <v>43380</v>
      </c>
      <c r="G181" s="6">
        <f t="shared" si="154"/>
        <v>53</v>
      </c>
      <c r="I181" s="8">
        <f t="shared" ca="1" si="155"/>
        <v>128242.79999999997</v>
      </c>
      <c r="J181" s="9">
        <f t="shared" ca="1" si="170"/>
        <v>13066.666666666666</v>
      </c>
      <c r="K181" s="8">
        <f t="shared" ca="1" si="171"/>
        <v>21.81</v>
      </c>
      <c r="L181" s="15" t="str">
        <f t="shared" ref="L181:M181" si="225">L178</f>
        <v>COBRA</v>
      </c>
      <c r="M181" s="25">
        <v>0.45</v>
      </c>
      <c r="O181" s="21" t="str">
        <f t="shared" ca="1" si="173"/>
        <v>EXECUTE [dbo].[PG_CI_LIBRO_INGRESOS] 0, 0, 0, 53178, 103, 1, 1, 0, '2018-10-07', 53, '', 128242.8</v>
      </c>
    </row>
    <row r="182" spans="1:15" x14ac:dyDescent="0.3">
      <c r="A182" s="6">
        <f t="shared" ref="A182:A203" si="226">A181+1</f>
        <v>53179</v>
      </c>
      <c r="B182" s="6">
        <f t="shared" si="181"/>
        <v>104</v>
      </c>
      <c r="C182" s="6">
        <f t="shared" ref="C182:C203" si="227">C181</f>
        <v>1</v>
      </c>
      <c r="D182" s="6">
        <f t="shared" si="177"/>
        <v>2</v>
      </c>
      <c r="E182" s="6">
        <f t="shared" si="190"/>
        <v>1</v>
      </c>
      <c r="F182" s="12">
        <f>F181</f>
        <v>43380</v>
      </c>
      <c r="G182" s="6">
        <f t="shared" ref="G182:G203" si="228">G181</f>
        <v>53</v>
      </c>
      <c r="I182" s="8">
        <f t="shared" ref="I182:I203" ca="1" si="229">J182*K182*M182</f>
        <v>107895.9</v>
      </c>
      <c r="J182" s="9">
        <f t="shared" ca="1" si="170"/>
        <v>12733.333333333334</v>
      </c>
      <c r="K182" s="8">
        <f t="shared" ca="1" si="171"/>
        <v>18.829999999999998</v>
      </c>
      <c r="L182" s="15" t="str">
        <f t="shared" ref="L182:M182" si="230">L179</f>
        <v>AJUSTE</v>
      </c>
      <c r="M182" s="25">
        <v>0.45</v>
      </c>
      <c r="O182" s="21" t="str">
        <f t="shared" ca="1" si="173"/>
        <v>EXECUTE [dbo].[PG_CI_LIBRO_INGRESOS] 0, 0, 0, 53179, 104, 1, 2, 1, '2018-10-07', 53, '', 107895.9</v>
      </c>
    </row>
    <row r="183" spans="1:15" x14ac:dyDescent="0.3">
      <c r="A183" s="6">
        <f t="shared" si="226"/>
        <v>53180</v>
      </c>
      <c r="B183" s="6">
        <f t="shared" si="181"/>
        <v>204</v>
      </c>
      <c r="C183" s="6">
        <f t="shared" si="227"/>
        <v>1</v>
      </c>
      <c r="D183" s="6">
        <f t="shared" si="177"/>
        <v>1</v>
      </c>
      <c r="E183" s="6">
        <f t="shared" si="190"/>
        <v>1</v>
      </c>
      <c r="F183" s="14">
        <f>F182+$F$1</f>
        <v>43381</v>
      </c>
      <c r="G183" s="6">
        <f t="shared" si="228"/>
        <v>53</v>
      </c>
      <c r="I183" s="8">
        <f t="shared" ca="1" si="229"/>
        <v>33745.599999999999</v>
      </c>
      <c r="J183" s="9">
        <f t="shared" ca="1" si="170"/>
        <v>12266.666666666666</v>
      </c>
      <c r="K183" s="8">
        <f t="shared" ca="1" si="171"/>
        <v>18.34</v>
      </c>
      <c r="L183" s="15" t="str">
        <f t="shared" ref="L183:M183" si="231">L180</f>
        <v>CONTADO</v>
      </c>
      <c r="M183" s="18">
        <v>0.15</v>
      </c>
      <c r="O183" s="21" t="str">
        <f t="shared" ca="1" si="173"/>
        <v>EXECUTE [dbo].[PG_CI_LIBRO_INGRESOS] 0, 0, 0, 53180, 204, 1, 1, 1, '2018-10-08', 53, '', 33745.6</v>
      </c>
    </row>
    <row r="184" spans="1:15" x14ac:dyDescent="0.3">
      <c r="A184" s="6">
        <f t="shared" si="226"/>
        <v>53181</v>
      </c>
      <c r="B184" s="6">
        <f t="shared" si="181"/>
        <v>105</v>
      </c>
      <c r="C184" s="6">
        <f t="shared" si="227"/>
        <v>1</v>
      </c>
      <c r="D184" s="6">
        <f t="shared" si="177"/>
        <v>1</v>
      </c>
      <c r="E184" s="6">
        <f t="shared" si="190"/>
        <v>0</v>
      </c>
      <c r="F184" s="12">
        <f>F183</f>
        <v>43381</v>
      </c>
      <c r="G184" s="6">
        <f t="shared" si="228"/>
        <v>53</v>
      </c>
      <c r="I184" s="8">
        <f t="shared" ca="1" si="229"/>
        <v>117309.75000000001</v>
      </c>
      <c r="J184" s="9">
        <f t="shared" ca="1" si="170"/>
        <v>11833.333333333334</v>
      </c>
      <c r="K184" s="8">
        <f t="shared" ca="1" si="171"/>
        <v>22.03</v>
      </c>
      <c r="L184" s="15" t="str">
        <f t="shared" ref="L184:M184" si="232">L181</f>
        <v>COBRA</v>
      </c>
      <c r="M184" s="25">
        <v>0.45</v>
      </c>
      <c r="O184" s="21" t="str">
        <f t="shared" ca="1" si="173"/>
        <v>EXECUTE [dbo].[PG_CI_LIBRO_INGRESOS] 0, 0, 0, 53181, 105, 1, 1, 0, '2018-10-08', 53, '', 117309.75</v>
      </c>
    </row>
    <row r="185" spans="1:15" x14ac:dyDescent="0.3">
      <c r="A185" s="6">
        <f t="shared" si="226"/>
        <v>53182</v>
      </c>
      <c r="B185" s="6">
        <f t="shared" si="181"/>
        <v>101</v>
      </c>
      <c r="C185" s="6">
        <f t="shared" si="227"/>
        <v>1</v>
      </c>
      <c r="D185" s="6">
        <f t="shared" si="177"/>
        <v>1</v>
      </c>
      <c r="E185" s="6">
        <f t="shared" si="190"/>
        <v>1</v>
      </c>
      <c r="F185" s="12">
        <f>F184</f>
        <v>43381</v>
      </c>
      <c r="G185" s="6">
        <f t="shared" si="228"/>
        <v>53</v>
      </c>
      <c r="I185" s="8">
        <f t="shared" ca="1" si="229"/>
        <v>127424.09999999999</v>
      </c>
      <c r="J185" s="9">
        <f t="shared" ca="1" si="170"/>
        <v>12766.666666666666</v>
      </c>
      <c r="K185" s="8">
        <f t="shared" ca="1" si="171"/>
        <v>22.18</v>
      </c>
      <c r="L185" s="15" t="str">
        <f t="shared" ref="L185:M185" si="233">L182</f>
        <v>AJUSTE</v>
      </c>
      <c r="M185" s="25">
        <v>0.45</v>
      </c>
      <c r="O185" s="21" t="str">
        <f t="shared" ca="1" si="173"/>
        <v>EXECUTE [dbo].[PG_CI_LIBRO_INGRESOS] 0, 0, 0, 53182, 101, 1, 1, 1, '2018-10-08', 53, '', 127424.1</v>
      </c>
    </row>
    <row r="186" spans="1:15" x14ac:dyDescent="0.3">
      <c r="A186" s="6">
        <f t="shared" si="226"/>
        <v>53183</v>
      </c>
      <c r="B186" s="6">
        <f t="shared" si="181"/>
        <v>201</v>
      </c>
      <c r="C186" s="6">
        <f t="shared" si="227"/>
        <v>1</v>
      </c>
      <c r="D186" s="6">
        <f t="shared" si="177"/>
        <v>2</v>
      </c>
      <c r="E186" s="6">
        <f t="shared" si="190"/>
        <v>1</v>
      </c>
      <c r="F186" s="14">
        <f>F185+$F$1</f>
        <v>43382</v>
      </c>
      <c r="G186" s="6">
        <f t="shared" si="228"/>
        <v>53</v>
      </c>
      <c r="I186" s="8">
        <f t="shared" ca="1" si="229"/>
        <v>33579</v>
      </c>
      <c r="J186" s="9">
        <f t="shared" ca="1" si="170"/>
        <v>12300</v>
      </c>
      <c r="K186" s="8">
        <f t="shared" ca="1" si="171"/>
        <v>18.2</v>
      </c>
      <c r="L186" s="15" t="str">
        <f t="shared" ref="L186:M186" si="234">L183</f>
        <v>CONTADO</v>
      </c>
      <c r="M186" s="18">
        <v>0.15</v>
      </c>
      <c r="O186" s="21" t="str">
        <f t="shared" ca="1" si="173"/>
        <v>EXECUTE [dbo].[PG_CI_LIBRO_INGRESOS] 0, 0, 0, 53183, 201, 1, 2, 1, '2018-10-09', 53, '', 33579</v>
      </c>
    </row>
    <row r="187" spans="1:15" x14ac:dyDescent="0.3">
      <c r="A187" s="6">
        <f t="shared" si="226"/>
        <v>53184</v>
      </c>
      <c r="B187" s="6">
        <f t="shared" si="181"/>
        <v>102</v>
      </c>
      <c r="C187" s="6">
        <f t="shared" si="227"/>
        <v>1</v>
      </c>
      <c r="D187" s="6">
        <f t="shared" si="177"/>
        <v>1</v>
      </c>
      <c r="E187" s="6">
        <f t="shared" si="190"/>
        <v>0</v>
      </c>
      <c r="F187" s="12">
        <f>F186</f>
        <v>43382</v>
      </c>
      <c r="G187" s="6">
        <f t="shared" si="228"/>
        <v>53</v>
      </c>
      <c r="I187" s="8">
        <f t="shared" ca="1" si="229"/>
        <v>118934.55</v>
      </c>
      <c r="J187" s="9">
        <f t="shared" ca="1" si="170"/>
        <v>11900</v>
      </c>
      <c r="K187" s="8">
        <f t="shared" ca="1" si="171"/>
        <v>22.21</v>
      </c>
      <c r="L187" s="15" t="str">
        <f t="shared" ref="L187:M187" si="235">L184</f>
        <v>COBRA</v>
      </c>
      <c r="M187" s="25">
        <v>0.45</v>
      </c>
      <c r="O187" s="21" t="str">
        <f t="shared" ca="1" si="173"/>
        <v>EXECUTE [dbo].[PG_CI_LIBRO_INGRESOS] 0, 0, 0, 53184, 102, 1, 1, 0, '2018-10-09', 53, '', 118934.55</v>
      </c>
    </row>
    <row r="188" spans="1:15" x14ac:dyDescent="0.3">
      <c r="A188" s="6">
        <f t="shared" si="226"/>
        <v>53185</v>
      </c>
      <c r="B188" s="6">
        <f t="shared" si="181"/>
        <v>103</v>
      </c>
      <c r="C188" s="6">
        <f t="shared" si="227"/>
        <v>1</v>
      </c>
      <c r="D188" s="6">
        <f t="shared" si="177"/>
        <v>1</v>
      </c>
      <c r="E188" s="6">
        <f t="shared" si="190"/>
        <v>1</v>
      </c>
      <c r="F188" s="12">
        <f>F187</f>
        <v>43382</v>
      </c>
      <c r="G188" s="6">
        <f t="shared" si="228"/>
        <v>53</v>
      </c>
      <c r="I188" s="8">
        <f t="shared" ca="1" si="229"/>
        <v>126463.2</v>
      </c>
      <c r="J188" s="9">
        <f t="shared" ca="1" si="170"/>
        <v>12266.666666666666</v>
      </c>
      <c r="K188" s="8">
        <f t="shared" ca="1" si="171"/>
        <v>22.91</v>
      </c>
      <c r="L188" s="15" t="str">
        <f t="shared" ref="L188:M188" si="236">L185</f>
        <v>AJUSTE</v>
      </c>
      <c r="M188" s="25">
        <v>0.45</v>
      </c>
      <c r="O188" s="21" t="str">
        <f t="shared" ca="1" si="173"/>
        <v>EXECUTE [dbo].[PG_CI_LIBRO_INGRESOS] 0, 0, 0, 53185, 103, 1, 1, 1, '2018-10-09', 53, '', 126463.2</v>
      </c>
    </row>
    <row r="189" spans="1:15" x14ac:dyDescent="0.3">
      <c r="A189" s="6">
        <f t="shared" si="226"/>
        <v>53186</v>
      </c>
      <c r="B189" s="6">
        <f t="shared" si="181"/>
        <v>104</v>
      </c>
      <c r="C189" s="6">
        <f t="shared" si="227"/>
        <v>1</v>
      </c>
      <c r="D189" s="6">
        <f t="shared" si="177"/>
        <v>1</v>
      </c>
      <c r="E189" s="6">
        <f t="shared" si="190"/>
        <v>1</v>
      </c>
      <c r="F189" s="14">
        <f>F188+$F$1</f>
        <v>43383</v>
      </c>
      <c r="G189" s="6">
        <f t="shared" si="228"/>
        <v>53</v>
      </c>
      <c r="I189" s="8">
        <f t="shared" ca="1" si="229"/>
        <v>126217.64999999998</v>
      </c>
      <c r="J189" s="9">
        <f t="shared" ca="1" si="170"/>
        <v>12766.666666666666</v>
      </c>
      <c r="K189" s="8">
        <f t="shared" ca="1" si="171"/>
        <v>21.97</v>
      </c>
      <c r="L189" s="15" t="str">
        <f t="shared" ref="L189:M189" si="237">L186</f>
        <v>CONTADO</v>
      </c>
      <c r="M189" s="25">
        <v>0.45</v>
      </c>
      <c r="O189" s="21" t="str">
        <f t="shared" ca="1" si="173"/>
        <v>EXECUTE [dbo].[PG_CI_LIBRO_INGRESOS] 0, 0, 0, 53186, 104, 1, 1, 1, '2018-10-10', 53, '', 126217.65</v>
      </c>
    </row>
    <row r="190" spans="1:15" x14ac:dyDescent="0.3">
      <c r="A190" s="6">
        <f t="shared" si="226"/>
        <v>53187</v>
      </c>
      <c r="B190" s="6">
        <f t="shared" si="181"/>
        <v>204</v>
      </c>
      <c r="C190" s="6">
        <f t="shared" si="227"/>
        <v>1</v>
      </c>
      <c r="D190" s="6">
        <f t="shared" si="177"/>
        <v>2</v>
      </c>
      <c r="E190" s="6">
        <f t="shared" si="190"/>
        <v>0</v>
      </c>
      <c r="F190" s="12">
        <f>F189</f>
        <v>43383</v>
      </c>
      <c r="G190" s="6">
        <f t="shared" si="228"/>
        <v>53</v>
      </c>
      <c r="I190" s="8">
        <f t="shared" ca="1" si="229"/>
        <v>30063.149999999998</v>
      </c>
      <c r="J190" s="9">
        <f t="shared" ca="1" si="170"/>
        <v>11700</v>
      </c>
      <c r="K190" s="8">
        <f t="shared" ca="1" si="171"/>
        <v>17.13</v>
      </c>
      <c r="L190" s="15" t="str">
        <f t="shared" ref="L190:M190" si="238">L187</f>
        <v>COBRA</v>
      </c>
      <c r="M190" s="18">
        <v>0.15</v>
      </c>
      <c r="O190" s="21" t="str">
        <f t="shared" ca="1" si="173"/>
        <v>EXECUTE [dbo].[PG_CI_LIBRO_INGRESOS] 0, 0, 0, 53187, 204, 1, 2, 0, '2018-10-10', 53, '', 30063.15</v>
      </c>
    </row>
    <row r="191" spans="1:15" x14ac:dyDescent="0.3">
      <c r="A191" s="6">
        <f t="shared" si="226"/>
        <v>53188</v>
      </c>
      <c r="B191" s="6">
        <f t="shared" si="181"/>
        <v>105</v>
      </c>
      <c r="C191" s="6">
        <f t="shared" si="227"/>
        <v>1</v>
      </c>
      <c r="D191" s="6">
        <f t="shared" si="177"/>
        <v>1</v>
      </c>
      <c r="E191" s="6">
        <f t="shared" si="190"/>
        <v>1</v>
      </c>
      <c r="F191" s="12">
        <f>F190</f>
        <v>43383</v>
      </c>
      <c r="G191" s="6">
        <f t="shared" si="228"/>
        <v>53</v>
      </c>
      <c r="I191" s="8">
        <f t="shared" ca="1" si="229"/>
        <v>123935.39999999998</v>
      </c>
      <c r="J191" s="9">
        <f t="shared" ca="1" si="170"/>
        <v>12966.666666666666</v>
      </c>
      <c r="K191" s="8">
        <f t="shared" ca="1" si="171"/>
        <v>21.24</v>
      </c>
      <c r="L191" s="15" t="str">
        <f t="shared" ref="L191:M191" si="239">L188</f>
        <v>AJUSTE</v>
      </c>
      <c r="M191" s="25">
        <v>0.45</v>
      </c>
      <c r="O191" s="21" t="str">
        <f t="shared" ca="1" si="173"/>
        <v>EXECUTE [dbo].[PG_CI_LIBRO_INGRESOS] 0, 0, 0, 53188, 105, 1, 1, 1, '2018-10-10', 53, '', 123935.4</v>
      </c>
    </row>
    <row r="192" spans="1:15" x14ac:dyDescent="0.3">
      <c r="A192" s="6">
        <f t="shared" si="226"/>
        <v>53189</v>
      </c>
      <c r="B192" s="6">
        <f t="shared" si="181"/>
        <v>101</v>
      </c>
      <c r="C192" s="6">
        <f t="shared" si="227"/>
        <v>1</v>
      </c>
      <c r="D192" s="6">
        <f t="shared" si="177"/>
        <v>1</v>
      </c>
      <c r="E192" s="6">
        <f t="shared" si="190"/>
        <v>1</v>
      </c>
      <c r="F192" s="14">
        <f>F191+$F$1</f>
        <v>43384</v>
      </c>
      <c r="G192" s="6">
        <f t="shared" si="228"/>
        <v>53</v>
      </c>
      <c r="I192" s="8">
        <f t="shared" ca="1" si="229"/>
        <v>128069.55</v>
      </c>
      <c r="J192" s="9">
        <f t="shared" ca="1" si="170"/>
        <v>12433.333333333334</v>
      </c>
      <c r="K192" s="8">
        <f t="shared" ca="1" si="171"/>
        <v>22.89</v>
      </c>
      <c r="L192" s="15" t="str">
        <f t="shared" ref="L192:M192" si="240">L189</f>
        <v>CONTADO</v>
      </c>
      <c r="M192" s="25">
        <v>0.45</v>
      </c>
      <c r="O192" s="21" t="str">
        <f t="shared" ca="1" si="173"/>
        <v>EXECUTE [dbo].[PG_CI_LIBRO_INGRESOS] 0, 0, 0, 53189, 101, 1, 1, 1, '2018-10-11', 53, '', 128069.55</v>
      </c>
    </row>
    <row r="193" spans="1:15" x14ac:dyDescent="0.3">
      <c r="A193" s="6">
        <f t="shared" si="226"/>
        <v>53190</v>
      </c>
      <c r="B193" s="6">
        <f t="shared" si="181"/>
        <v>201</v>
      </c>
      <c r="C193" s="6">
        <f t="shared" si="227"/>
        <v>1</v>
      </c>
      <c r="D193" s="6">
        <f t="shared" si="177"/>
        <v>1</v>
      </c>
      <c r="E193" s="6">
        <f t="shared" si="190"/>
        <v>0</v>
      </c>
      <c r="F193" s="12">
        <f>F192</f>
        <v>43384</v>
      </c>
      <c r="G193" s="6">
        <f t="shared" si="228"/>
        <v>53</v>
      </c>
      <c r="I193" s="8">
        <f t="shared" ca="1" si="229"/>
        <v>39588.75</v>
      </c>
      <c r="J193" s="9">
        <f t="shared" ca="1" si="170"/>
        <v>13033.333333333334</v>
      </c>
      <c r="K193" s="8">
        <f t="shared" ca="1" si="171"/>
        <v>20.25</v>
      </c>
      <c r="L193" s="15" t="str">
        <f t="shared" ref="L193:M193" si="241">L190</f>
        <v>COBRA</v>
      </c>
      <c r="M193" s="18">
        <v>0.15</v>
      </c>
      <c r="O193" s="21" t="str">
        <f t="shared" ca="1" si="173"/>
        <v>EXECUTE [dbo].[PG_CI_LIBRO_INGRESOS] 0, 0, 0, 53190, 201, 1, 1, 0, '2018-10-11', 53, '', 39588.75</v>
      </c>
    </row>
    <row r="194" spans="1:15" x14ac:dyDescent="0.3">
      <c r="A194" s="6">
        <f t="shared" si="226"/>
        <v>53191</v>
      </c>
      <c r="B194" s="6">
        <f t="shared" si="181"/>
        <v>102</v>
      </c>
      <c r="C194" s="6">
        <f t="shared" si="227"/>
        <v>1</v>
      </c>
      <c r="D194" s="6">
        <f t="shared" si="177"/>
        <v>2</v>
      </c>
      <c r="E194" s="6">
        <f t="shared" si="190"/>
        <v>1</v>
      </c>
      <c r="F194" s="12">
        <f>F193</f>
        <v>43384</v>
      </c>
      <c r="G194" s="6">
        <f t="shared" si="228"/>
        <v>53</v>
      </c>
      <c r="I194" s="8">
        <f t="shared" ca="1" si="229"/>
        <v>118297.05000000002</v>
      </c>
      <c r="J194" s="9">
        <f t="shared" ca="1" si="170"/>
        <v>13033.333333333334</v>
      </c>
      <c r="K194" s="8">
        <f t="shared" ca="1" si="171"/>
        <v>20.170000000000002</v>
      </c>
      <c r="L194" s="15" t="str">
        <f t="shared" ref="L194:M194" si="242">L191</f>
        <v>AJUSTE</v>
      </c>
      <c r="M194" s="25">
        <v>0.45</v>
      </c>
      <c r="O194" s="21" t="str">
        <f t="shared" ca="1" si="173"/>
        <v>EXECUTE [dbo].[PG_CI_LIBRO_INGRESOS] 0, 0, 0, 53191, 102, 1, 2, 1, '2018-10-11', 53, '', 118297.05</v>
      </c>
    </row>
    <row r="195" spans="1:15" x14ac:dyDescent="0.3">
      <c r="A195" s="6">
        <f t="shared" si="226"/>
        <v>53192</v>
      </c>
      <c r="B195" s="6">
        <f t="shared" si="181"/>
        <v>103</v>
      </c>
      <c r="C195" s="6">
        <f t="shared" si="227"/>
        <v>1</v>
      </c>
      <c r="D195" s="6">
        <f t="shared" si="177"/>
        <v>1</v>
      </c>
      <c r="E195" s="6">
        <f t="shared" si="190"/>
        <v>1</v>
      </c>
      <c r="F195" s="14">
        <f>F194+$F$1</f>
        <v>43385</v>
      </c>
      <c r="G195" s="6">
        <f t="shared" si="228"/>
        <v>53</v>
      </c>
      <c r="I195" s="8">
        <f t="shared" ca="1" si="229"/>
        <v>111219.3</v>
      </c>
      <c r="J195" s="9">
        <f t="shared" ca="1" si="170"/>
        <v>12733.333333333334</v>
      </c>
      <c r="K195" s="8">
        <f t="shared" ca="1" si="171"/>
        <v>19.41</v>
      </c>
      <c r="L195" s="15" t="str">
        <f t="shared" ref="L195:M195" si="243">L192</f>
        <v>CONTADO</v>
      </c>
      <c r="M195" s="25">
        <v>0.45</v>
      </c>
      <c r="O195" s="21" t="str">
        <f t="shared" ca="1" si="173"/>
        <v>EXECUTE [dbo].[PG_CI_LIBRO_INGRESOS] 0, 0, 0, 53192, 103, 1, 1, 1, '2018-10-12', 53, '', 111219.3</v>
      </c>
    </row>
    <row r="196" spans="1:15" x14ac:dyDescent="0.3">
      <c r="A196" s="6">
        <f t="shared" si="226"/>
        <v>53193</v>
      </c>
      <c r="B196" s="6">
        <f t="shared" si="181"/>
        <v>104</v>
      </c>
      <c r="C196" s="6">
        <f t="shared" si="227"/>
        <v>1</v>
      </c>
      <c r="D196" s="6">
        <f t="shared" si="177"/>
        <v>1</v>
      </c>
      <c r="E196" s="6">
        <f t="shared" si="190"/>
        <v>0</v>
      </c>
      <c r="F196" s="12">
        <f>F195</f>
        <v>43385</v>
      </c>
      <c r="G196" s="6">
        <f t="shared" si="228"/>
        <v>53</v>
      </c>
      <c r="I196" s="8">
        <f t="shared" ca="1" si="229"/>
        <v>109876.65</v>
      </c>
      <c r="J196" s="9">
        <f t="shared" ref="J196:J203" ca="1" si="244">(RANDBETWEEN(J$1,K$1)*1000)/30</f>
        <v>12566.666666666666</v>
      </c>
      <c r="K196" s="8">
        <f t="shared" ref="K196:K203" ca="1" si="245">(RANDBETWEEN(1700,2300))/100</f>
        <v>19.43</v>
      </c>
      <c r="L196" s="15" t="str">
        <f t="shared" ref="L196:M196" si="246">L193</f>
        <v>COBRA</v>
      </c>
      <c r="M196" s="25">
        <v>0.45</v>
      </c>
      <c r="O196" s="21" t="str">
        <f t="shared" ref="O196:O203" ca="1" si="247">CONCATENATE("EXECUTE [dbo].[PG_CI_LIBRO_INGRESOS] 0, 0, 0, ", A196, ", ",B196,", ",C196, ", ",D196,", ",E196,", '",TEXT(F196,"aaaa-mm-dd"),"', ",G196,", '",H196,"', ",I196)</f>
        <v>EXECUTE [dbo].[PG_CI_LIBRO_INGRESOS] 0, 0, 0, 53193, 104, 1, 1, 0, '2018-10-12', 53, '', 109876.65</v>
      </c>
    </row>
    <row r="197" spans="1:15" x14ac:dyDescent="0.3">
      <c r="A197" s="6">
        <f t="shared" si="226"/>
        <v>53194</v>
      </c>
      <c r="B197" s="6">
        <f t="shared" si="181"/>
        <v>204</v>
      </c>
      <c r="C197" s="6">
        <f t="shared" si="227"/>
        <v>1</v>
      </c>
      <c r="D197" s="6">
        <f t="shared" si="177"/>
        <v>1</v>
      </c>
      <c r="E197" s="6">
        <f t="shared" si="190"/>
        <v>1</v>
      </c>
      <c r="F197" s="12">
        <f>F196</f>
        <v>43385</v>
      </c>
      <c r="G197" s="6">
        <f t="shared" si="228"/>
        <v>53</v>
      </c>
      <c r="I197" s="8">
        <f t="shared" ca="1" si="229"/>
        <v>32574</v>
      </c>
      <c r="J197" s="9">
        <f t="shared" ca="1" si="244"/>
        <v>11866.666666666666</v>
      </c>
      <c r="K197" s="8">
        <f t="shared" ca="1" si="245"/>
        <v>18.3</v>
      </c>
      <c r="L197" s="15" t="str">
        <f t="shared" ref="L197:M197" si="248">L194</f>
        <v>AJUSTE</v>
      </c>
      <c r="M197" s="18">
        <v>0.15</v>
      </c>
      <c r="O197" s="21" t="str">
        <f t="shared" ca="1" si="247"/>
        <v>EXECUTE [dbo].[PG_CI_LIBRO_INGRESOS] 0, 0, 0, 53194, 204, 1, 1, 1, '2018-10-12', 53, '', 32574</v>
      </c>
    </row>
    <row r="198" spans="1:15" x14ac:dyDescent="0.3">
      <c r="A198" s="6">
        <f t="shared" si="226"/>
        <v>53195</v>
      </c>
      <c r="B198" s="6">
        <f t="shared" si="181"/>
        <v>105</v>
      </c>
      <c r="C198" s="6">
        <f t="shared" si="227"/>
        <v>1</v>
      </c>
      <c r="D198" s="6">
        <f t="shared" si="177"/>
        <v>2</v>
      </c>
      <c r="E198" s="6">
        <f t="shared" si="190"/>
        <v>1</v>
      </c>
      <c r="F198" s="14">
        <f>F197+$F$1</f>
        <v>43386</v>
      </c>
      <c r="G198" s="6">
        <f t="shared" si="228"/>
        <v>53</v>
      </c>
      <c r="I198" s="8">
        <f t="shared" ca="1" si="229"/>
        <v>101152.8</v>
      </c>
      <c r="J198" s="9">
        <f t="shared" ca="1" si="244"/>
        <v>12600</v>
      </c>
      <c r="K198" s="8">
        <f t="shared" ca="1" si="245"/>
        <v>17.84</v>
      </c>
      <c r="L198" s="15" t="str">
        <f t="shared" ref="L198:M198" si="249">L195</f>
        <v>CONTADO</v>
      </c>
      <c r="M198" s="25">
        <v>0.45</v>
      </c>
      <c r="O198" s="21" t="str">
        <f t="shared" ca="1" si="247"/>
        <v>EXECUTE [dbo].[PG_CI_LIBRO_INGRESOS] 0, 0, 0, 53195, 105, 1, 2, 1, '2018-10-13', 53, '', 101152.8</v>
      </c>
    </row>
    <row r="199" spans="1:15" x14ac:dyDescent="0.3">
      <c r="A199" s="6">
        <f t="shared" si="226"/>
        <v>53196</v>
      </c>
      <c r="B199" s="6">
        <f t="shared" si="181"/>
        <v>101</v>
      </c>
      <c r="C199" s="6">
        <f t="shared" si="227"/>
        <v>1</v>
      </c>
      <c r="D199" s="6">
        <f t="shared" si="177"/>
        <v>1</v>
      </c>
      <c r="E199" s="6">
        <f t="shared" si="190"/>
        <v>0</v>
      </c>
      <c r="F199" s="12">
        <f>F198</f>
        <v>43386</v>
      </c>
      <c r="G199" s="6">
        <f t="shared" si="228"/>
        <v>53</v>
      </c>
      <c r="I199" s="8">
        <f t="shared" ca="1" si="229"/>
        <v>112966.2</v>
      </c>
      <c r="J199" s="9">
        <f t="shared" ca="1" si="244"/>
        <v>12933.333333333334</v>
      </c>
      <c r="K199" s="8">
        <f t="shared" ca="1" si="245"/>
        <v>19.41</v>
      </c>
      <c r="L199" s="15" t="str">
        <f t="shared" ref="L199:M199" si="250">L196</f>
        <v>COBRA</v>
      </c>
      <c r="M199" s="25">
        <v>0.45</v>
      </c>
      <c r="O199" s="21" t="str">
        <f t="shared" ca="1" si="247"/>
        <v>EXECUTE [dbo].[PG_CI_LIBRO_INGRESOS] 0, 0, 0, 53196, 101, 1, 1, 0, '2018-10-13', 53, '', 112966.2</v>
      </c>
    </row>
    <row r="200" spans="1:15" x14ac:dyDescent="0.3">
      <c r="A200" s="6">
        <f t="shared" si="226"/>
        <v>53197</v>
      </c>
      <c r="B200" s="6">
        <f t="shared" si="181"/>
        <v>201</v>
      </c>
      <c r="C200" s="6">
        <f t="shared" si="227"/>
        <v>1</v>
      </c>
      <c r="D200" s="6">
        <f t="shared" ref="D200:D203" si="251">D196</f>
        <v>1</v>
      </c>
      <c r="E200" s="6">
        <f t="shared" si="190"/>
        <v>1</v>
      </c>
      <c r="F200" s="12">
        <f>F199</f>
        <v>43386</v>
      </c>
      <c r="G200" s="6">
        <f t="shared" si="228"/>
        <v>53</v>
      </c>
      <c r="I200" s="8">
        <f t="shared" ca="1" si="229"/>
        <v>32444.5</v>
      </c>
      <c r="J200" s="9">
        <f t="shared" ca="1" si="244"/>
        <v>12466.666666666666</v>
      </c>
      <c r="K200" s="8">
        <f t="shared" ca="1" si="245"/>
        <v>17.350000000000001</v>
      </c>
      <c r="L200" s="15" t="str">
        <f t="shared" ref="L200:M200" si="252">L197</f>
        <v>AJUSTE</v>
      </c>
      <c r="M200" s="18">
        <v>0.15</v>
      </c>
      <c r="O200" s="21" t="str">
        <f t="shared" ca="1" si="247"/>
        <v>EXECUTE [dbo].[PG_CI_LIBRO_INGRESOS] 0, 0, 0, 53197, 201, 1, 1, 1, '2018-10-13', 53, '', 32444.5</v>
      </c>
    </row>
    <row r="201" spans="1:15" x14ac:dyDescent="0.3">
      <c r="A201" s="6">
        <f t="shared" si="226"/>
        <v>53198</v>
      </c>
      <c r="B201" s="6">
        <f t="shared" si="181"/>
        <v>102</v>
      </c>
      <c r="C201" s="6">
        <f t="shared" si="227"/>
        <v>1</v>
      </c>
      <c r="D201" s="6">
        <f t="shared" si="251"/>
        <v>1</v>
      </c>
      <c r="E201" s="6">
        <f t="shared" si="190"/>
        <v>1</v>
      </c>
      <c r="F201" s="14">
        <f>F200+$F$1</f>
        <v>43387</v>
      </c>
      <c r="G201" s="6">
        <f t="shared" si="228"/>
        <v>53</v>
      </c>
      <c r="I201" s="8">
        <f t="shared" ca="1" si="229"/>
        <v>122634</v>
      </c>
      <c r="J201" s="9">
        <f t="shared" ca="1" si="244"/>
        <v>12000</v>
      </c>
      <c r="K201" s="8">
        <f t="shared" ca="1" si="245"/>
        <v>22.71</v>
      </c>
      <c r="L201" s="15" t="str">
        <f t="shared" ref="L201:M201" si="253">L198</f>
        <v>CONTADO</v>
      </c>
      <c r="M201" s="25">
        <v>0.45</v>
      </c>
      <c r="O201" s="21" t="str">
        <f t="shared" ca="1" si="247"/>
        <v>EXECUTE [dbo].[PG_CI_LIBRO_INGRESOS] 0, 0, 0, 53198, 102, 1, 1, 1, '2018-10-14', 53, '', 122634</v>
      </c>
    </row>
    <row r="202" spans="1:15" x14ac:dyDescent="0.3">
      <c r="A202" s="6">
        <f t="shared" si="226"/>
        <v>53199</v>
      </c>
      <c r="B202" s="6">
        <f t="shared" si="181"/>
        <v>103</v>
      </c>
      <c r="C202" s="6">
        <f t="shared" si="227"/>
        <v>1</v>
      </c>
      <c r="D202" s="6">
        <f t="shared" si="251"/>
        <v>2</v>
      </c>
      <c r="E202" s="6">
        <f t="shared" si="190"/>
        <v>0</v>
      </c>
      <c r="F202" s="12">
        <f>F201</f>
        <v>43387</v>
      </c>
      <c r="G202" s="6">
        <f t="shared" si="228"/>
        <v>53</v>
      </c>
      <c r="I202" s="8">
        <f t="shared" ca="1" si="229"/>
        <v>108502.50000000001</v>
      </c>
      <c r="J202" s="9">
        <f t="shared" ca="1" si="244"/>
        <v>12333.333333333334</v>
      </c>
      <c r="K202" s="8">
        <f t="shared" ca="1" si="245"/>
        <v>19.55</v>
      </c>
      <c r="L202" s="15" t="str">
        <f t="shared" ref="L202:M202" si="254">L199</f>
        <v>COBRA</v>
      </c>
      <c r="M202" s="25">
        <v>0.45</v>
      </c>
      <c r="O202" s="21" t="str">
        <f t="shared" ca="1" si="247"/>
        <v>EXECUTE [dbo].[PG_CI_LIBRO_INGRESOS] 0, 0, 0, 53199, 103, 1, 2, 0, '2018-10-14', 53, '', 108502.5</v>
      </c>
    </row>
    <row r="203" spans="1:15" x14ac:dyDescent="0.3">
      <c r="A203" s="6">
        <f t="shared" si="226"/>
        <v>53200</v>
      </c>
      <c r="B203" s="6">
        <f t="shared" ref="B203" si="255">B196</f>
        <v>104</v>
      </c>
      <c r="C203" s="6">
        <f t="shared" si="227"/>
        <v>1</v>
      </c>
      <c r="D203" s="6">
        <f t="shared" si="251"/>
        <v>1</v>
      </c>
      <c r="E203" s="6">
        <f t="shared" si="190"/>
        <v>1</v>
      </c>
      <c r="F203" s="12">
        <f>F202</f>
        <v>43387</v>
      </c>
      <c r="G203" s="6">
        <f t="shared" si="228"/>
        <v>53</v>
      </c>
      <c r="I203" s="8">
        <f t="shared" ca="1" si="229"/>
        <v>130500</v>
      </c>
      <c r="J203" s="9">
        <f t="shared" ca="1" si="244"/>
        <v>13333.333333333334</v>
      </c>
      <c r="K203" s="8">
        <f t="shared" ca="1" si="245"/>
        <v>21.75</v>
      </c>
      <c r="L203" s="15" t="str">
        <f t="shared" ref="L203:M203" si="256">L200</f>
        <v>AJUSTE</v>
      </c>
      <c r="M203" s="25">
        <v>0.45</v>
      </c>
      <c r="O203" s="21" t="str">
        <f t="shared" ca="1" si="247"/>
        <v>EXECUTE [dbo].[PG_CI_LIBRO_INGRESOS] 0, 0, 0, 53200, 104, 1, 1, 1, '2018-10-14', 53, '', 130500</v>
      </c>
    </row>
  </sheetData>
  <autoFilter ref="A2:O203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workbookViewId="0">
      <selection activeCell="C2" sqref="C2:D6"/>
    </sheetView>
  </sheetViews>
  <sheetFormatPr baseColWidth="10" defaultRowHeight="14.4" x14ac:dyDescent="0.3"/>
  <cols>
    <col min="1" max="1" width="7.109375" style="2" customWidth="1"/>
    <col min="2" max="2" width="11.5546875" style="22"/>
    <col min="3" max="3" width="11.5546875" style="2"/>
    <col min="4" max="4" width="24.5546875" customWidth="1"/>
    <col min="8" max="8" width="33.21875" customWidth="1"/>
  </cols>
  <sheetData>
    <row r="1" spans="1:8" s="22" customFormat="1" x14ac:dyDescent="0.3">
      <c r="B1" s="22" t="s">
        <v>16</v>
      </c>
      <c r="C1" s="22" t="s">
        <v>30</v>
      </c>
      <c r="D1" s="22" t="s">
        <v>17</v>
      </c>
      <c r="F1" s="22" t="s">
        <v>16</v>
      </c>
      <c r="G1" s="22" t="s">
        <v>30</v>
      </c>
      <c r="H1" s="22" t="s">
        <v>17</v>
      </c>
    </row>
    <row r="2" spans="1:8" x14ac:dyDescent="0.3">
      <c r="A2" s="2">
        <v>1</v>
      </c>
      <c r="B2" s="23" t="s">
        <v>21</v>
      </c>
      <c r="C2" s="2">
        <f>A2+100</f>
        <v>101</v>
      </c>
      <c r="D2" t="s">
        <v>18</v>
      </c>
      <c r="F2" s="24" t="s">
        <v>24</v>
      </c>
      <c r="G2" s="2">
        <f>A2+200</f>
        <v>201</v>
      </c>
      <c r="H2" t="s">
        <v>25</v>
      </c>
    </row>
    <row r="3" spans="1:8" x14ac:dyDescent="0.3">
      <c r="A3" s="2">
        <v>2</v>
      </c>
      <c r="B3" s="23" t="s">
        <v>21</v>
      </c>
      <c r="C3" s="2">
        <f t="shared" ref="C3:C6" si="0">A3+100</f>
        <v>102</v>
      </c>
      <c r="D3" t="s">
        <v>19</v>
      </c>
      <c r="F3" s="24" t="s">
        <v>24</v>
      </c>
      <c r="G3" s="2">
        <f t="shared" ref="G3:G6" si="1">A3+200</f>
        <v>202</v>
      </c>
      <c r="H3" t="s">
        <v>26</v>
      </c>
    </row>
    <row r="4" spans="1:8" x14ac:dyDescent="0.3">
      <c r="A4" s="2">
        <v>3</v>
      </c>
      <c r="B4" s="23" t="s">
        <v>21</v>
      </c>
      <c r="C4" s="2">
        <f t="shared" si="0"/>
        <v>103</v>
      </c>
      <c r="D4" t="s">
        <v>20</v>
      </c>
      <c r="F4" s="24" t="s">
        <v>24</v>
      </c>
      <c r="G4" s="2">
        <f t="shared" si="1"/>
        <v>203</v>
      </c>
      <c r="H4" t="s">
        <v>27</v>
      </c>
    </row>
    <row r="5" spans="1:8" x14ac:dyDescent="0.3">
      <c r="A5" s="2">
        <v>4</v>
      </c>
      <c r="B5" s="23" t="s">
        <v>21</v>
      </c>
      <c r="C5" s="2">
        <f t="shared" si="0"/>
        <v>104</v>
      </c>
      <c r="D5" t="s">
        <v>23</v>
      </c>
      <c r="F5" s="24" t="s">
        <v>24</v>
      </c>
      <c r="G5" s="2">
        <f t="shared" si="1"/>
        <v>204</v>
      </c>
      <c r="H5" t="s">
        <v>28</v>
      </c>
    </row>
    <row r="6" spans="1:8" x14ac:dyDescent="0.3">
      <c r="A6" s="2">
        <v>5</v>
      </c>
      <c r="B6" s="23" t="s">
        <v>21</v>
      </c>
      <c r="C6" s="2">
        <f t="shared" si="0"/>
        <v>105</v>
      </c>
      <c r="D6" t="s">
        <v>22</v>
      </c>
      <c r="F6" s="24" t="s">
        <v>24</v>
      </c>
      <c r="G6" s="2">
        <f t="shared" si="1"/>
        <v>205</v>
      </c>
      <c r="H6" t="s">
        <v>29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CI_LIBRO_INGRESOS</vt:lpstr>
      <vt:lpstr>CATs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Salgado</dc:creator>
  <cp:lastModifiedBy>Hector A. Gonzalez</cp:lastModifiedBy>
  <dcterms:created xsi:type="dcterms:W3CDTF">2018-02-23T20:39:32Z</dcterms:created>
  <dcterms:modified xsi:type="dcterms:W3CDTF">2018-10-29T16:15:48Z</dcterms:modified>
</cp:coreProperties>
</file>