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Tomza_HGF\TI_TecnologiaInformacion\Workbook\PYF18_Finanzas\4.Construccion\SQL_Server\PYF18_Liberacion_R0.00_Base_V0032\Scripts_R600\"/>
    </mc:Choice>
  </mc:AlternateContent>
  <bookViews>
    <workbookView xWindow="0" yWindow="0" windowWidth="19200" windowHeight="6924"/>
  </bookViews>
  <sheets>
    <sheet name="PresuspuestoMES" sheetId="4" r:id="rId1"/>
    <sheet name="PresuspuestoGTO" sheetId="3" r:id="rId2"/>
    <sheet name="SimulacionNomina" sheetId="1" r:id="rId3"/>
    <sheet name="NominaNCG" sheetId="2" r:id="rId4"/>
  </sheets>
  <definedNames>
    <definedName name="_xlnm._FilterDatabase" localSheetId="1" hidden="1">PresuspuestoGTO!$A$1:$M$110</definedName>
    <definedName name="_xlnm._FilterDatabase" localSheetId="0" hidden="1">PresuspuestoMES!$A$2:$U$113</definedName>
    <definedName name="_xlnm.Print_Titles" localSheetId="1">PresuspuestoGTO!$1:$1</definedName>
    <definedName name="_xlnm.Print_Titles" localSheetId="0">PresuspuestoMES!$2:$2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4" l="1"/>
  <c r="D4" i="4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D94" i="4" s="1"/>
  <c r="D95" i="4" s="1"/>
  <c r="D96" i="4" s="1"/>
  <c r="D97" i="4" s="1"/>
  <c r="D98" i="4" s="1"/>
  <c r="D99" i="4" s="1"/>
  <c r="D100" i="4" s="1"/>
  <c r="D101" i="4" s="1"/>
  <c r="D102" i="4" s="1"/>
  <c r="D103" i="4" s="1"/>
  <c r="D104" i="4" s="1"/>
  <c r="D105" i="4" s="1"/>
  <c r="D106" i="4" s="1"/>
  <c r="D107" i="4" s="1"/>
  <c r="D108" i="4" s="1"/>
  <c r="D109" i="4" s="1"/>
  <c r="D110" i="4" s="1"/>
  <c r="D111" i="4" s="1"/>
  <c r="D112" i="4" s="1"/>
  <c r="D113" i="4" s="1"/>
  <c r="L3" i="4" l="1"/>
  <c r="L4" i="4" s="1"/>
  <c r="L5" i="4" s="1"/>
  <c r="L6" i="4" s="1"/>
  <c r="M7" i="4" s="1"/>
  <c r="L2" i="4"/>
  <c r="O2" i="4"/>
  <c r="Q2" i="4"/>
  <c r="S2" i="4"/>
  <c r="M2" i="4"/>
  <c r="G1" i="4"/>
  <c r="H1" i="4" s="1"/>
  <c r="I1" i="4" s="1"/>
  <c r="J1" i="4" s="1"/>
  <c r="L7" i="4" l="1"/>
  <c r="L8" i="4" s="1"/>
  <c r="L9" i="4" s="1"/>
  <c r="L10" i="4" s="1"/>
  <c r="L11" i="4" l="1"/>
  <c r="L12" i="4" s="1"/>
  <c r="L13" i="4" s="1"/>
  <c r="L14" i="4" s="1"/>
  <c r="L15" i="4" s="1"/>
  <c r="M11" i="4"/>
  <c r="L16" i="4" l="1"/>
  <c r="M16" i="4"/>
  <c r="L17" i="4" l="1"/>
  <c r="M17" i="4"/>
  <c r="M18" i="4" l="1"/>
  <c r="L18" i="4"/>
  <c r="L19" i="4" s="1"/>
  <c r="L20" i="4" s="1"/>
  <c r="L21" i="4" s="1"/>
  <c r="L22" i="4" s="1"/>
  <c r="L23" i="4" s="1"/>
  <c r="L24" i="4" s="1"/>
  <c r="L25" i="4" s="1"/>
  <c r="M26" i="4" l="1"/>
  <c r="L26" i="4"/>
  <c r="L27" i="4" s="1"/>
  <c r="L28" i="4" s="1"/>
  <c r="L29" i="4" s="1"/>
  <c r="L30" i="4" s="1"/>
  <c r="L31" i="4" s="1"/>
  <c r="L32" i="4" s="1"/>
  <c r="L33" i="4" s="1"/>
  <c r="L34" i="4" s="1"/>
  <c r="M35" i="4" l="1"/>
  <c r="L35" i="4"/>
  <c r="L36" i="4" s="1"/>
  <c r="L37" i="4" s="1"/>
  <c r="L38" i="4" s="1"/>
  <c r="L39" i="4" l="1"/>
  <c r="L40" i="4" s="1"/>
  <c r="L41" i="4" s="1"/>
  <c r="L42" i="4" s="1"/>
  <c r="L43" i="4" s="1"/>
  <c r="L44" i="4" s="1"/>
  <c r="M39" i="4"/>
  <c r="M45" i="4" l="1"/>
  <c r="L45" i="4"/>
  <c r="L46" i="4" s="1"/>
  <c r="L47" i="4" s="1"/>
  <c r="L48" i="4" s="1"/>
  <c r="L49" i="4" s="1"/>
  <c r="L50" i="4" s="1"/>
  <c r="L51" i="4" s="1"/>
  <c r="L52" i="4" s="1"/>
  <c r="L53" i="4" s="1"/>
  <c r="L54" i="4" s="1"/>
  <c r="L55" i="4" s="1"/>
  <c r="L56" i="4" s="1"/>
  <c r="L57" i="4" s="1"/>
  <c r="L58" i="4" s="1"/>
  <c r="L59" i="4" l="1"/>
  <c r="M59" i="4"/>
  <c r="M60" i="4" l="1"/>
  <c r="L60" i="4"/>
  <c r="L61" i="4" s="1"/>
  <c r="L62" i="4" s="1"/>
  <c r="L63" i="4" s="1"/>
  <c r="L64" i="4" s="1"/>
  <c r="L65" i="4" s="1"/>
  <c r="L66" i="4" s="1"/>
  <c r="L67" i="4" s="1"/>
  <c r="L68" i="4" s="1"/>
  <c r="L69" i="4" s="1"/>
  <c r="L70" i="4" s="1"/>
  <c r="L71" i="4" s="1"/>
  <c r="L72" i="4" s="1"/>
  <c r="L73" i="4" s="1"/>
  <c r="L74" i="4" s="1"/>
  <c r="L75" i="4" s="1"/>
  <c r="L76" i="4" s="1"/>
  <c r="L77" i="4" s="1"/>
  <c r="L78" i="4" s="1"/>
  <c r="M79" i="4" l="1"/>
  <c r="L79" i="4"/>
  <c r="L80" i="4" s="1"/>
  <c r="L81" i="4" s="1"/>
  <c r="L82" i="4" s="1"/>
  <c r="L83" i="4" s="1"/>
  <c r="M84" i="4" l="1"/>
  <c r="L84" i="4"/>
  <c r="L85" i="4" s="1"/>
  <c r="M86" i="4" l="1"/>
  <c r="L86" i="4"/>
  <c r="L87" i="4" s="1"/>
  <c r="L88" i="4" s="1"/>
  <c r="L89" i="4" s="1"/>
  <c r="L90" i="4" s="1"/>
  <c r="L91" i="4" s="1"/>
  <c r="L92" i="4" s="1"/>
  <c r="L93" i="4" s="1"/>
  <c r="L94" i="4" s="1"/>
  <c r="L95" i="4" s="1"/>
  <c r="L96" i="4" s="1"/>
  <c r="L97" i="4" s="1"/>
  <c r="L98" i="4" s="1"/>
  <c r="L99" i="4" s="1"/>
  <c r="L100" i="4" l="1"/>
  <c r="L101" i="4" s="1"/>
  <c r="L102" i="4" s="1"/>
  <c r="L103" i="4" s="1"/>
  <c r="L104" i="4" s="1"/>
  <c r="L105" i="4" s="1"/>
  <c r="L106" i="4" s="1"/>
  <c r="L107" i="4" s="1"/>
  <c r="L108" i="4" s="1"/>
  <c r="L109" i="4" s="1"/>
  <c r="L110" i="4" s="1"/>
  <c r="M100" i="4"/>
  <c r="L111" i="4" l="1"/>
  <c r="L112" i="4" s="1"/>
  <c r="N3" i="4" s="1"/>
  <c r="N4" i="4" s="1"/>
  <c r="N5" i="4" s="1"/>
  <c r="N6" i="4" s="1"/>
  <c r="N7" i="4" s="1"/>
  <c r="N8" i="4" s="1"/>
  <c r="N9" i="4" s="1"/>
  <c r="N10" i="4" s="1"/>
  <c r="N11" i="4" s="1"/>
  <c r="N12" i="4" s="1"/>
  <c r="N13" i="4" s="1"/>
  <c r="N14" i="4" s="1"/>
  <c r="N15" i="4" s="1"/>
  <c r="N16" i="4" s="1"/>
  <c r="N17" i="4" s="1"/>
  <c r="N18" i="4" s="1"/>
  <c r="N19" i="4" s="1"/>
  <c r="N20" i="4" s="1"/>
  <c r="N21" i="4" s="1"/>
  <c r="N22" i="4" s="1"/>
  <c r="N23" i="4" s="1"/>
  <c r="N24" i="4" s="1"/>
  <c r="N25" i="4" s="1"/>
  <c r="N26" i="4" s="1"/>
  <c r="N27" i="4" s="1"/>
  <c r="N28" i="4" s="1"/>
  <c r="N29" i="4" s="1"/>
  <c r="N30" i="4" s="1"/>
  <c r="N31" i="4" s="1"/>
  <c r="N32" i="4" s="1"/>
  <c r="N33" i="4" s="1"/>
  <c r="N34" i="4" s="1"/>
  <c r="N35" i="4" s="1"/>
  <c r="N36" i="4" s="1"/>
  <c r="N37" i="4" s="1"/>
  <c r="N38" i="4" s="1"/>
  <c r="N39" i="4" s="1"/>
  <c r="N40" i="4" s="1"/>
  <c r="N41" i="4" s="1"/>
  <c r="N42" i="4" s="1"/>
  <c r="N43" i="4" s="1"/>
  <c r="N44" i="4" s="1"/>
  <c r="N45" i="4" s="1"/>
  <c r="N46" i="4" s="1"/>
  <c r="N47" i="4" s="1"/>
  <c r="N48" i="4" s="1"/>
  <c r="N49" i="4" s="1"/>
  <c r="N50" i="4" s="1"/>
  <c r="N51" i="4" s="1"/>
  <c r="N52" i="4" s="1"/>
  <c r="N53" i="4" s="1"/>
  <c r="N54" i="4" s="1"/>
  <c r="N55" i="4" s="1"/>
  <c r="N56" i="4" s="1"/>
  <c r="N57" i="4" s="1"/>
  <c r="N58" i="4" s="1"/>
  <c r="N59" i="4" s="1"/>
  <c r="N60" i="4" s="1"/>
  <c r="N61" i="4" s="1"/>
  <c r="N62" i="4" s="1"/>
  <c r="N63" i="4" s="1"/>
  <c r="N64" i="4" s="1"/>
  <c r="N65" i="4" s="1"/>
  <c r="N66" i="4" s="1"/>
  <c r="N67" i="4" s="1"/>
  <c r="N68" i="4" s="1"/>
  <c r="N69" i="4" s="1"/>
  <c r="N70" i="4" s="1"/>
  <c r="N71" i="4" s="1"/>
  <c r="N72" i="4" s="1"/>
  <c r="N73" i="4" s="1"/>
  <c r="N74" i="4" s="1"/>
  <c r="N75" i="4" s="1"/>
  <c r="N76" i="4" s="1"/>
  <c r="N77" i="4" s="1"/>
  <c r="N78" i="4" s="1"/>
  <c r="N79" i="4" s="1"/>
  <c r="N80" i="4" s="1"/>
  <c r="N81" i="4" s="1"/>
  <c r="N82" i="4" s="1"/>
  <c r="N83" i="4" s="1"/>
  <c r="N84" i="4" s="1"/>
  <c r="N85" i="4" s="1"/>
  <c r="N86" i="4" s="1"/>
  <c r="N87" i="4" s="1"/>
  <c r="N88" i="4" s="1"/>
  <c r="N89" i="4" s="1"/>
  <c r="N90" i="4" s="1"/>
  <c r="N91" i="4" s="1"/>
  <c r="N92" i="4" s="1"/>
  <c r="N93" i="4" s="1"/>
  <c r="N94" i="4" s="1"/>
  <c r="N95" i="4" s="1"/>
  <c r="N96" i="4" s="1"/>
  <c r="N97" i="4" s="1"/>
  <c r="N98" i="4" s="1"/>
  <c r="N99" i="4" s="1"/>
  <c r="N100" i="4" s="1"/>
  <c r="N101" i="4" s="1"/>
  <c r="N102" i="4" s="1"/>
  <c r="N103" i="4" s="1"/>
  <c r="N104" i="4" s="1"/>
  <c r="N105" i="4" s="1"/>
  <c r="N106" i="4" s="1"/>
  <c r="N107" i="4" s="1"/>
  <c r="N108" i="4" s="1"/>
  <c r="N109" i="4" s="1"/>
  <c r="N110" i="4" s="1"/>
  <c r="N111" i="4" s="1"/>
  <c r="N112" i="4" s="1"/>
  <c r="P3" i="4" s="1"/>
  <c r="P4" i="4" s="1"/>
  <c r="M111" i="4"/>
  <c r="Q4" i="4" l="1"/>
  <c r="P5" i="4"/>
  <c r="P6" i="4" s="1"/>
  <c r="P7" i="4" s="1"/>
  <c r="P8" i="4" l="1"/>
  <c r="P9" i="4" s="1"/>
  <c r="P10" i="4" s="1"/>
  <c r="P11" i="4" s="1"/>
  <c r="P12" i="4" s="1"/>
  <c r="P13" i="4" s="1"/>
  <c r="P14" i="4" s="1"/>
  <c r="P15" i="4" s="1"/>
  <c r="P16" i="4" s="1"/>
  <c r="P17" i="4" l="1"/>
  <c r="P18" i="4" l="1"/>
  <c r="P19" i="4" l="1"/>
  <c r="P20" i="4" l="1"/>
  <c r="P21" i="4" s="1"/>
  <c r="P22" i="4" s="1"/>
  <c r="P23" i="4" s="1"/>
  <c r="P24" i="4" s="1"/>
  <c r="P25" i="4" l="1"/>
  <c r="P26" i="4" l="1"/>
  <c r="P27" i="4" l="1"/>
  <c r="P28" i="4" s="1"/>
  <c r="P29" i="4" s="1"/>
  <c r="P30" i="4" s="1"/>
  <c r="P31" i="4" s="1"/>
  <c r="P32" i="4" s="1"/>
  <c r="P33" i="4" s="1"/>
  <c r="P34" i="4" s="1"/>
  <c r="P35" i="4" s="1"/>
  <c r="P36" i="4" l="1"/>
  <c r="P37" i="4" s="1"/>
  <c r="P38" i="4" s="1"/>
  <c r="P39" i="4" s="1"/>
  <c r="P40" i="4" l="1"/>
  <c r="P41" i="4" s="1"/>
  <c r="P42" i="4" s="1"/>
  <c r="P43" i="4" s="1"/>
  <c r="P44" i="4" s="1"/>
  <c r="P45" i="4" s="1"/>
  <c r="P46" i="4" l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l="1"/>
  <c r="P61" i="4" l="1"/>
  <c r="P62" i="4" s="1"/>
  <c r="P63" i="4" s="1"/>
  <c r="P64" i="4" s="1"/>
  <c r="P65" i="4" s="1"/>
  <c r="P66" i="4" s="1"/>
  <c r="P67" i="4" s="1"/>
  <c r="P68" i="4" s="1"/>
  <c r="P69" i="4" s="1"/>
  <c r="P70" i="4" s="1"/>
  <c r="P71" i="4" s="1"/>
  <c r="P72" i="4" s="1"/>
  <c r="P73" i="4" s="1"/>
  <c r="P74" i="4" s="1"/>
  <c r="P75" i="4" s="1"/>
  <c r="P76" i="4" s="1"/>
  <c r="P77" i="4" s="1"/>
  <c r="P78" i="4" s="1"/>
  <c r="P79" i="4" s="1"/>
  <c r="P80" i="4" l="1"/>
  <c r="P81" i="4" s="1"/>
  <c r="P82" i="4" s="1"/>
  <c r="P83" i="4" s="1"/>
  <c r="P84" i="4" s="1"/>
  <c r="P85" i="4" l="1"/>
  <c r="P86" i="4" s="1"/>
  <c r="P87" i="4" l="1"/>
  <c r="P88" i="4" s="1"/>
  <c r="P89" i="4" s="1"/>
  <c r="P90" i="4" s="1"/>
  <c r="P91" i="4" s="1"/>
  <c r="P92" i="4" s="1"/>
  <c r="P93" i="4" s="1"/>
  <c r="P94" i="4" s="1"/>
  <c r="P95" i="4" s="1"/>
  <c r="P96" i="4" s="1"/>
  <c r="P97" i="4" s="1"/>
  <c r="P98" i="4" s="1"/>
  <c r="P99" i="4" s="1"/>
  <c r="P100" i="4" s="1"/>
  <c r="P101" i="4" l="1"/>
  <c r="P102" i="4" s="1"/>
  <c r="P103" i="4" s="1"/>
  <c r="P104" i="4" s="1"/>
  <c r="P105" i="4" s="1"/>
  <c r="P106" i="4" s="1"/>
  <c r="P107" i="4" s="1"/>
  <c r="P108" i="4" s="1"/>
  <c r="P109" i="4" s="1"/>
  <c r="P110" i="4" s="1"/>
  <c r="P111" i="4" s="1"/>
  <c r="P112" i="4" l="1"/>
  <c r="R3" i="4" s="1"/>
  <c r="R4" i="4" s="1"/>
  <c r="R5" i="4" s="1"/>
  <c r="R6" i="4" s="1"/>
  <c r="R7" i="4" s="1"/>
  <c r="R8" i="4" s="1"/>
  <c r="R9" i="4" s="1"/>
  <c r="R10" i="4" s="1"/>
  <c r="R11" i="4" s="1"/>
  <c r="R12" i="4" l="1"/>
  <c r="R13" i="4" l="1"/>
  <c r="R14" i="4" s="1"/>
  <c r="R15" i="4" s="1"/>
  <c r="R16" i="4" s="1"/>
  <c r="R17" i="4" l="1"/>
  <c r="R18" i="4" l="1"/>
  <c r="R19" i="4" l="1"/>
  <c r="R20" i="4" l="1"/>
  <c r="R21" i="4" s="1"/>
  <c r="R22" i="4" s="1"/>
  <c r="R23" i="4" s="1"/>
  <c r="R24" i="4" s="1"/>
  <c r="R25" i="4" l="1"/>
  <c r="R26" i="4" l="1"/>
  <c r="R27" i="4" l="1"/>
  <c r="R28" i="4" s="1"/>
  <c r="R29" i="4" s="1"/>
  <c r="R30" i="4" s="1"/>
  <c r="R31" i="4" s="1"/>
  <c r="R32" i="4" s="1"/>
  <c r="R33" i="4" s="1"/>
  <c r="R34" i="4" s="1"/>
  <c r="R35" i="4" s="1"/>
  <c r="R36" i="4" s="1"/>
  <c r="R37" i="4" s="1"/>
  <c r="R38" i="4" s="1"/>
  <c r="R39" i="4" s="1"/>
  <c r="R40" i="4" l="1"/>
  <c r="R41" i="4" s="1"/>
  <c r="R42" i="4" s="1"/>
  <c r="R43" i="4" s="1"/>
  <c r="R44" i="4" s="1"/>
  <c r="R45" i="4" s="1"/>
  <c r="R46" i="4" s="1"/>
  <c r="R47" i="4" s="1"/>
  <c r="R48" i="4" s="1"/>
  <c r="R49" i="4" s="1"/>
  <c r="R50" i="4" s="1"/>
  <c r="R51" i="4" s="1"/>
  <c r="R52" i="4" s="1"/>
  <c r="R53" i="4" s="1"/>
  <c r="R54" i="4" s="1"/>
  <c r="R55" i="4" s="1"/>
  <c r="R56" i="4" s="1"/>
  <c r="R57" i="4" s="1"/>
  <c r="R58" i="4" s="1"/>
  <c r="R59" i="4" s="1"/>
  <c r="R60" i="4" l="1"/>
  <c r="R61" i="4" s="1"/>
  <c r="R62" i="4" s="1"/>
  <c r="R63" i="4" l="1"/>
  <c r="R64" i="4" s="1"/>
  <c r="R65" i="4" s="1"/>
  <c r="R66" i="4" s="1"/>
  <c r="R67" i="4" s="1"/>
  <c r="R68" i="4" s="1"/>
  <c r="R69" i="4" s="1"/>
  <c r="R70" i="4" s="1"/>
  <c r="R71" i="4" s="1"/>
  <c r="R72" i="4" s="1"/>
  <c r="R73" i="4" s="1"/>
  <c r="R74" i="4" s="1"/>
  <c r="R75" i="4" s="1"/>
  <c r="R76" i="4" s="1"/>
  <c r="R77" i="4" s="1"/>
  <c r="R78" i="4" s="1"/>
  <c r="R79" i="4" s="1"/>
  <c r="R80" i="4" s="1"/>
  <c r="R81" i="4" s="1"/>
  <c r="R82" i="4" s="1"/>
  <c r="R83" i="4" s="1"/>
  <c r="R84" i="4" s="1"/>
  <c r="R85" i="4" s="1"/>
  <c r="R86" i="4" s="1"/>
  <c r="R87" i="4" s="1"/>
  <c r="R88" i="4" s="1"/>
  <c r="R89" i="4" s="1"/>
  <c r="R90" i="4" s="1"/>
  <c r="R91" i="4" s="1"/>
  <c r="R92" i="4" s="1"/>
  <c r="R93" i="4" s="1"/>
  <c r="R94" i="4" s="1"/>
  <c r="R95" i="4" s="1"/>
  <c r="R96" i="4" s="1"/>
  <c r="R97" i="4" s="1"/>
  <c r="R98" i="4" s="1"/>
  <c r="R99" i="4" s="1"/>
  <c r="R100" i="4" s="1"/>
  <c r="R101" i="4" l="1"/>
  <c r="R102" i="4" s="1"/>
  <c r="R103" i="4" s="1"/>
  <c r="R104" i="4" s="1"/>
  <c r="R105" i="4" s="1"/>
  <c r="R106" i="4" s="1"/>
  <c r="R107" i="4" s="1"/>
  <c r="R108" i="4" s="1"/>
  <c r="R109" i="4" s="1"/>
  <c r="R110" i="4" s="1"/>
  <c r="R111" i="4" s="1"/>
  <c r="R112" i="4" l="1"/>
  <c r="Q7" i="4" l="1"/>
  <c r="O11" i="4" l="1"/>
  <c r="Q11" i="4"/>
  <c r="S11" i="4"/>
  <c r="O12" i="4" l="1"/>
  <c r="Q12" i="4"/>
  <c r="S12" i="4"/>
  <c r="O16" i="4" l="1"/>
  <c r="Q16" i="4"/>
  <c r="S16" i="4"/>
  <c r="O17" i="4" l="1"/>
  <c r="Q17" i="4"/>
  <c r="S17" i="4"/>
  <c r="Q18" i="4" l="1"/>
  <c r="S18" i="4"/>
  <c r="O19" i="4" l="1"/>
  <c r="Q19" i="4"/>
  <c r="S19" i="4"/>
  <c r="O24" i="4" l="1"/>
  <c r="Q24" i="4"/>
  <c r="S24" i="4"/>
  <c r="F109" i="4"/>
  <c r="F107" i="4"/>
  <c r="F104" i="4"/>
  <c r="F98" i="4"/>
  <c r="F97" i="4"/>
  <c r="F96" i="4"/>
  <c r="F94" i="4"/>
  <c r="F93" i="4"/>
  <c r="F92" i="4"/>
  <c r="F91" i="4"/>
  <c r="F90" i="4"/>
  <c r="F89" i="4"/>
  <c r="F85" i="4"/>
  <c r="F82" i="4"/>
  <c r="F81" i="4"/>
  <c r="F80" i="4"/>
  <c r="F78" i="4"/>
  <c r="F77" i="4"/>
  <c r="F76" i="4"/>
  <c r="F75" i="4"/>
  <c r="F74" i="4"/>
  <c r="F72" i="4"/>
  <c r="F71" i="4"/>
  <c r="F70" i="4"/>
  <c r="F69" i="4"/>
  <c r="F68" i="4"/>
  <c r="F67" i="4"/>
  <c r="F65" i="4"/>
  <c r="F64" i="4"/>
  <c r="F63" i="4"/>
  <c r="F61" i="4"/>
  <c r="F57" i="4"/>
  <c r="F55" i="4"/>
  <c r="F54" i="4"/>
  <c r="F53" i="4"/>
  <c r="F52" i="4"/>
  <c r="F50" i="4"/>
  <c r="F49" i="4"/>
  <c r="F48" i="4"/>
  <c r="F47" i="4"/>
  <c r="F46" i="4"/>
  <c r="F44" i="4"/>
  <c r="F42" i="4"/>
  <c r="F36" i="4"/>
  <c r="F33" i="4"/>
  <c r="F31" i="4"/>
  <c r="F29" i="4"/>
  <c r="F28" i="4"/>
  <c r="F27" i="4"/>
  <c r="F22" i="4"/>
  <c r="F21" i="4"/>
  <c r="F20" i="4"/>
  <c r="O25" i="4" l="1"/>
  <c r="Q25" i="4"/>
  <c r="S25" i="4"/>
  <c r="F56" i="4"/>
  <c r="F95" i="4"/>
  <c r="F73" i="4"/>
  <c r="K109" i="4"/>
  <c r="J109" i="4"/>
  <c r="I109" i="4"/>
  <c r="H109" i="4"/>
  <c r="G109" i="4"/>
  <c r="M109" i="4" s="1"/>
  <c r="V108" i="4"/>
  <c r="K107" i="4"/>
  <c r="J107" i="4"/>
  <c r="I107" i="4"/>
  <c r="H107" i="4"/>
  <c r="G107" i="4"/>
  <c r="M107" i="4" s="1"/>
  <c r="U106" i="4"/>
  <c r="T106" i="4"/>
  <c r="V105" i="4"/>
  <c r="V110" i="4" s="1"/>
  <c r="K104" i="4"/>
  <c r="J104" i="4"/>
  <c r="I104" i="4"/>
  <c r="H104" i="4"/>
  <c r="G104" i="4"/>
  <c r="M104" i="4" s="1"/>
  <c r="U103" i="4"/>
  <c r="T103" i="4"/>
  <c r="U102" i="4"/>
  <c r="T102" i="4"/>
  <c r="U101" i="4"/>
  <c r="T101" i="4"/>
  <c r="K98" i="4"/>
  <c r="J98" i="4"/>
  <c r="I98" i="4"/>
  <c r="H98" i="4"/>
  <c r="G98" i="4"/>
  <c r="M98" i="4" s="1"/>
  <c r="K97" i="4"/>
  <c r="J97" i="4"/>
  <c r="I97" i="4"/>
  <c r="H97" i="4"/>
  <c r="G97" i="4"/>
  <c r="M97" i="4" s="1"/>
  <c r="K96" i="4"/>
  <c r="J96" i="4"/>
  <c r="I96" i="4"/>
  <c r="H96" i="4"/>
  <c r="G96" i="4"/>
  <c r="M96" i="4" s="1"/>
  <c r="V95" i="4"/>
  <c r="K94" i="4"/>
  <c r="J94" i="4"/>
  <c r="I94" i="4"/>
  <c r="H94" i="4"/>
  <c r="G94" i="4"/>
  <c r="M94" i="4" s="1"/>
  <c r="K93" i="4"/>
  <c r="J93" i="4"/>
  <c r="I93" i="4"/>
  <c r="H93" i="4"/>
  <c r="G93" i="4"/>
  <c r="M93" i="4" s="1"/>
  <c r="K92" i="4"/>
  <c r="J92" i="4"/>
  <c r="I92" i="4"/>
  <c r="H92" i="4"/>
  <c r="G92" i="4"/>
  <c r="M92" i="4" s="1"/>
  <c r="K91" i="4"/>
  <c r="J91" i="4"/>
  <c r="I91" i="4"/>
  <c r="H91" i="4"/>
  <c r="G91" i="4"/>
  <c r="M91" i="4" s="1"/>
  <c r="K90" i="4"/>
  <c r="J90" i="4"/>
  <c r="I90" i="4"/>
  <c r="H90" i="4"/>
  <c r="G90" i="4"/>
  <c r="M90" i="4" s="1"/>
  <c r="K89" i="4"/>
  <c r="J89" i="4"/>
  <c r="I89" i="4"/>
  <c r="H89" i="4"/>
  <c r="G89" i="4"/>
  <c r="M89" i="4" s="1"/>
  <c r="V88" i="4"/>
  <c r="U87" i="4"/>
  <c r="T87" i="4"/>
  <c r="U86" i="4"/>
  <c r="T86" i="4"/>
  <c r="K85" i="4"/>
  <c r="J85" i="4"/>
  <c r="I85" i="4"/>
  <c r="H85" i="4"/>
  <c r="G85" i="4"/>
  <c r="M85" i="4" s="1"/>
  <c r="U84" i="4"/>
  <c r="T84" i="4"/>
  <c r="V83" i="4"/>
  <c r="K82" i="4"/>
  <c r="J82" i="4"/>
  <c r="I82" i="4"/>
  <c r="H82" i="4"/>
  <c r="G82" i="4"/>
  <c r="M82" i="4" s="1"/>
  <c r="K81" i="4"/>
  <c r="J81" i="4"/>
  <c r="I81" i="4"/>
  <c r="H81" i="4"/>
  <c r="G81" i="4"/>
  <c r="M81" i="4" s="1"/>
  <c r="K80" i="4"/>
  <c r="J80" i="4"/>
  <c r="I80" i="4"/>
  <c r="H80" i="4"/>
  <c r="G80" i="4"/>
  <c r="M80" i="4" s="1"/>
  <c r="U79" i="4"/>
  <c r="T79" i="4"/>
  <c r="K78" i="4"/>
  <c r="J78" i="4"/>
  <c r="I78" i="4"/>
  <c r="H78" i="4"/>
  <c r="G78" i="4"/>
  <c r="M78" i="4" s="1"/>
  <c r="K77" i="4"/>
  <c r="J77" i="4"/>
  <c r="I77" i="4"/>
  <c r="H77" i="4"/>
  <c r="G77" i="4"/>
  <c r="M77" i="4" s="1"/>
  <c r="K76" i="4"/>
  <c r="J76" i="4"/>
  <c r="I76" i="4"/>
  <c r="H76" i="4"/>
  <c r="G76" i="4"/>
  <c r="M76" i="4" s="1"/>
  <c r="K75" i="4"/>
  <c r="J75" i="4"/>
  <c r="I75" i="4"/>
  <c r="H75" i="4"/>
  <c r="G75" i="4"/>
  <c r="M75" i="4" s="1"/>
  <c r="K74" i="4"/>
  <c r="J74" i="4"/>
  <c r="I74" i="4"/>
  <c r="H74" i="4"/>
  <c r="G74" i="4"/>
  <c r="M74" i="4" s="1"/>
  <c r="V73" i="4"/>
  <c r="K72" i="4"/>
  <c r="J72" i="4"/>
  <c r="I72" i="4"/>
  <c r="H72" i="4"/>
  <c r="G72" i="4"/>
  <c r="M72" i="4" s="1"/>
  <c r="K71" i="4"/>
  <c r="J71" i="4"/>
  <c r="I71" i="4"/>
  <c r="H71" i="4"/>
  <c r="G71" i="4"/>
  <c r="M71" i="4" s="1"/>
  <c r="K70" i="4"/>
  <c r="J70" i="4"/>
  <c r="I70" i="4"/>
  <c r="H70" i="4"/>
  <c r="G70" i="4"/>
  <c r="M70" i="4" s="1"/>
  <c r="K69" i="4"/>
  <c r="J69" i="4"/>
  <c r="I69" i="4"/>
  <c r="H69" i="4"/>
  <c r="G69" i="4"/>
  <c r="M69" i="4" s="1"/>
  <c r="K68" i="4"/>
  <c r="J68" i="4"/>
  <c r="I68" i="4"/>
  <c r="H68" i="4"/>
  <c r="G68" i="4"/>
  <c r="M68" i="4" s="1"/>
  <c r="K67" i="4"/>
  <c r="J67" i="4"/>
  <c r="I67" i="4"/>
  <c r="H67" i="4"/>
  <c r="G67" i="4"/>
  <c r="M67" i="4" s="1"/>
  <c r="V66" i="4"/>
  <c r="K65" i="4"/>
  <c r="J65" i="4"/>
  <c r="I65" i="4"/>
  <c r="H65" i="4"/>
  <c r="G65" i="4"/>
  <c r="M65" i="4" s="1"/>
  <c r="K64" i="4"/>
  <c r="J64" i="4"/>
  <c r="I64" i="4"/>
  <c r="H64" i="4"/>
  <c r="G64" i="4"/>
  <c r="M64" i="4" s="1"/>
  <c r="K63" i="4"/>
  <c r="J63" i="4"/>
  <c r="I63" i="4"/>
  <c r="H63" i="4"/>
  <c r="G63" i="4"/>
  <c r="M63" i="4" s="1"/>
  <c r="U62" i="4"/>
  <c r="T62" i="4"/>
  <c r="K61" i="4"/>
  <c r="J61" i="4"/>
  <c r="I61" i="4"/>
  <c r="H61" i="4"/>
  <c r="G61" i="4"/>
  <c r="M61" i="4" s="1"/>
  <c r="U60" i="4"/>
  <c r="T60" i="4"/>
  <c r="K57" i="4"/>
  <c r="J57" i="4"/>
  <c r="I57" i="4"/>
  <c r="H57" i="4"/>
  <c r="G57" i="4"/>
  <c r="M57" i="4" s="1"/>
  <c r="V56" i="4"/>
  <c r="K55" i="4"/>
  <c r="J55" i="4"/>
  <c r="I55" i="4"/>
  <c r="H55" i="4"/>
  <c r="G55" i="4"/>
  <c r="M55" i="4" s="1"/>
  <c r="K54" i="4"/>
  <c r="J54" i="4"/>
  <c r="I54" i="4"/>
  <c r="H54" i="4"/>
  <c r="G54" i="4"/>
  <c r="M54" i="4" s="1"/>
  <c r="K53" i="4"/>
  <c r="J53" i="4"/>
  <c r="I53" i="4"/>
  <c r="H53" i="4"/>
  <c r="G53" i="4"/>
  <c r="M53" i="4" s="1"/>
  <c r="K52" i="4"/>
  <c r="J52" i="4"/>
  <c r="I52" i="4"/>
  <c r="H52" i="4"/>
  <c r="G52" i="4"/>
  <c r="M52" i="4" s="1"/>
  <c r="V51" i="4"/>
  <c r="K50" i="4"/>
  <c r="J50" i="4"/>
  <c r="I50" i="4"/>
  <c r="H50" i="4"/>
  <c r="G50" i="4"/>
  <c r="M50" i="4" s="1"/>
  <c r="K49" i="4"/>
  <c r="J49" i="4"/>
  <c r="I49" i="4"/>
  <c r="H49" i="4"/>
  <c r="G49" i="4"/>
  <c r="M49" i="4" s="1"/>
  <c r="K48" i="4"/>
  <c r="J48" i="4"/>
  <c r="I48" i="4"/>
  <c r="H48" i="4"/>
  <c r="G48" i="4"/>
  <c r="M48" i="4" s="1"/>
  <c r="K47" i="4"/>
  <c r="J47" i="4"/>
  <c r="I47" i="4"/>
  <c r="H47" i="4"/>
  <c r="G47" i="4"/>
  <c r="M47" i="4" s="1"/>
  <c r="K46" i="4"/>
  <c r="J46" i="4"/>
  <c r="I46" i="4"/>
  <c r="H46" i="4"/>
  <c r="G46" i="4"/>
  <c r="M46" i="4" s="1"/>
  <c r="U45" i="4"/>
  <c r="T45" i="4"/>
  <c r="K44" i="4"/>
  <c r="J44" i="4"/>
  <c r="I44" i="4"/>
  <c r="H44" i="4"/>
  <c r="G44" i="4"/>
  <c r="M44" i="4" s="1"/>
  <c r="V43" i="4"/>
  <c r="K42" i="4"/>
  <c r="J42" i="4"/>
  <c r="I42" i="4"/>
  <c r="H42" i="4"/>
  <c r="G42" i="4"/>
  <c r="M42" i="4" s="1"/>
  <c r="U41" i="4"/>
  <c r="T41" i="4"/>
  <c r="U40" i="4"/>
  <c r="T40" i="4"/>
  <c r="V37" i="4"/>
  <c r="K36" i="4"/>
  <c r="J36" i="4"/>
  <c r="I36" i="4"/>
  <c r="H36" i="4"/>
  <c r="G36" i="4"/>
  <c r="M36" i="4" s="1"/>
  <c r="U35" i="4"/>
  <c r="T35" i="4"/>
  <c r="U34" i="4"/>
  <c r="T34" i="4"/>
  <c r="K33" i="4"/>
  <c r="J33" i="4"/>
  <c r="I33" i="4"/>
  <c r="H33" i="4"/>
  <c r="G33" i="4"/>
  <c r="M33" i="4" s="1"/>
  <c r="U32" i="4"/>
  <c r="T32" i="4"/>
  <c r="K31" i="4"/>
  <c r="J31" i="4"/>
  <c r="I31" i="4"/>
  <c r="H31" i="4"/>
  <c r="G31" i="4"/>
  <c r="M31" i="4" s="1"/>
  <c r="V30" i="4"/>
  <c r="K29" i="4"/>
  <c r="J29" i="4"/>
  <c r="I29" i="4"/>
  <c r="H29" i="4"/>
  <c r="G29" i="4"/>
  <c r="M29" i="4" s="1"/>
  <c r="K28" i="4"/>
  <c r="J28" i="4"/>
  <c r="I28" i="4"/>
  <c r="H28" i="4"/>
  <c r="G28" i="4"/>
  <c r="M28" i="4" s="1"/>
  <c r="K27" i="4"/>
  <c r="J27" i="4"/>
  <c r="I27" i="4"/>
  <c r="H27" i="4"/>
  <c r="G27" i="4"/>
  <c r="M27" i="4" s="1"/>
  <c r="U26" i="4"/>
  <c r="T26" i="4"/>
  <c r="U25" i="4"/>
  <c r="T25" i="4"/>
  <c r="U24" i="4"/>
  <c r="T24" i="4"/>
  <c r="V23" i="4"/>
  <c r="K22" i="4"/>
  <c r="J22" i="4"/>
  <c r="S22" i="4" s="1"/>
  <c r="I22" i="4"/>
  <c r="Q22" i="4" s="1"/>
  <c r="H22" i="4"/>
  <c r="O22" i="4" s="1"/>
  <c r="G22" i="4"/>
  <c r="M22" i="4" s="1"/>
  <c r="K21" i="4"/>
  <c r="J21" i="4"/>
  <c r="S21" i="4" s="1"/>
  <c r="I21" i="4"/>
  <c r="Q21" i="4" s="1"/>
  <c r="H21" i="4"/>
  <c r="O21" i="4" s="1"/>
  <c r="G21" i="4"/>
  <c r="M21" i="4" s="1"/>
  <c r="K20" i="4"/>
  <c r="J20" i="4"/>
  <c r="S20" i="4" s="1"/>
  <c r="I20" i="4"/>
  <c r="Q20" i="4" s="1"/>
  <c r="H20" i="4"/>
  <c r="O20" i="4" s="1"/>
  <c r="G20" i="4"/>
  <c r="M20" i="4" s="1"/>
  <c r="U19" i="4"/>
  <c r="T19" i="4"/>
  <c r="U18" i="4"/>
  <c r="T18" i="4"/>
  <c r="V15" i="4"/>
  <c r="U14" i="4"/>
  <c r="T14" i="4"/>
  <c r="U13" i="4"/>
  <c r="T13" i="4"/>
  <c r="U12" i="4"/>
  <c r="T12" i="4"/>
  <c r="V9" i="4"/>
  <c r="U8" i="4"/>
  <c r="T8" i="4"/>
  <c r="U7" i="4"/>
  <c r="T7" i="4"/>
  <c r="V6" i="4"/>
  <c r="U5" i="4"/>
  <c r="T5" i="4"/>
  <c r="U4" i="4"/>
  <c r="T4" i="4"/>
  <c r="Q33" i="4" l="1"/>
  <c r="Q31" i="4"/>
  <c r="Q26" i="4"/>
  <c r="S26" i="4"/>
  <c r="J13" i="4"/>
  <c r="S13" i="4" s="1"/>
  <c r="S29" i="4"/>
  <c r="O28" i="4"/>
  <c r="H13" i="4"/>
  <c r="O13" i="4" s="1"/>
  <c r="G13" i="4"/>
  <c r="M13" i="4" s="1"/>
  <c r="H14" i="4"/>
  <c r="O14" i="4" s="1"/>
  <c r="F34" i="4"/>
  <c r="I34" i="4" s="1"/>
  <c r="Q34" i="4" s="1"/>
  <c r="F86" i="4"/>
  <c r="J86" i="4" s="1"/>
  <c r="F18" i="4"/>
  <c r="H18" i="4" s="1"/>
  <c r="O18" i="4" s="1"/>
  <c r="F35" i="4"/>
  <c r="H35" i="4" s="1"/>
  <c r="O35" i="4" s="1"/>
  <c r="F40" i="4"/>
  <c r="J40" i="4" s="1"/>
  <c r="F84" i="4"/>
  <c r="J84" i="4" s="1"/>
  <c r="F19" i="4"/>
  <c r="G19" i="4" s="1"/>
  <c r="M19" i="4" s="1"/>
  <c r="F13" i="4"/>
  <c r="H34" i="4"/>
  <c r="O34" i="4" s="1"/>
  <c r="F8" i="4"/>
  <c r="I14" i="4"/>
  <c r="Q14" i="4" s="1"/>
  <c r="V58" i="4"/>
  <c r="V10" i="4"/>
  <c r="F7" i="4"/>
  <c r="J7" i="4" s="1"/>
  <c r="S7" i="4" s="1"/>
  <c r="F26" i="4"/>
  <c r="H26" i="4" s="1"/>
  <c r="O26" i="4" s="1"/>
  <c r="G51" i="4"/>
  <c r="M51" i="4" s="1"/>
  <c r="F45" i="4"/>
  <c r="J45" i="4" s="1"/>
  <c r="F87" i="4"/>
  <c r="F12" i="4"/>
  <c r="G12" i="4" s="1"/>
  <c r="M12" i="4" s="1"/>
  <c r="F14" i="4"/>
  <c r="F24" i="4"/>
  <c r="G24" i="4" s="1"/>
  <c r="M24" i="4" s="1"/>
  <c r="F41" i="4"/>
  <c r="F101" i="4"/>
  <c r="F5" i="4"/>
  <c r="F25" i="4"/>
  <c r="G25" i="4" s="1"/>
  <c r="M25" i="4" s="1"/>
  <c r="F62" i="4"/>
  <c r="F102" i="4"/>
  <c r="F60" i="4"/>
  <c r="F4" i="4"/>
  <c r="I13" i="4"/>
  <c r="Q13" i="4" s="1"/>
  <c r="F32" i="4"/>
  <c r="K83" i="4"/>
  <c r="F79" i="4"/>
  <c r="J79" i="4" s="1"/>
  <c r="F103" i="4"/>
  <c r="F106" i="4"/>
  <c r="J14" i="4"/>
  <c r="S14" i="4" s="1"/>
  <c r="K14" i="4"/>
  <c r="K13" i="4"/>
  <c r="G14" i="4"/>
  <c r="M14" i="4" s="1"/>
  <c r="V38" i="4"/>
  <c r="V99" i="4"/>
  <c r="K105" i="4"/>
  <c r="I83" i="4"/>
  <c r="K95" i="4"/>
  <c r="G95" i="4"/>
  <c r="M95" i="4" s="1"/>
  <c r="K73" i="4"/>
  <c r="H56" i="4"/>
  <c r="G73" i="4"/>
  <c r="M73" i="4" s="1"/>
  <c r="I73" i="4"/>
  <c r="H95" i="4"/>
  <c r="J95" i="4"/>
  <c r="G56" i="4"/>
  <c r="M56" i="4" s="1"/>
  <c r="I56" i="4"/>
  <c r="H73" i="4"/>
  <c r="J56" i="4"/>
  <c r="K56" i="4"/>
  <c r="J73" i="4"/>
  <c r="I95" i="4"/>
  <c r="H51" i="4"/>
  <c r="I51" i="4"/>
  <c r="H83" i="4"/>
  <c r="K51" i="4"/>
  <c r="K108" i="4"/>
  <c r="N49" i="3"/>
  <c r="M30" i="3"/>
  <c r="L30" i="3"/>
  <c r="N14" i="3"/>
  <c r="N35" i="3"/>
  <c r="N28" i="3"/>
  <c r="N21" i="3"/>
  <c r="N54" i="3"/>
  <c r="N41" i="3"/>
  <c r="N93" i="3"/>
  <c r="N86" i="3"/>
  <c r="N81" i="3"/>
  <c r="N71" i="3"/>
  <c r="N64" i="3"/>
  <c r="M33" i="3"/>
  <c r="L33" i="3"/>
  <c r="N8" i="3"/>
  <c r="N5" i="3"/>
  <c r="N106" i="3"/>
  <c r="N103" i="3"/>
  <c r="M100" i="3"/>
  <c r="L100" i="3"/>
  <c r="M101" i="3"/>
  <c r="L101" i="3"/>
  <c r="M99" i="3"/>
  <c r="L99" i="3"/>
  <c r="M104" i="3"/>
  <c r="L104" i="3"/>
  <c r="M38" i="3"/>
  <c r="L38" i="3"/>
  <c r="M39" i="3"/>
  <c r="L39" i="3"/>
  <c r="L43" i="3"/>
  <c r="M43" i="3"/>
  <c r="M85" i="3"/>
  <c r="L85" i="3"/>
  <c r="M84" i="3"/>
  <c r="L84" i="3"/>
  <c r="M82" i="3"/>
  <c r="L82" i="3"/>
  <c r="M77" i="3"/>
  <c r="L77" i="3"/>
  <c r="M13" i="3"/>
  <c r="L13" i="3"/>
  <c r="M12" i="3"/>
  <c r="L12" i="3"/>
  <c r="M60" i="3"/>
  <c r="L60" i="3"/>
  <c r="M58" i="3"/>
  <c r="L58" i="3"/>
  <c r="M32" i="3"/>
  <c r="L32" i="3"/>
  <c r="M11" i="3"/>
  <c r="L11" i="3"/>
  <c r="M24" i="3"/>
  <c r="L24" i="3"/>
  <c r="M23" i="3"/>
  <c r="L23" i="3"/>
  <c r="M22" i="3"/>
  <c r="L22" i="3"/>
  <c r="M3" i="3"/>
  <c r="L3" i="3"/>
  <c r="M4" i="3"/>
  <c r="L4" i="3"/>
  <c r="M6" i="3"/>
  <c r="L6" i="3"/>
  <c r="M7" i="3"/>
  <c r="L7" i="3"/>
  <c r="M17" i="3"/>
  <c r="L17" i="3"/>
  <c r="M16" i="3"/>
  <c r="L16" i="3"/>
  <c r="J94" i="3"/>
  <c r="I94" i="3"/>
  <c r="H94" i="3"/>
  <c r="G94" i="3"/>
  <c r="F94" i="3"/>
  <c r="E94" i="3"/>
  <c r="J69" i="3"/>
  <c r="I69" i="3"/>
  <c r="H69" i="3"/>
  <c r="G69" i="3"/>
  <c r="F69" i="3"/>
  <c r="E69" i="3"/>
  <c r="J78" i="3"/>
  <c r="I78" i="3"/>
  <c r="H78" i="3"/>
  <c r="G78" i="3"/>
  <c r="F78" i="3"/>
  <c r="E78" i="3"/>
  <c r="J18" i="3"/>
  <c r="I18" i="3"/>
  <c r="H18" i="3"/>
  <c r="G18" i="3"/>
  <c r="F18" i="3"/>
  <c r="E18" i="3"/>
  <c r="J72" i="3"/>
  <c r="I72" i="3"/>
  <c r="H72" i="3"/>
  <c r="G72" i="3"/>
  <c r="F72" i="3"/>
  <c r="E72" i="3"/>
  <c r="J76" i="3"/>
  <c r="I76" i="3"/>
  <c r="H76" i="3"/>
  <c r="G76" i="3"/>
  <c r="F76" i="3"/>
  <c r="E76" i="3"/>
  <c r="J75" i="3"/>
  <c r="I75" i="3"/>
  <c r="H75" i="3"/>
  <c r="G75" i="3"/>
  <c r="F75" i="3"/>
  <c r="E75" i="3"/>
  <c r="J74" i="3"/>
  <c r="I74" i="3"/>
  <c r="H74" i="3"/>
  <c r="G74" i="3"/>
  <c r="F74" i="3"/>
  <c r="E74" i="3"/>
  <c r="J92" i="3"/>
  <c r="I92" i="3"/>
  <c r="H92" i="3"/>
  <c r="G92" i="3"/>
  <c r="F92" i="3"/>
  <c r="E92" i="3"/>
  <c r="J79" i="3"/>
  <c r="I79" i="3"/>
  <c r="H79" i="3"/>
  <c r="G79" i="3"/>
  <c r="F79" i="3"/>
  <c r="E79" i="3"/>
  <c r="J83" i="3"/>
  <c r="I83" i="3"/>
  <c r="H83" i="3"/>
  <c r="G83" i="3"/>
  <c r="F83" i="3"/>
  <c r="E83" i="3"/>
  <c r="J91" i="3"/>
  <c r="I91" i="3"/>
  <c r="H91" i="3"/>
  <c r="G91" i="3"/>
  <c r="F91" i="3"/>
  <c r="E91" i="3"/>
  <c r="J73" i="3"/>
  <c r="I73" i="3"/>
  <c r="H73" i="3"/>
  <c r="G73" i="3"/>
  <c r="F73" i="3"/>
  <c r="E73" i="3"/>
  <c r="J89" i="3"/>
  <c r="I89" i="3"/>
  <c r="H89" i="3"/>
  <c r="G89" i="3"/>
  <c r="F89" i="3"/>
  <c r="E89" i="3"/>
  <c r="J68" i="3"/>
  <c r="I68" i="3"/>
  <c r="H68" i="3"/>
  <c r="G68" i="3"/>
  <c r="F68" i="3"/>
  <c r="E68" i="3"/>
  <c r="J67" i="3"/>
  <c r="I67" i="3"/>
  <c r="H67" i="3"/>
  <c r="G67" i="3"/>
  <c r="F67" i="3"/>
  <c r="E67" i="3"/>
  <c r="J65" i="3"/>
  <c r="I65" i="3"/>
  <c r="H65" i="3"/>
  <c r="G65" i="3"/>
  <c r="F65" i="3"/>
  <c r="E65" i="3"/>
  <c r="J70" i="3"/>
  <c r="I70" i="3"/>
  <c r="H70" i="3"/>
  <c r="G70" i="3"/>
  <c r="F70" i="3"/>
  <c r="E70" i="3"/>
  <c r="J96" i="3"/>
  <c r="I96" i="3"/>
  <c r="H96" i="3"/>
  <c r="G96" i="3"/>
  <c r="F96" i="3"/>
  <c r="E96" i="3"/>
  <c r="J87" i="3"/>
  <c r="I87" i="3"/>
  <c r="H87" i="3"/>
  <c r="G87" i="3"/>
  <c r="F87" i="3"/>
  <c r="E87" i="3"/>
  <c r="J88" i="3"/>
  <c r="I88" i="3"/>
  <c r="H88" i="3"/>
  <c r="G88" i="3"/>
  <c r="F88" i="3"/>
  <c r="E88" i="3"/>
  <c r="J90" i="3"/>
  <c r="I90" i="3"/>
  <c r="H90" i="3"/>
  <c r="G90" i="3"/>
  <c r="F90" i="3"/>
  <c r="E90" i="3"/>
  <c r="J95" i="3"/>
  <c r="I95" i="3"/>
  <c r="H95" i="3"/>
  <c r="G95" i="3"/>
  <c r="F95" i="3"/>
  <c r="E95" i="3"/>
  <c r="J80" i="3"/>
  <c r="I80" i="3"/>
  <c r="H80" i="3"/>
  <c r="G80" i="3"/>
  <c r="F80" i="3"/>
  <c r="E80" i="3"/>
  <c r="J62" i="3"/>
  <c r="I62" i="3"/>
  <c r="H62" i="3"/>
  <c r="G62" i="3"/>
  <c r="F62" i="3"/>
  <c r="E62" i="3"/>
  <c r="J61" i="3"/>
  <c r="I61" i="3"/>
  <c r="H61" i="3"/>
  <c r="G61" i="3"/>
  <c r="F61" i="3"/>
  <c r="E61" i="3"/>
  <c r="J63" i="3"/>
  <c r="I63" i="3"/>
  <c r="H63" i="3"/>
  <c r="G63" i="3"/>
  <c r="F63" i="3"/>
  <c r="E63" i="3"/>
  <c r="J59" i="3"/>
  <c r="I59" i="3"/>
  <c r="H59" i="3"/>
  <c r="G59" i="3"/>
  <c r="F59" i="3"/>
  <c r="E59" i="3"/>
  <c r="J107" i="3"/>
  <c r="I107" i="3"/>
  <c r="H107" i="3"/>
  <c r="G107" i="3"/>
  <c r="F107" i="3"/>
  <c r="E107" i="3"/>
  <c r="J105" i="3"/>
  <c r="I105" i="3"/>
  <c r="H105" i="3"/>
  <c r="G105" i="3"/>
  <c r="F105" i="3"/>
  <c r="E105" i="3"/>
  <c r="J102" i="3"/>
  <c r="I102" i="3"/>
  <c r="H102" i="3"/>
  <c r="G102" i="3"/>
  <c r="F102" i="3"/>
  <c r="E102" i="3"/>
  <c r="J52" i="3"/>
  <c r="I52" i="3"/>
  <c r="H52" i="3"/>
  <c r="G52" i="3"/>
  <c r="F52" i="3"/>
  <c r="E52" i="3"/>
  <c r="J53" i="3"/>
  <c r="I53" i="3"/>
  <c r="H53" i="3"/>
  <c r="G53" i="3"/>
  <c r="F53" i="3"/>
  <c r="E53" i="3"/>
  <c r="J55" i="3"/>
  <c r="I55" i="3"/>
  <c r="H55" i="3"/>
  <c r="G55" i="3"/>
  <c r="F55" i="3"/>
  <c r="E55" i="3"/>
  <c r="J46" i="3"/>
  <c r="I46" i="3"/>
  <c r="H46" i="3"/>
  <c r="G46" i="3"/>
  <c r="F46" i="3"/>
  <c r="E46" i="3"/>
  <c r="J51" i="3"/>
  <c r="I51" i="3"/>
  <c r="H51" i="3"/>
  <c r="G51" i="3"/>
  <c r="F51" i="3"/>
  <c r="E51" i="3"/>
  <c r="J50" i="3"/>
  <c r="I50" i="3"/>
  <c r="H50" i="3"/>
  <c r="G50" i="3"/>
  <c r="F50" i="3"/>
  <c r="E50" i="3"/>
  <c r="J48" i="3"/>
  <c r="I48" i="3"/>
  <c r="H48" i="3"/>
  <c r="G48" i="3"/>
  <c r="F48" i="3"/>
  <c r="E48" i="3"/>
  <c r="J47" i="3"/>
  <c r="I47" i="3"/>
  <c r="H47" i="3"/>
  <c r="G47" i="3"/>
  <c r="F47" i="3"/>
  <c r="E47" i="3"/>
  <c r="J45" i="3"/>
  <c r="I45" i="3"/>
  <c r="H45" i="3"/>
  <c r="G45" i="3"/>
  <c r="F45" i="3"/>
  <c r="E45" i="3"/>
  <c r="J42" i="3"/>
  <c r="I42" i="3"/>
  <c r="H42" i="3"/>
  <c r="G42" i="3"/>
  <c r="F42" i="3"/>
  <c r="E42" i="3"/>
  <c r="J44" i="3"/>
  <c r="I44" i="3"/>
  <c r="H44" i="3"/>
  <c r="G44" i="3"/>
  <c r="F44" i="3"/>
  <c r="E44" i="3"/>
  <c r="J40" i="3"/>
  <c r="I40" i="3"/>
  <c r="H40" i="3"/>
  <c r="G40" i="3"/>
  <c r="F40" i="3"/>
  <c r="E40" i="3"/>
  <c r="J34" i="3"/>
  <c r="I34" i="3"/>
  <c r="H34" i="3"/>
  <c r="G34" i="3"/>
  <c r="F34" i="3"/>
  <c r="E34" i="3"/>
  <c r="J31" i="3"/>
  <c r="I31" i="3"/>
  <c r="H31" i="3"/>
  <c r="G31" i="3"/>
  <c r="F31" i="3"/>
  <c r="E31" i="3"/>
  <c r="J29" i="3"/>
  <c r="I29" i="3"/>
  <c r="H29" i="3"/>
  <c r="G29" i="3"/>
  <c r="F29" i="3"/>
  <c r="E29" i="3"/>
  <c r="J27" i="3"/>
  <c r="I27" i="3"/>
  <c r="H27" i="3"/>
  <c r="G27" i="3"/>
  <c r="F27" i="3"/>
  <c r="E27" i="3"/>
  <c r="J26" i="3"/>
  <c r="I26" i="3"/>
  <c r="H26" i="3"/>
  <c r="G26" i="3"/>
  <c r="F26" i="3"/>
  <c r="E26" i="3"/>
  <c r="J25" i="3"/>
  <c r="I25" i="3"/>
  <c r="H25" i="3"/>
  <c r="G25" i="3"/>
  <c r="F25" i="3"/>
  <c r="E25" i="3"/>
  <c r="J20" i="3"/>
  <c r="I20" i="3"/>
  <c r="H20" i="3"/>
  <c r="G20" i="3"/>
  <c r="F20" i="3"/>
  <c r="E20" i="3"/>
  <c r="J19" i="3"/>
  <c r="I19" i="3"/>
  <c r="H19" i="3"/>
  <c r="G19" i="3"/>
  <c r="F19" i="3"/>
  <c r="E19" i="3"/>
  <c r="K20" i="2"/>
  <c r="K19" i="2"/>
  <c r="K16" i="2"/>
  <c r="J20" i="2" s="1"/>
  <c r="H8" i="2"/>
  <c r="G8" i="2"/>
  <c r="F8" i="2"/>
  <c r="E8" i="2"/>
  <c r="D8" i="2"/>
  <c r="C8" i="2"/>
  <c r="H5" i="2"/>
  <c r="G5" i="2"/>
  <c r="F5" i="2"/>
  <c r="E5" i="2"/>
  <c r="D5" i="2"/>
  <c r="J9" i="2"/>
  <c r="H15" i="4" l="1"/>
  <c r="O15" i="4" s="1"/>
  <c r="Q29" i="4"/>
  <c r="S31" i="4"/>
  <c r="O31" i="4"/>
  <c r="J34" i="4"/>
  <c r="S34" i="4" s="1"/>
  <c r="Q28" i="4"/>
  <c r="O29" i="4"/>
  <c r="Q27" i="4"/>
  <c r="O27" i="4"/>
  <c r="G34" i="4"/>
  <c r="M34" i="4" s="1"/>
  <c r="Q35" i="4"/>
  <c r="S27" i="4"/>
  <c r="S28" i="4"/>
  <c r="S33" i="4"/>
  <c r="O33" i="4"/>
  <c r="J83" i="4"/>
  <c r="H86" i="4"/>
  <c r="H40" i="4"/>
  <c r="I40" i="4"/>
  <c r="J35" i="4"/>
  <c r="S35" i="4" s="1"/>
  <c r="G40" i="4"/>
  <c r="M40" i="4" s="1"/>
  <c r="F23" i="4"/>
  <c r="H84" i="4"/>
  <c r="G87" i="4"/>
  <c r="M87" i="4" s="1"/>
  <c r="H87" i="4"/>
  <c r="J87" i="4"/>
  <c r="I87" i="4"/>
  <c r="F88" i="4"/>
  <c r="F83" i="4"/>
  <c r="G83" i="4"/>
  <c r="M83" i="4" s="1"/>
  <c r="H60" i="4"/>
  <c r="J60" i="4"/>
  <c r="G62" i="4"/>
  <c r="M62" i="4" s="1"/>
  <c r="I62" i="4"/>
  <c r="F51" i="4"/>
  <c r="J51" i="4"/>
  <c r="F108" i="4"/>
  <c r="I106" i="4"/>
  <c r="G106" i="4"/>
  <c r="M106" i="4" s="1"/>
  <c r="J106" i="4"/>
  <c r="H106" i="4"/>
  <c r="I103" i="4"/>
  <c r="J103" i="4"/>
  <c r="H103" i="4"/>
  <c r="G103" i="4"/>
  <c r="M103" i="4" s="1"/>
  <c r="H102" i="4"/>
  <c r="I102" i="4"/>
  <c r="G102" i="4"/>
  <c r="M102" i="4" s="1"/>
  <c r="J102" i="4"/>
  <c r="I101" i="4"/>
  <c r="H101" i="4"/>
  <c r="G101" i="4"/>
  <c r="M101" i="4" s="1"/>
  <c r="J101" i="4"/>
  <c r="F43" i="4"/>
  <c r="J41" i="4"/>
  <c r="H41" i="4"/>
  <c r="G41" i="4"/>
  <c r="M41" i="4" s="1"/>
  <c r="I41" i="4"/>
  <c r="F37" i="4"/>
  <c r="H32" i="4"/>
  <c r="O32" i="4" s="1"/>
  <c r="G32" i="4"/>
  <c r="M32" i="4" s="1"/>
  <c r="J32" i="4"/>
  <c r="S32" i="4" s="1"/>
  <c r="I32" i="4"/>
  <c r="Q32" i="4" s="1"/>
  <c r="H8" i="4"/>
  <c r="O8" i="4" s="1"/>
  <c r="G8" i="4"/>
  <c r="M8" i="4" s="1"/>
  <c r="J8" i="4"/>
  <c r="S8" i="4" s="1"/>
  <c r="I8" i="4"/>
  <c r="Q8" i="4" s="1"/>
  <c r="G5" i="4"/>
  <c r="M5" i="4" s="1"/>
  <c r="H5" i="4"/>
  <c r="O5" i="4" s="1"/>
  <c r="J5" i="4"/>
  <c r="S5" i="4" s="1"/>
  <c r="I5" i="4"/>
  <c r="Q5" i="4" s="1"/>
  <c r="K6" i="4"/>
  <c r="F6" i="4"/>
  <c r="I15" i="4"/>
  <c r="Q15" i="4" s="1"/>
  <c r="K9" i="4"/>
  <c r="K30" i="4"/>
  <c r="G15" i="4"/>
  <c r="M15" i="4" s="1"/>
  <c r="F9" i="4"/>
  <c r="V112" i="4"/>
  <c r="H7" i="4"/>
  <c r="O7" i="4" s="1"/>
  <c r="F66" i="4"/>
  <c r="F15" i="4"/>
  <c r="K66" i="4"/>
  <c r="F105" i="4"/>
  <c r="J4" i="4"/>
  <c r="S4" i="4" s="1"/>
  <c r="J30" i="4"/>
  <c r="S30" i="4" s="1"/>
  <c r="F30" i="4"/>
  <c r="H4" i="4"/>
  <c r="O4" i="4" s="1"/>
  <c r="I30" i="4"/>
  <c r="Q30" i="4" s="1"/>
  <c r="K23" i="4"/>
  <c r="K15" i="4"/>
  <c r="J15" i="4"/>
  <c r="S15" i="4" s="1"/>
  <c r="H30" i="4"/>
  <c r="O30" i="4" s="1"/>
  <c r="G30" i="4"/>
  <c r="M30" i="4" s="1"/>
  <c r="K37" i="4"/>
  <c r="G23" i="4"/>
  <c r="M23" i="4" s="1"/>
  <c r="K110" i="4"/>
  <c r="K88" i="4"/>
  <c r="I23" i="4"/>
  <c r="Q23" i="4" s="1"/>
  <c r="H23" i="4"/>
  <c r="O23" i="4" s="1"/>
  <c r="K43" i="4"/>
  <c r="K58" i="4" s="1"/>
  <c r="J23" i="4"/>
  <c r="S23" i="4" s="1"/>
  <c r="H22" i="3"/>
  <c r="I32" i="3"/>
  <c r="G85" i="3"/>
  <c r="J104" i="3"/>
  <c r="J106" i="3" s="1"/>
  <c r="H104" i="3"/>
  <c r="H106" i="3" s="1"/>
  <c r="E17" i="3"/>
  <c r="G38" i="3"/>
  <c r="J100" i="3"/>
  <c r="F58" i="3"/>
  <c r="I33" i="3"/>
  <c r="F38" i="3"/>
  <c r="I104" i="3"/>
  <c r="I106" i="3" s="1"/>
  <c r="J30" i="3"/>
  <c r="E30" i="3"/>
  <c r="F30" i="3"/>
  <c r="G30" i="3"/>
  <c r="H30" i="3"/>
  <c r="I30" i="3"/>
  <c r="F16" i="3"/>
  <c r="E77" i="3"/>
  <c r="E81" i="3" s="1"/>
  <c r="E43" i="3"/>
  <c r="E49" i="3" s="1"/>
  <c r="H101" i="3"/>
  <c r="E85" i="3"/>
  <c r="H85" i="3"/>
  <c r="I85" i="3"/>
  <c r="E104" i="3"/>
  <c r="E106" i="3" s="1"/>
  <c r="F104" i="3"/>
  <c r="F106" i="3" s="1"/>
  <c r="G58" i="3"/>
  <c r="F85" i="3"/>
  <c r="G104" i="3"/>
  <c r="G106" i="3" s="1"/>
  <c r="J85" i="3"/>
  <c r="E4" i="3"/>
  <c r="I17" i="3"/>
  <c r="J3" i="3"/>
  <c r="H11" i="3"/>
  <c r="J12" i="3"/>
  <c r="J39" i="3"/>
  <c r="F101" i="3"/>
  <c r="G33" i="3"/>
  <c r="F23" i="3"/>
  <c r="E60" i="3"/>
  <c r="J43" i="3"/>
  <c r="J49" i="3" s="1"/>
  <c r="G60" i="3"/>
  <c r="I99" i="3"/>
  <c r="J16" i="3"/>
  <c r="J4" i="3"/>
  <c r="G24" i="3"/>
  <c r="I77" i="3"/>
  <c r="I81" i="3" s="1"/>
  <c r="G23" i="3"/>
  <c r="I24" i="3"/>
  <c r="E16" i="3"/>
  <c r="J24" i="3"/>
  <c r="F60" i="3"/>
  <c r="G11" i="3"/>
  <c r="H4" i="3"/>
  <c r="J99" i="3"/>
  <c r="F43" i="3"/>
  <c r="F49" i="3" s="1"/>
  <c r="H60" i="3"/>
  <c r="G77" i="3"/>
  <c r="G81" i="3" s="1"/>
  <c r="F4" i="3"/>
  <c r="G16" i="3"/>
  <c r="H16" i="3"/>
  <c r="E24" i="3"/>
  <c r="G43" i="3"/>
  <c r="G49" i="3" s="1"/>
  <c r="E99" i="3"/>
  <c r="I60" i="3"/>
  <c r="H77" i="3"/>
  <c r="H81" i="3" s="1"/>
  <c r="I4" i="3"/>
  <c r="H3" i="3"/>
  <c r="E11" i="3"/>
  <c r="H12" i="3"/>
  <c r="E82" i="3"/>
  <c r="I16" i="3"/>
  <c r="F24" i="3"/>
  <c r="H43" i="3"/>
  <c r="H49" i="3" s="1"/>
  <c r="F99" i="3"/>
  <c r="J60" i="3"/>
  <c r="N97" i="3"/>
  <c r="I43" i="3"/>
  <c r="I49" i="3" s="1"/>
  <c r="H24" i="3"/>
  <c r="J23" i="3"/>
  <c r="J66" i="3"/>
  <c r="J71" i="3" s="1"/>
  <c r="J17" i="3"/>
  <c r="H33" i="3"/>
  <c r="G101" i="3"/>
  <c r="I82" i="3"/>
  <c r="F11" i="3"/>
  <c r="E23" i="3"/>
  <c r="N9" i="3"/>
  <c r="J33" i="3"/>
  <c r="E39" i="3"/>
  <c r="I3" i="3"/>
  <c r="E101" i="3"/>
  <c r="G17" i="3"/>
  <c r="F39" i="3"/>
  <c r="I11" i="3"/>
  <c r="H23" i="3"/>
  <c r="H17" i="3"/>
  <c r="G39" i="3"/>
  <c r="J11" i="3"/>
  <c r="G4" i="3"/>
  <c r="I23" i="3"/>
  <c r="N36" i="3"/>
  <c r="F17" i="3"/>
  <c r="E33" i="3"/>
  <c r="H39" i="3"/>
  <c r="F33" i="3"/>
  <c r="I39" i="3"/>
  <c r="E3" i="3"/>
  <c r="I22" i="3"/>
  <c r="N56" i="3"/>
  <c r="I100" i="3"/>
  <c r="J7" i="3"/>
  <c r="G22" i="3"/>
  <c r="G32" i="3"/>
  <c r="H13" i="3"/>
  <c r="I84" i="3"/>
  <c r="E38" i="3"/>
  <c r="H100" i="3"/>
  <c r="H32" i="3"/>
  <c r="I7" i="3"/>
  <c r="F3" i="3"/>
  <c r="I6" i="3"/>
  <c r="J58" i="3"/>
  <c r="F66" i="3"/>
  <c r="F71" i="3" s="1"/>
  <c r="E66" i="3"/>
  <c r="E71" i="3" s="1"/>
  <c r="G66" i="3"/>
  <c r="G71" i="3" s="1"/>
  <c r="H66" i="3"/>
  <c r="H71" i="3" s="1"/>
  <c r="I66" i="3"/>
  <c r="I71" i="3" s="1"/>
  <c r="J84" i="3"/>
  <c r="J93" i="3"/>
  <c r="G7" i="3"/>
  <c r="H7" i="3"/>
  <c r="G13" i="3"/>
  <c r="J22" i="3"/>
  <c r="J32" i="3"/>
  <c r="H38" i="3"/>
  <c r="I38" i="3"/>
  <c r="E84" i="3"/>
  <c r="H6" i="3"/>
  <c r="J38" i="3"/>
  <c r="J41" i="3" s="1"/>
  <c r="E100" i="3"/>
  <c r="F84" i="3"/>
  <c r="F93" i="3"/>
  <c r="F13" i="3"/>
  <c r="E22" i="3"/>
  <c r="E32" i="3"/>
  <c r="F100" i="3"/>
  <c r="G84" i="3"/>
  <c r="G93" i="3"/>
  <c r="F22" i="3"/>
  <c r="F32" i="3"/>
  <c r="G100" i="3"/>
  <c r="H84" i="3"/>
  <c r="H93" i="3"/>
  <c r="I12" i="3"/>
  <c r="J82" i="3"/>
  <c r="I93" i="3"/>
  <c r="F7" i="3"/>
  <c r="E93" i="3"/>
  <c r="N108" i="3"/>
  <c r="I101" i="3"/>
  <c r="J101" i="3"/>
  <c r="G99" i="3"/>
  <c r="H99" i="3"/>
  <c r="F82" i="3"/>
  <c r="G82" i="3"/>
  <c r="H82" i="3"/>
  <c r="I13" i="3"/>
  <c r="J13" i="3"/>
  <c r="E13" i="3"/>
  <c r="E12" i="3"/>
  <c r="F12" i="3"/>
  <c r="G12" i="3"/>
  <c r="E58" i="3"/>
  <c r="H58" i="3"/>
  <c r="I58" i="3"/>
  <c r="J6" i="3"/>
  <c r="F6" i="3"/>
  <c r="E7" i="3"/>
  <c r="E6" i="3"/>
  <c r="G6" i="3"/>
  <c r="G3" i="3"/>
  <c r="J77" i="3"/>
  <c r="J81" i="3" s="1"/>
  <c r="F77" i="3"/>
  <c r="F81" i="3" s="1"/>
  <c r="I35" i="3"/>
  <c r="G54" i="3"/>
  <c r="H54" i="3"/>
  <c r="I54" i="3"/>
  <c r="J54" i="3"/>
  <c r="E54" i="3"/>
  <c r="F54" i="3"/>
  <c r="C13" i="1"/>
  <c r="C12" i="1"/>
  <c r="H13" i="1"/>
  <c r="H12" i="1"/>
  <c r="L13" i="1"/>
  <c r="L12" i="1"/>
  <c r="P13" i="1"/>
  <c r="P12" i="1"/>
  <c r="U13" i="1"/>
  <c r="U12" i="1"/>
  <c r="Y13" i="1"/>
  <c r="Y12" i="1"/>
  <c r="AC13" i="1"/>
  <c r="AC12" i="1"/>
  <c r="AH12" i="1"/>
  <c r="AK9" i="1"/>
  <c r="AJ9" i="1"/>
  <c r="AH13" i="1" s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L20" i="1"/>
  <c r="A7" i="1"/>
  <c r="J20" i="1"/>
  <c r="I20" i="1"/>
  <c r="H20" i="1"/>
  <c r="G20" i="1"/>
  <c r="F20" i="1"/>
  <c r="E20" i="1"/>
  <c r="D20" i="1"/>
  <c r="C20" i="1"/>
  <c r="B20" i="1"/>
  <c r="J19" i="1"/>
  <c r="I19" i="1"/>
  <c r="H19" i="1"/>
  <c r="AK6" i="1"/>
  <c r="AK3" i="1"/>
  <c r="AK4" i="1" s="1"/>
  <c r="AJ6" i="1"/>
  <c r="AI6" i="1"/>
  <c r="AH6" i="1"/>
  <c r="AG6" i="1"/>
  <c r="AF6" i="1"/>
  <c r="AE6" i="1"/>
  <c r="AD6" i="1"/>
  <c r="AC6" i="1"/>
  <c r="AB6" i="1"/>
  <c r="AA6" i="1"/>
  <c r="Z6" i="1"/>
  <c r="Y6" i="1"/>
  <c r="Y4" i="1"/>
  <c r="Z3" i="1" s="1"/>
  <c r="Z4" i="1" s="1"/>
  <c r="AA3" i="1" s="1"/>
  <c r="AA4" i="1" s="1"/>
  <c r="AB3" i="1" s="1"/>
  <c r="AB4" i="1" s="1"/>
  <c r="AC3" i="1" s="1"/>
  <c r="AC4" i="1" s="1"/>
  <c r="AD3" i="1" s="1"/>
  <c r="AD4" i="1" s="1"/>
  <c r="AE3" i="1" s="1"/>
  <c r="AE4" i="1" s="1"/>
  <c r="AF3" i="1" s="1"/>
  <c r="AF4" i="1" s="1"/>
  <c r="AG3" i="1" s="1"/>
  <c r="AG4" i="1" s="1"/>
  <c r="AH3" i="1" s="1"/>
  <c r="AH4" i="1" s="1"/>
  <c r="AI3" i="1" s="1"/>
  <c r="AI4" i="1" s="1"/>
  <c r="AJ3" i="1" s="1"/>
  <c r="AJ4" i="1" s="1"/>
  <c r="Y3" i="1"/>
  <c r="G19" i="1"/>
  <c r="F19" i="1"/>
  <c r="E19" i="1"/>
  <c r="D19" i="1"/>
  <c r="C19" i="1"/>
  <c r="L19" i="1" s="1"/>
  <c r="B19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X4" i="1"/>
  <c r="X3" i="1"/>
  <c r="S3" i="1"/>
  <c r="S4" i="1" s="1"/>
  <c r="T3" i="1" s="1"/>
  <c r="T4" i="1" s="1"/>
  <c r="U3" i="1" s="1"/>
  <c r="U4" i="1" s="1"/>
  <c r="V3" i="1" s="1"/>
  <c r="V4" i="1" s="1"/>
  <c r="W3" i="1" s="1"/>
  <c r="W4" i="1" s="1"/>
  <c r="E3" i="1"/>
  <c r="E4" i="1" s="1"/>
  <c r="F3" i="1" s="1"/>
  <c r="F4" i="1" s="1"/>
  <c r="G3" i="1" s="1"/>
  <c r="G4" i="1" s="1"/>
  <c r="H3" i="1" s="1"/>
  <c r="H4" i="1" s="1"/>
  <c r="I3" i="1" s="1"/>
  <c r="I4" i="1" s="1"/>
  <c r="J3" i="1" s="1"/>
  <c r="J4" i="1" s="1"/>
  <c r="K3" i="1" s="1"/>
  <c r="K4" i="1" s="1"/>
  <c r="L3" i="1" s="1"/>
  <c r="L4" i="1" s="1"/>
  <c r="M3" i="1" s="1"/>
  <c r="M4" i="1" s="1"/>
  <c r="N3" i="1" s="1"/>
  <c r="N4" i="1" s="1"/>
  <c r="O3" i="1" s="1"/>
  <c r="O4" i="1" s="1"/>
  <c r="P3" i="1" s="1"/>
  <c r="P4" i="1" s="1"/>
  <c r="Q3" i="1" s="1"/>
  <c r="Q4" i="1" s="1"/>
  <c r="R3" i="1" s="1"/>
  <c r="R4" i="1" s="1"/>
  <c r="D4" i="1"/>
  <c r="D3" i="1"/>
  <c r="C4" i="1"/>
  <c r="Q36" i="4" l="1"/>
  <c r="S36" i="4"/>
  <c r="O36" i="4"/>
  <c r="J88" i="4"/>
  <c r="I108" i="4"/>
  <c r="H37" i="4"/>
  <c r="O37" i="4" s="1"/>
  <c r="I88" i="4"/>
  <c r="I66" i="4"/>
  <c r="H108" i="4"/>
  <c r="H43" i="4"/>
  <c r="J108" i="4"/>
  <c r="J66" i="4"/>
  <c r="I37" i="4"/>
  <c r="J43" i="4"/>
  <c r="J58" i="4" s="1"/>
  <c r="H66" i="4"/>
  <c r="G88" i="4"/>
  <c r="M88" i="4" s="1"/>
  <c r="G108" i="4"/>
  <c r="M108" i="4" s="1"/>
  <c r="G37" i="4"/>
  <c r="M37" i="4" s="1"/>
  <c r="G66" i="4"/>
  <c r="M66" i="4" s="1"/>
  <c r="J9" i="4"/>
  <c r="S9" i="4" s="1"/>
  <c r="I9" i="4"/>
  <c r="Q9" i="4" s="1"/>
  <c r="I6" i="4"/>
  <c r="Q6" i="4" s="1"/>
  <c r="G9" i="4"/>
  <c r="M9" i="4" s="1"/>
  <c r="G6" i="4"/>
  <c r="M6" i="4" s="1"/>
  <c r="J37" i="4"/>
  <c r="G43" i="4"/>
  <c r="M43" i="4" s="1"/>
  <c r="K10" i="4"/>
  <c r="H88" i="4"/>
  <c r="I43" i="4"/>
  <c r="F99" i="4"/>
  <c r="F58" i="4"/>
  <c r="F110" i="4"/>
  <c r="I105" i="4"/>
  <c r="G105" i="4"/>
  <c r="M105" i="4" s="1"/>
  <c r="H105" i="4"/>
  <c r="J105" i="4"/>
  <c r="F10" i="4"/>
  <c r="H6" i="4"/>
  <c r="O6" i="4" s="1"/>
  <c r="H9" i="4"/>
  <c r="O9" i="4" s="1"/>
  <c r="F38" i="4"/>
  <c r="J6" i="4"/>
  <c r="S6" i="4" s="1"/>
  <c r="K99" i="4"/>
  <c r="K38" i="4"/>
  <c r="I21" i="3"/>
  <c r="I5" i="3"/>
  <c r="E21" i="3"/>
  <c r="G41" i="3"/>
  <c r="F41" i="3"/>
  <c r="F56" i="3" s="1"/>
  <c r="F64" i="3"/>
  <c r="H28" i="3"/>
  <c r="J14" i="3"/>
  <c r="E41" i="3"/>
  <c r="H35" i="3"/>
  <c r="I14" i="3"/>
  <c r="F14" i="3"/>
  <c r="G14" i="3"/>
  <c r="H14" i="3"/>
  <c r="J28" i="3"/>
  <c r="I28" i="3"/>
  <c r="E14" i="3"/>
  <c r="F28" i="3"/>
  <c r="E28" i="3"/>
  <c r="G28" i="3"/>
  <c r="F21" i="3"/>
  <c r="E64" i="3"/>
  <c r="E5" i="3"/>
  <c r="G64" i="3"/>
  <c r="J5" i="3"/>
  <c r="H64" i="3"/>
  <c r="J64" i="3"/>
  <c r="J21" i="3"/>
  <c r="E103" i="3"/>
  <c r="E108" i="3" s="1"/>
  <c r="G21" i="3"/>
  <c r="G5" i="3"/>
  <c r="I41" i="3"/>
  <c r="I56" i="3" s="1"/>
  <c r="F5" i="3"/>
  <c r="H5" i="3"/>
  <c r="F103" i="3"/>
  <c r="F108" i="3" s="1"/>
  <c r="G35" i="3"/>
  <c r="F35" i="3"/>
  <c r="H21" i="3"/>
  <c r="I64" i="3"/>
  <c r="N110" i="3"/>
  <c r="I86" i="3"/>
  <c r="J103" i="3"/>
  <c r="J108" i="3" s="1"/>
  <c r="E86" i="3"/>
  <c r="H41" i="3"/>
  <c r="H56" i="3" s="1"/>
  <c r="J35" i="3"/>
  <c r="E35" i="3"/>
  <c r="H103" i="3"/>
  <c r="H108" i="3" s="1"/>
  <c r="I8" i="3"/>
  <c r="J8" i="3"/>
  <c r="I103" i="3"/>
  <c r="I108" i="3" s="1"/>
  <c r="J86" i="3"/>
  <c r="G8" i="3"/>
  <c r="H8" i="3"/>
  <c r="G103" i="3"/>
  <c r="G108" i="3" s="1"/>
  <c r="F8" i="3"/>
  <c r="G86" i="3"/>
  <c r="F86" i="3"/>
  <c r="H86" i="3"/>
  <c r="E8" i="3"/>
  <c r="G56" i="3"/>
  <c r="J56" i="3"/>
  <c r="A10" i="1"/>
  <c r="I99" i="4" l="1"/>
  <c r="Q37" i="4"/>
  <c r="G38" i="4"/>
  <c r="M38" i="4" s="1"/>
  <c r="H38" i="4"/>
  <c r="O38" i="4" s="1"/>
  <c r="O39" i="4"/>
  <c r="Q39" i="4"/>
  <c r="S39" i="4"/>
  <c r="I38" i="4"/>
  <c r="Q38" i="4" s="1"/>
  <c r="J99" i="4"/>
  <c r="J110" i="4"/>
  <c r="I58" i="4"/>
  <c r="H110" i="4"/>
  <c r="H99" i="4"/>
  <c r="I110" i="4"/>
  <c r="J38" i="4"/>
  <c r="S38" i="4" s="1"/>
  <c r="S37" i="4"/>
  <c r="H58" i="4"/>
  <c r="G58" i="4"/>
  <c r="M58" i="4" s="1"/>
  <c r="G99" i="4"/>
  <c r="M99" i="4" s="1"/>
  <c r="G110" i="4"/>
  <c r="M110" i="4" s="1"/>
  <c r="J10" i="4"/>
  <c r="S10" i="4" s="1"/>
  <c r="I10" i="4"/>
  <c r="Q10" i="4" s="1"/>
  <c r="G10" i="4"/>
  <c r="M10" i="4" s="1"/>
  <c r="F112" i="4"/>
  <c r="H10" i="4"/>
  <c r="O10" i="4" s="1"/>
  <c r="K112" i="4"/>
  <c r="I9" i="3"/>
  <c r="F97" i="3"/>
  <c r="E9" i="3"/>
  <c r="I36" i="3"/>
  <c r="E97" i="3"/>
  <c r="G97" i="3"/>
  <c r="H36" i="3"/>
  <c r="H97" i="3"/>
  <c r="J9" i="3"/>
  <c r="I97" i="3"/>
  <c r="F36" i="3"/>
  <c r="G9" i="3"/>
  <c r="J36" i="3"/>
  <c r="E36" i="3"/>
  <c r="J97" i="3"/>
  <c r="G36" i="3"/>
  <c r="F9" i="3"/>
  <c r="H9" i="3"/>
  <c r="S40" i="4" l="1"/>
  <c r="O40" i="4"/>
  <c r="Q40" i="4"/>
  <c r="J112" i="4"/>
  <c r="I112" i="4"/>
  <c r="G112" i="4"/>
  <c r="M112" i="4" s="1"/>
  <c r="H112" i="4"/>
  <c r="I110" i="3"/>
  <c r="H110" i="3"/>
  <c r="G110" i="3"/>
  <c r="F110" i="3"/>
  <c r="J110" i="3"/>
  <c r="S41" i="4" l="1"/>
  <c r="O41" i="4"/>
  <c r="Q41" i="4"/>
  <c r="C5" i="2"/>
  <c r="C9" i="2"/>
  <c r="E56" i="3"/>
  <c r="E110" i="3" s="1"/>
  <c r="S42" i="4" l="1"/>
  <c r="O42" i="4"/>
  <c r="Q42" i="4"/>
  <c r="Q43" i="4" l="1"/>
  <c r="O43" i="4"/>
  <c r="S43" i="4"/>
  <c r="O44" i="4" l="1"/>
  <c r="S44" i="4"/>
  <c r="Q44" i="4"/>
  <c r="O45" i="4" l="1"/>
  <c r="Q45" i="4"/>
  <c r="S45" i="4"/>
  <c r="Q46" i="4" l="1"/>
  <c r="O46" i="4"/>
  <c r="S46" i="4"/>
  <c r="Q47" i="4" l="1"/>
  <c r="S47" i="4"/>
  <c r="O47" i="4"/>
  <c r="Q48" i="4" l="1"/>
  <c r="S48" i="4"/>
  <c r="O48" i="4"/>
  <c r="Q49" i="4" l="1"/>
  <c r="O49" i="4"/>
  <c r="S49" i="4"/>
  <c r="O50" i="4" l="1"/>
  <c r="S50" i="4"/>
  <c r="Q50" i="4"/>
  <c r="O51" i="4" l="1"/>
  <c r="Q51" i="4"/>
  <c r="S51" i="4"/>
  <c r="Q52" i="4" l="1"/>
  <c r="S52" i="4"/>
  <c r="O52" i="4"/>
  <c r="O53" i="4" l="1"/>
  <c r="S53" i="4"/>
  <c r="Q53" i="4"/>
  <c r="O54" i="4" l="1"/>
  <c r="S54" i="4"/>
  <c r="Q54" i="4"/>
  <c r="S55" i="4" l="1"/>
  <c r="O55" i="4"/>
  <c r="Q55" i="4"/>
  <c r="S56" i="4" l="1"/>
  <c r="O56" i="4"/>
  <c r="Q56" i="4"/>
  <c r="Q57" i="4" l="1"/>
  <c r="O57" i="4"/>
  <c r="S57" i="4"/>
  <c r="S58" i="4" l="1"/>
  <c r="Q58" i="4"/>
  <c r="O58" i="4"/>
  <c r="O59" i="4" l="1"/>
  <c r="Q59" i="4"/>
  <c r="S59" i="4"/>
  <c r="Q60" i="4" l="1"/>
  <c r="O60" i="4"/>
  <c r="S60" i="4"/>
  <c r="S61" i="4" l="1"/>
  <c r="Q61" i="4"/>
  <c r="O61" i="4"/>
  <c r="O62" i="4" l="1"/>
  <c r="S62" i="4"/>
  <c r="Q62" i="4"/>
  <c r="O63" i="4" l="1"/>
  <c r="S63" i="4"/>
  <c r="Q63" i="4"/>
  <c r="Q64" i="4" l="1"/>
  <c r="O64" i="4"/>
  <c r="S64" i="4"/>
  <c r="Q65" i="4" l="1"/>
  <c r="S65" i="4"/>
  <c r="O65" i="4"/>
  <c r="S66" i="4" l="1"/>
  <c r="Q66" i="4"/>
  <c r="O66" i="4"/>
  <c r="O67" i="4" l="1"/>
  <c r="Q67" i="4"/>
  <c r="S67" i="4"/>
  <c r="S68" i="4" l="1"/>
  <c r="O68" i="4"/>
  <c r="Q68" i="4"/>
  <c r="S69" i="4" l="1"/>
  <c r="Q69" i="4"/>
  <c r="O69" i="4"/>
  <c r="O70" i="4" l="1"/>
  <c r="Q70" i="4"/>
  <c r="S70" i="4"/>
  <c r="Q71" i="4" l="1"/>
  <c r="S71" i="4"/>
  <c r="O71" i="4"/>
  <c r="Q72" i="4" l="1"/>
  <c r="O72" i="4"/>
  <c r="S72" i="4"/>
  <c r="S73" i="4" l="1"/>
  <c r="Q73" i="4"/>
  <c r="O73" i="4"/>
  <c r="O74" i="4" l="1"/>
  <c r="Q74" i="4"/>
  <c r="S74" i="4"/>
  <c r="Q75" i="4" l="1"/>
  <c r="S75" i="4"/>
  <c r="O75" i="4"/>
  <c r="Q76" i="4" l="1"/>
  <c r="S76" i="4"/>
  <c r="O76" i="4"/>
  <c r="O77" i="4" l="1"/>
  <c r="Q77" i="4"/>
  <c r="S77" i="4"/>
  <c r="S78" i="4" l="1"/>
  <c r="Q78" i="4"/>
  <c r="O78" i="4"/>
  <c r="O79" i="4" l="1"/>
  <c r="Q79" i="4"/>
  <c r="S79" i="4"/>
  <c r="O80" i="4" l="1"/>
  <c r="S80" i="4"/>
  <c r="Q80" i="4"/>
  <c r="S81" i="4" l="1"/>
  <c r="O81" i="4"/>
  <c r="Q81" i="4"/>
  <c r="Q82" i="4" l="1"/>
  <c r="S82" i="4"/>
  <c r="O82" i="4"/>
  <c r="Q83" i="4" l="1"/>
  <c r="O83" i="4"/>
  <c r="S83" i="4"/>
  <c r="Q84" i="4" l="1"/>
  <c r="S84" i="4"/>
  <c r="O84" i="4"/>
  <c r="Q85" i="4" l="1"/>
  <c r="S85" i="4"/>
  <c r="O85" i="4"/>
  <c r="Q86" i="4" l="1"/>
  <c r="S86" i="4"/>
  <c r="O86" i="4"/>
  <c r="O87" i="4" l="1"/>
  <c r="S87" i="4"/>
  <c r="Q87" i="4"/>
  <c r="Q88" i="4" l="1"/>
  <c r="S88" i="4"/>
  <c r="O88" i="4"/>
  <c r="S89" i="4" l="1"/>
  <c r="O89" i="4"/>
  <c r="Q89" i="4"/>
  <c r="Q90" i="4" l="1"/>
  <c r="S90" i="4"/>
  <c r="O90" i="4"/>
  <c r="O91" i="4" l="1"/>
  <c r="Q91" i="4"/>
  <c r="S91" i="4"/>
  <c r="O92" i="4" l="1"/>
  <c r="Q92" i="4"/>
  <c r="S92" i="4"/>
  <c r="S93" i="4" l="1"/>
  <c r="Q93" i="4"/>
  <c r="O93" i="4"/>
  <c r="O94" i="4" l="1"/>
  <c r="Q94" i="4"/>
  <c r="S94" i="4"/>
  <c r="S95" i="4" l="1"/>
  <c r="Q95" i="4"/>
  <c r="O95" i="4"/>
  <c r="Q96" i="4" l="1"/>
  <c r="O96" i="4"/>
  <c r="S96" i="4"/>
  <c r="Q97" i="4" l="1"/>
  <c r="O97" i="4"/>
  <c r="S97" i="4"/>
  <c r="S98" i="4" l="1"/>
  <c r="O98" i="4"/>
  <c r="Q98" i="4"/>
  <c r="Q99" i="4" l="1"/>
  <c r="O99" i="4"/>
  <c r="S99" i="4"/>
  <c r="O100" i="4" l="1"/>
  <c r="Q100" i="4"/>
  <c r="S100" i="4"/>
  <c r="S101" i="4" l="1"/>
  <c r="Q101" i="4"/>
  <c r="O101" i="4"/>
  <c r="O102" i="4" l="1"/>
  <c r="Q102" i="4"/>
  <c r="S102" i="4"/>
  <c r="Q103" i="4" l="1"/>
  <c r="O103" i="4"/>
  <c r="S103" i="4"/>
  <c r="Q104" i="4" l="1"/>
  <c r="O104" i="4"/>
  <c r="S104" i="4"/>
  <c r="O105" i="4" l="1"/>
  <c r="S105" i="4"/>
  <c r="Q105" i="4"/>
  <c r="Q106" i="4" l="1"/>
  <c r="S106" i="4"/>
  <c r="O106" i="4"/>
  <c r="S107" i="4" l="1"/>
  <c r="Q107" i="4"/>
  <c r="O107" i="4"/>
  <c r="O108" i="4" l="1"/>
  <c r="S108" i="4"/>
  <c r="Q108" i="4"/>
  <c r="S109" i="4" l="1"/>
  <c r="O109" i="4"/>
  <c r="Q109" i="4"/>
  <c r="Q110" i="4" l="1"/>
  <c r="S110" i="4"/>
  <c r="O110" i="4"/>
  <c r="O111" i="4" l="1"/>
  <c r="Q111" i="4"/>
  <c r="S111" i="4"/>
  <c r="O112" i="4" l="1"/>
  <c r="S112" i="4"/>
  <c r="Q112" i="4"/>
</calcChain>
</file>

<file path=xl/sharedStrings.xml><?xml version="1.0" encoding="utf-8"?>
<sst xmlns="http://schemas.openxmlformats.org/spreadsheetml/2006/main" count="624" uniqueCount="145">
  <si>
    <t>Lunes</t>
  </si>
  <si>
    <t>MAY</t>
  </si>
  <si>
    <t>JUN</t>
  </si>
  <si>
    <t>JUL</t>
  </si>
  <si>
    <t>AGO</t>
  </si>
  <si>
    <t>SEP</t>
  </si>
  <si>
    <t>Semanas</t>
  </si>
  <si>
    <t>Quincenas</t>
  </si>
  <si>
    <t>Nomina Semanal</t>
  </si>
  <si>
    <t>OCT</t>
  </si>
  <si>
    <t>NOV</t>
  </si>
  <si>
    <t>DIC</t>
  </si>
  <si>
    <t>Nomina Quincenal</t>
  </si>
  <si>
    <t>Nomina Q</t>
  </si>
  <si>
    <t>Domingo</t>
  </si>
  <si>
    <t>Sueldos y Salarios</t>
  </si>
  <si>
    <t>Nómina Operativa</t>
  </si>
  <si>
    <t>Nómina Administrativa</t>
  </si>
  <si>
    <t>Nómina Operativa / Fiscal</t>
  </si>
  <si>
    <t>Nómina Operativa / No Fiscal</t>
  </si>
  <si>
    <t>Nómina Administrativa / Fiscal</t>
  </si>
  <si>
    <t>Nómina Administrativa / No Fiscal</t>
  </si>
  <si>
    <t>Total SYS</t>
  </si>
  <si>
    <t>ABRIL</t>
  </si>
  <si>
    <t>MAYO</t>
  </si>
  <si>
    <t>JUNIO</t>
  </si>
  <si>
    <t>JULIO</t>
  </si>
  <si>
    <t>AGOSTO</t>
  </si>
  <si>
    <t>SEPTIEMBRE</t>
  </si>
  <si>
    <t>Nivel</t>
  </si>
  <si>
    <t>Concepto</t>
  </si>
  <si>
    <t>Teléfono</t>
  </si>
  <si>
    <t>Celulares</t>
  </si>
  <si>
    <t>Radios</t>
  </si>
  <si>
    <t>Internet</t>
  </si>
  <si>
    <t>Energía Eléctrica</t>
  </si>
  <si>
    <t>Servicio de Agua</t>
  </si>
  <si>
    <t>Drenaje</t>
  </si>
  <si>
    <t>Recoleccion de Basura</t>
  </si>
  <si>
    <t>Traslado de Valores</t>
  </si>
  <si>
    <t>Honorarios</t>
  </si>
  <si>
    <t>Monitoreo GPS</t>
  </si>
  <si>
    <t>Rentas</t>
  </si>
  <si>
    <t>Servicio Seguridad</t>
  </si>
  <si>
    <t>Otros servicios</t>
  </si>
  <si>
    <t>Total SER</t>
  </si>
  <si>
    <t xml:space="preserve">Servicios Primarios </t>
  </si>
  <si>
    <t>Servicios Comunicación</t>
  </si>
  <si>
    <t>Servicios Varios</t>
  </si>
  <si>
    <t>Seguro de Unidades</t>
  </si>
  <si>
    <t>Papeleria y Articulos de Oficina</t>
  </si>
  <si>
    <t>Papelería Planta, Estaciones y Módulos</t>
  </si>
  <si>
    <t>Articulos de Limpieza</t>
  </si>
  <si>
    <t>Consumo de oficinas</t>
  </si>
  <si>
    <t>Equipo de oficina</t>
  </si>
  <si>
    <t>Renta de copiadora</t>
  </si>
  <si>
    <t>Rotulacion de precios</t>
  </si>
  <si>
    <t>Casetas y estacionamientos</t>
  </si>
  <si>
    <t>Manto de oficinas</t>
  </si>
  <si>
    <t>Multas e infracciones</t>
  </si>
  <si>
    <t>Apoyos</t>
  </si>
  <si>
    <t>Gratificaciones</t>
  </si>
  <si>
    <t>Corporativo</t>
  </si>
  <si>
    <t>Gastos Contractuales (varios)</t>
  </si>
  <si>
    <t>Pago de Arbitrajes</t>
  </si>
  <si>
    <t>Asesoria Legal</t>
  </si>
  <si>
    <t>Servicio Medico</t>
  </si>
  <si>
    <t>Cuota sindical</t>
  </si>
  <si>
    <t>Renta de sanitarios</t>
  </si>
  <si>
    <t>Atencion a clientes</t>
  </si>
  <si>
    <t>Guantes y Uniformes</t>
  </si>
  <si>
    <t>Captacion de clientes</t>
  </si>
  <si>
    <t>Vales de Gasolina</t>
  </si>
  <si>
    <t>Recolección de Contaminantes</t>
  </si>
  <si>
    <t>Finiquitos</t>
  </si>
  <si>
    <t>Sellos de Garantia</t>
  </si>
  <si>
    <t>Sellos de Seguridad</t>
  </si>
  <si>
    <t>Equipo contra Incendio</t>
  </si>
  <si>
    <t>Herramientas</t>
  </si>
  <si>
    <t>Agua Cisterna</t>
  </si>
  <si>
    <t>Gruas y maniobras</t>
  </si>
  <si>
    <t>Imprenta</t>
  </si>
  <si>
    <t>Viaticos y hospedaje</t>
  </si>
  <si>
    <t>Otros Gastos</t>
  </si>
  <si>
    <t>Refacciones y Reparaciones</t>
  </si>
  <si>
    <t>Combustibles y Lubricantes</t>
  </si>
  <si>
    <t>Carroceria y pintura</t>
  </si>
  <si>
    <t>Mantenimiento Taller</t>
  </si>
  <si>
    <t>Mantenimiento Islas</t>
  </si>
  <si>
    <t>Instalacion de Tanques e Isletas</t>
  </si>
  <si>
    <t>Pintura y Reparacion de Cilindros</t>
  </si>
  <si>
    <t>Guantes y Herramientas</t>
  </si>
  <si>
    <t xml:space="preserve">Imagen y presentación </t>
  </si>
  <si>
    <t>Mantenimineto Mayor</t>
  </si>
  <si>
    <t>Otros</t>
  </si>
  <si>
    <t>Mantenimiento</t>
  </si>
  <si>
    <t>Mantenimiento Unidades</t>
  </si>
  <si>
    <t>Mantenimiento Infraestructura</t>
  </si>
  <si>
    <t>Mantenimiento Diversos</t>
  </si>
  <si>
    <t>Total MTO</t>
  </si>
  <si>
    <t>I.M.S.S.</t>
  </si>
  <si>
    <t>2% S/Nomina</t>
  </si>
  <si>
    <t>R.C.V.</t>
  </si>
  <si>
    <t>INFONAVIT</t>
  </si>
  <si>
    <t>ESTATAL</t>
  </si>
  <si>
    <t>S.A.R.</t>
  </si>
  <si>
    <t>Otro</t>
  </si>
  <si>
    <t>Impuestos</t>
  </si>
  <si>
    <t>Total IMP</t>
  </si>
  <si>
    <t>Impuestos Federales</t>
  </si>
  <si>
    <t>Impuestos Estatales</t>
  </si>
  <si>
    <t>Gastos Totales</t>
  </si>
  <si>
    <t>Total GTO</t>
  </si>
  <si>
    <t>Total GGE</t>
  </si>
  <si>
    <t>Gastos Generales</t>
  </si>
  <si>
    <t>Renta Oficinas</t>
  </si>
  <si>
    <t>Renta Terrenos</t>
  </si>
  <si>
    <t>Renta Casas/Deptos</t>
  </si>
  <si>
    <t>Gastos Operativos</t>
  </si>
  <si>
    <t>Servicios Profesionales</t>
  </si>
  <si>
    <t>Gastos de Viaje y Representación</t>
  </si>
  <si>
    <t>Consumibles y Equipo</t>
  </si>
  <si>
    <t>Aportaciones Varias</t>
  </si>
  <si>
    <t>X</t>
  </si>
  <si>
    <t>?</t>
  </si>
  <si>
    <t>Seccion Amarilla</t>
  </si>
  <si>
    <t>Publicidad  (Servicio)</t>
  </si>
  <si>
    <t>Publicidad (Espacio/Pauta)</t>
  </si>
  <si>
    <t>Mantenimiento Planta</t>
  </si>
  <si>
    <t>Mantenimiento Oficina</t>
  </si>
  <si>
    <t>Mtto Estaciones de Carburación</t>
  </si>
  <si>
    <t>Sw</t>
  </si>
  <si>
    <t>.</t>
  </si>
  <si>
    <t>Renta</t>
  </si>
  <si>
    <t>Servicios Prioritarios</t>
  </si>
  <si>
    <t>Shw</t>
  </si>
  <si>
    <t>W1</t>
  </si>
  <si>
    <t>W2</t>
  </si>
  <si>
    <t>W3</t>
  </si>
  <si>
    <t>W4</t>
  </si>
  <si>
    <t>W5</t>
  </si>
  <si>
    <t>N3</t>
  </si>
  <si>
    <t>PP_K_UNIDAD_OPERATIVA</t>
  </si>
  <si>
    <t xml:space="preserve">[dbo].[PG_CI_TRASPASO] 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</si>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</sst>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#,##0_ ;\-#,##0\ "/>
    <numFmt numFmtId="166" formatCode="dd/mmm/yyyy"/>
    <numFmt numFmtId="167" formatCode="0_ ;\-0\ 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4B008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4B0082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8.25"/>
      <name val="Arial"/>
      <family val="2"/>
    </font>
    <font>
      <sz val="8"/>
      <name val="Segoe UI"/>
      <family val="2"/>
    </font>
    <font>
      <b/>
      <sz val="10"/>
      <name val="Segoe UI"/>
      <family val="2"/>
    </font>
    <font>
      <b/>
      <sz val="8"/>
      <color theme="1"/>
      <name val="Segoe UI"/>
      <family val="2"/>
    </font>
    <font>
      <b/>
      <sz val="8"/>
      <color rgb="FF4B0082"/>
      <name val="Segoe UI"/>
      <family val="2"/>
    </font>
    <font>
      <sz val="8"/>
      <color theme="1"/>
      <name val="Segoe UI"/>
      <family val="2"/>
    </font>
    <font>
      <b/>
      <i/>
      <sz val="8"/>
      <color rgb="FF00B050"/>
      <name val="Segoe UI"/>
      <family val="2"/>
    </font>
    <font>
      <sz val="8"/>
      <color rgb="FF00B050"/>
      <name val="Segoe UI"/>
      <family val="2"/>
    </font>
    <font>
      <i/>
      <sz val="8"/>
      <color theme="1"/>
      <name val="Segoe UI"/>
      <family val="2"/>
    </font>
    <font>
      <b/>
      <sz val="8"/>
      <color rgb="FF7030A0"/>
      <name val="Segoe UI"/>
      <family val="2"/>
    </font>
    <font>
      <b/>
      <sz val="8"/>
      <color theme="0"/>
      <name val="Segoe UI"/>
      <family val="2"/>
    </font>
    <font>
      <b/>
      <sz val="8"/>
      <color rgb="FFC00000"/>
      <name val="Segoe UI"/>
      <family val="2"/>
    </font>
    <font>
      <b/>
      <sz val="8"/>
      <name val="Segoe UI"/>
      <family val="2"/>
    </font>
    <font>
      <b/>
      <sz val="8"/>
      <color rgb="FF0070C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5DC"/>
      </patternFill>
    </fill>
    <fill>
      <patternFill patternType="solid">
        <f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43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164" fontId="3" fillId="0" borderId="0" xfId="1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4" fontId="6" fillId="0" borderId="1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right"/>
    </xf>
    <xf numFmtId="164" fontId="4" fillId="0" borderId="0" xfId="1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7" fillId="3" borderId="0" xfId="0" applyNumberFormat="1" applyFont="1" applyFill="1" applyAlignment="1">
      <alignment horizontal="right" vertical="center"/>
    </xf>
    <xf numFmtId="0" fontId="8" fillId="0" borderId="0" xfId="0" applyFont="1"/>
    <xf numFmtId="0" fontId="2" fillId="0" borderId="0" xfId="0" applyFont="1" applyAlignment="1">
      <alignment horizontal="left" indent="1"/>
    </xf>
    <xf numFmtId="164" fontId="2" fillId="0" borderId="0" xfId="1" applyNumberFormat="1" applyFont="1"/>
    <xf numFmtId="9" fontId="9" fillId="0" borderId="0" xfId="2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3" fontId="11" fillId="4" borderId="0" xfId="0" applyNumberFormat="1" applyFont="1" applyFill="1" applyAlignment="1">
      <alignment horizontal="right" vertical="center"/>
    </xf>
    <xf numFmtId="9" fontId="10" fillId="0" borderId="0" xfId="0" applyNumberFormat="1" applyFont="1" applyAlignment="1">
      <alignment horizontal="center"/>
    </xf>
    <xf numFmtId="44" fontId="7" fillId="4" borderId="0" xfId="1" applyFont="1" applyFill="1" applyAlignment="1">
      <alignment horizontal="right" vertical="center"/>
    </xf>
    <xf numFmtId="0" fontId="8" fillId="0" borderId="0" xfId="0" applyFont="1" applyAlignment="1">
      <alignment horizontal="center"/>
    </xf>
    <xf numFmtId="164" fontId="8" fillId="0" borderId="0" xfId="1" applyNumberFormat="1" applyFont="1"/>
    <xf numFmtId="9" fontId="10" fillId="0" borderId="0" xfId="2" applyFont="1" applyAlignment="1">
      <alignment horizontal="center"/>
    </xf>
    <xf numFmtId="9" fontId="9" fillId="0" borderId="0" xfId="0" applyNumberFormat="1" applyFont="1" applyAlignment="1">
      <alignment horizontal="center"/>
    </xf>
    <xf numFmtId="0" fontId="8" fillId="0" borderId="0" xfId="0" applyFont="1" applyAlignment="1">
      <alignment horizontal="left" indent="3"/>
    </xf>
    <xf numFmtId="0" fontId="12" fillId="0" borderId="0" xfId="0" applyFont="1" applyAlignment="1">
      <alignment horizontal="right"/>
    </xf>
    <xf numFmtId="44" fontId="12" fillId="4" borderId="0" xfId="1" applyFont="1" applyFill="1" applyAlignment="1">
      <alignment horizontal="right" vertical="center"/>
    </xf>
    <xf numFmtId="3" fontId="17" fillId="3" borderId="0" xfId="0" applyNumberFormat="1" applyFont="1" applyFill="1" applyAlignment="1">
      <alignment horizontal="center" vertical="center"/>
    </xf>
    <xf numFmtId="164" fontId="22" fillId="4" borderId="0" xfId="1" applyNumberFormat="1" applyFont="1" applyFill="1" applyAlignment="1">
      <alignment horizontal="right" vertical="center"/>
    </xf>
    <xf numFmtId="3" fontId="15" fillId="3" borderId="0" xfId="0" applyNumberFormat="1" applyFont="1" applyFill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164" fontId="18" fillId="0" borderId="0" xfId="1" applyNumberFormat="1" applyFont="1" applyAlignment="1">
      <alignment vertical="center"/>
    </xf>
    <xf numFmtId="0" fontId="18" fillId="0" borderId="3" xfId="0" applyFont="1" applyBorder="1" applyAlignment="1">
      <alignment vertical="center"/>
    </xf>
    <xf numFmtId="44" fontId="19" fillId="5" borderId="0" xfId="1" applyFont="1" applyFill="1" applyAlignment="1">
      <alignment vertical="center"/>
    </xf>
    <xf numFmtId="44" fontId="20" fillId="0" borderId="0" xfId="1" applyFont="1" applyAlignment="1">
      <alignment vertical="center"/>
    </xf>
    <xf numFmtId="9" fontId="20" fillId="0" borderId="0" xfId="2" applyFont="1" applyAlignment="1">
      <alignment horizontal="center" vertical="center"/>
    </xf>
    <xf numFmtId="164" fontId="16" fillId="0" borderId="0" xfId="1" applyNumberFormat="1" applyFont="1" applyAlignment="1">
      <alignment vertical="center"/>
    </xf>
    <xf numFmtId="44" fontId="19" fillId="0" borderId="0" xfId="1" applyFont="1" applyAlignment="1">
      <alignment horizontal="center" vertical="center"/>
    </xf>
    <xf numFmtId="44" fontId="21" fillId="0" borderId="0" xfId="1" applyFont="1" applyAlignment="1">
      <alignment vertical="center"/>
    </xf>
    <xf numFmtId="44" fontId="18" fillId="0" borderId="0" xfId="1" applyFont="1" applyAlignment="1">
      <alignment vertical="center"/>
    </xf>
    <xf numFmtId="0" fontId="22" fillId="0" borderId="0" xfId="0" applyFont="1" applyAlignment="1">
      <alignment horizontal="right" vertical="center"/>
    </xf>
    <xf numFmtId="9" fontId="21" fillId="0" borderId="0" xfId="0" applyNumberFormat="1" applyFont="1" applyAlignment="1">
      <alignment horizontal="center" vertical="center"/>
    </xf>
    <xf numFmtId="9" fontId="21" fillId="0" borderId="0" xfId="2" applyFont="1" applyAlignment="1">
      <alignment horizontal="center" vertical="center"/>
    </xf>
    <xf numFmtId="0" fontId="14" fillId="2" borderId="0" xfId="3" applyFont="1" applyFill="1" applyBorder="1" applyAlignment="1">
      <alignment horizontal="left" vertical="center"/>
    </xf>
    <xf numFmtId="164" fontId="16" fillId="0" borderId="0" xfId="0" applyNumberFormat="1" applyFont="1" applyAlignment="1">
      <alignment vertical="center"/>
    </xf>
    <xf numFmtId="0" fontId="18" fillId="0" borderId="0" xfId="0" applyFont="1" applyAlignment="1">
      <alignment horizontal="left" vertical="center" indent="1"/>
    </xf>
    <xf numFmtId="0" fontId="14" fillId="0" borderId="0" xfId="3" applyFont="1" applyBorder="1" applyAlignment="1">
      <alignment horizontal="left" vertical="center" indent="1"/>
    </xf>
    <xf numFmtId="0" fontId="16" fillId="0" borderId="0" xfId="0" applyFont="1" applyAlignment="1">
      <alignment horizontal="left" vertical="center" indent="3"/>
    </xf>
    <xf numFmtId="164" fontId="18" fillId="5" borderId="0" xfId="1" applyNumberFormat="1" applyFont="1" applyFill="1" applyAlignment="1">
      <alignment vertical="center"/>
    </xf>
    <xf numFmtId="164" fontId="16" fillId="5" borderId="0" xfId="1" applyNumberFormat="1" applyFont="1" applyFill="1" applyAlignment="1">
      <alignment vertical="center"/>
    </xf>
    <xf numFmtId="164" fontId="22" fillId="5" borderId="0" xfId="1" applyNumberFormat="1" applyFont="1" applyFill="1" applyAlignment="1">
      <alignment horizontal="right" vertical="center"/>
    </xf>
    <xf numFmtId="164" fontId="16" fillId="5" borderId="0" xfId="0" applyNumberFormat="1" applyFont="1" applyFill="1" applyAlignment="1">
      <alignment vertical="center"/>
    </xf>
    <xf numFmtId="0" fontId="16" fillId="0" borderId="0" xfId="0" applyFont="1" applyAlignment="1">
      <alignment horizontal="center" vertical="center" textRotation="90"/>
    </xf>
    <xf numFmtId="0" fontId="24" fillId="0" borderId="0" xfId="0" applyFont="1" applyAlignment="1">
      <alignment horizontal="center" vertical="center"/>
    </xf>
    <xf numFmtId="0" fontId="24" fillId="6" borderId="0" xfId="0" applyFont="1" applyFill="1" applyAlignment="1">
      <alignment horizontal="center" vertical="center"/>
    </xf>
    <xf numFmtId="165" fontId="24" fillId="0" borderId="0" xfId="4" applyNumberFormat="1" applyFont="1" applyAlignment="1">
      <alignment horizontal="center" vertical="center"/>
    </xf>
    <xf numFmtId="164" fontId="16" fillId="2" borderId="0" xfId="1" applyNumberFormat="1" applyFont="1" applyFill="1" applyAlignment="1">
      <alignment vertical="center"/>
    </xf>
    <xf numFmtId="44" fontId="16" fillId="2" borderId="0" xfId="1" applyNumberFormat="1" applyFont="1" applyFill="1" applyAlignment="1">
      <alignment vertical="center"/>
    </xf>
    <xf numFmtId="44" fontId="21" fillId="0" borderId="0" xfId="1" applyNumberFormat="1" applyFont="1" applyAlignment="1">
      <alignment vertical="center"/>
    </xf>
    <xf numFmtId="166" fontId="17" fillId="3" borderId="0" xfId="0" applyNumberFormat="1" applyFont="1" applyFill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18" fillId="0" borderId="0" xfId="0" applyFont="1" applyFill="1" applyAlignment="1">
      <alignment vertical="center"/>
    </xf>
    <xf numFmtId="3" fontId="17" fillId="0" borderId="0" xfId="0" applyNumberFormat="1" applyFont="1" applyFill="1" applyAlignment="1">
      <alignment horizontal="center" vertical="center"/>
    </xf>
    <xf numFmtId="0" fontId="23" fillId="7" borderId="1" xfId="0" applyFont="1" applyFill="1" applyBorder="1" applyAlignment="1">
      <alignment horizontal="center" vertical="center"/>
    </xf>
    <xf numFmtId="166" fontId="23" fillId="7" borderId="1" xfId="0" applyNumberFormat="1" applyFont="1" applyFill="1" applyBorder="1" applyAlignment="1">
      <alignment horizontal="center" vertical="center"/>
    </xf>
    <xf numFmtId="167" fontId="25" fillId="5" borderId="1" xfId="4" applyNumberFormat="1" applyFont="1" applyFill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4" fillId="0" borderId="0" xfId="0" applyFont="1" applyBorder="1" applyAlignment="1">
      <alignment vertical="center"/>
    </xf>
  </cellXfs>
  <cellStyles count="5">
    <cellStyle name="Millares" xfId="4" builtinId="3"/>
    <cellStyle name="Moneda" xfId="1" builtinId="4"/>
    <cellStyle name="Normal" xfId="0" builtinId="0"/>
    <cellStyle name="Normal 2" xfId="3"/>
    <cellStyle name="Porcentaje" xfId="2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113"/>
  <sheetViews>
    <sheetView showGridLines="0" tabSelected="1" zoomScale="120" zoomScaleNormal="120" workbookViewId="0">
      <pane ySplit="2" topLeftCell="A77" activePane="bottomLeft" state="frozen"/>
      <selection pane="bottomLeft" activeCell="M109" sqref="M2:M109"/>
    </sheetView>
  </sheetViews>
  <sheetFormatPr baseColWidth="10" defaultRowHeight="11.4" x14ac:dyDescent="0.3"/>
  <cols>
    <col min="1" max="3" width="3.44140625" style="41" customWidth="1"/>
    <col min="4" max="4" width="6.5546875" style="64" customWidth="1"/>
    <col min="5" max="5" width="24.5546875" style="40" customWidth="1"/>
    <col min="6" max="6" width="10.88671875" style="40" customWidth="1"/>
    <col min="7" max="11" width="10.21875" style="40" customWidth="1"/>
    <col min="12" max="12" width="36.33203125" style="72" customWidth="1"/>
    <col min="13" max="13" width="68.44140625" style="40" customWidth="1"/>
    <col min="14" max="14" width="10.21875" style="72" customWidth="1"/>
    <col min="15" max="15" width="62.88671875" style="72" customWidth="1"/>
    <col min="16" max="16" width="10.21875" style="72" customWidth="1"/>
    <col min="17" max="17" width="77.21875" style="72" customWidth="1"/>
    <col min="18" max="18" width="10.21875" style="72" customWidth="1"/>
    <col min="19" max="19" width="68.109375" style="72" customWidth="1"/>
    <col min="20" max="21" width="11.5546875" style="40"/>
    <col min="22" max="22" width="13.33203125" style="40" customWidth="1"/>
    <col min="23" max="23" width="8.5546875" style="41" customWidth="1"/>
    <col min="24" max="16384" width="11.5546875" style="40"/>
  </cols>
  <sheetData>
    <row r="1" spans="1:23" ht="12" thickBot="1" x14ac:dyDescent="0.35">
      <c r="D1" s="74">
        <v>3</v>
      </c>
      <c r="E1" s="40" t="s">
        <v>142</v>
      </c>
      <c r="G1" s="70">
        <f>F2+1</f>
        <v>43192</v>
      </c>
      <c r="H1" s="70">
        <f>G1+7</f>
        <v>43199</v>
      </c>
      <c r="I1" s="70">
        <f t="shared" ref="I1:J1" si="0">H1+7</f>
        <v>43206</v>
      </c>
      <c r="J1" s="70">
        <f t="shared" si="0"/>
        <v>43213</v>
      </c>
      <c r="L1" s="40" t="s">
        <v>143</v>
      </c>
    </row>
    <row r="2" spans="1:23" ht="24" thickBot="1" x14ac:dyDescent="0.35">
      <c r="A2" s="63" t="s">
        <v>29</v>
      </c>
      <c r="B2" s="63" t="s">
        <v>131</v>
      </c>
      <c r="C2" s="63" t="s">
        <v>135</v>
      </c>
      <c r="D2" s="64" t="s">
        <v>141</v>
      </c>
      <c r="E2" s="39" t="s">
        <v>30</v>
      </c>
      <c r="F2" s="75">
        <v>43191</v>
      </c>
      <c r="G2" s="36" t="s">
        <v>136</v>
      </c>
      <c r="H2" s="36" t="s">
        <v>137</v>
      </c>
      <c r="I2" s="36" t="s">
        <v>138</v>
      </c>
      <c r="J2" s="36" t="s">
        <v>139</v>
      </c>
      <c r="K2" s="36" t="s">
        <v>140</v>
      </c>
      <c r="L2" s="76">
        <f>MONTH(F2)</f>
        <v>4</v>
      </c>
      <c r="M2" s="40" t="str">
        <f>CONCATENATE("-- ====================== W1 //// ",$L$1)</f>
        <v xml:space="preserve">-- ====================== W1 //// [dbo].[PG_CI_TRASPASO] </v>
      </c>
      <c r="N2" s="73"/>
      <c r="O2" s="40" t="str">
        <f>CONCATENATE("-- ====================== W2 //// ",$L$1)</f>
        <v xml:space="preserve">-- ====================== W2 //// [dbo].[PG_CI_TRASPASO] </v>
      </c>
      <c r="P2" s="73"/>
      <c r="Q2" s="40" t="str">
        <f>CONCATENATE("-- ====================== W3 //// ",$L$1)</f>
        <v xml:space="preserve">-- ====================== W3 //// [dbo].[PG_CI_TRASPASO] </v>
      </c>
      <c r="R2" s="73"/>
      <c r="S2" s="40" t="str">
        <f>CONCATENATE("-- ====================== W4 //// ",$L$1)</f>
        <v xml:space="preserve">-- ====================== W4 //// [dbo].[PG_CI_TRASPASO] </v>
      </c>
    </row>
    <row r="3" spans="1:23" ht="15.6" hidden="1" thickBot="1" x14ac:dyDescent="0.35">
      <c r="A3" s="41">
        <v>0</v>
      </c>
      <c r="B3" s="41" t="s">
        <v>132</v>
      </c>
      <c r="C3" s="41" t="s">
        <v>123</v>
      </c>
      <c r="D3" s="65">
        <v>10</v>
      </c>
      <c r="E3" s="38" t="s">
        <v>15</v>
      </c>
      <c r="F3" s="36"/>
      <c r="G3" s="36"/>
      <c r="H3" s="36"/>
      <c r="I3" s="36"/>
      <c r="J3" s="36"/>
      <c r="K3" s="36"/>
      <c r="L3" s="76">
        <f>(D1*10000000) + ((YEAR(F2)-2000)*100000) + (MONTH(F2)*1000)</f>
        <v>31804000</v>
      </c>
      <c r="N3" s="64">
        <f>L112+1</f>
        <v>31804110</v>
      </c>
      <c r="O3" s="64"/>
      <c r="P3" s="64">
        <f>N112+1</f>
        <v>31804220</v>
      </c>
      <c r="Q3" s="64"/>
      <c r="R3" s="64">
        <f>P112+1</f>
        <v>31804330</v>
      </c>
      <c r="S3" s="64"/>
      <c r="V3" s="36"/>
    </row>
    <row r="4" spans="1:23" x14ac:dyDescent="0.3">
      <c r="A4" s="41">
        <v>1</v>
      </c>
      <c r="B4" s="41" t="s">
        <v>123</v>
      </c>
      <c r="C4" s="41" t="s">
        <v>123</v>
      </c>
      <c r="D4" s="64">
        <f>D3+10</f>
        <v>20</v>
      </c>
      <c r="E4" s="56" t="s">
        <v>18</v>
      </c>
      <c r="F4" s="59">
        <f ca="1">RANDBETWEEN($T4,$U4)</f>
        <v>83008</v>
      </c>
      <c r="G4" s="66">
        <v>0</v>
      </c>
      <c r="H4" s="68">
        <f ca="1">$F4/2</f>
        <v>41504</v>
      </c>
      <c r="I4" s="66">
        <v>0</v>
      </c>
      <c r="J4" s="68">
        <f ca="1">$F4/2</f>
        <v>41504</v>
      </c>
      <c r="K4" s="66">
        <v>0</v>
      </c>
      <c r="L4" s="64">
        <f t="shared" ref="L4:L7" si="1">L3+1</f>
        <v>31804001</v>
      </c>
      <c r="M4" s="78" t="str">
        <f>CONCATENATE("EXECUTE ", $L$1," 0,0,0, ", L3, ", '', 1, 1, 2, ",$D4, ", 1, '",TEXT($G$1,"aaaa-mm-dd"), "', ", $D$1, ", '', ", G4, ", ",G4)</f>
        <v>EXECUTE [dbo].[PG_CI_TRASPASO]  0,0,0, 31804000, '', 1, 1, 2, 20, 1, '2018-04-02', 3, '', 0, 0</v>
      </c>
      <c r="N4" s="64">
        <f>N3+1</f>
        <v>31804111</v>
      </c>
      <c r="O4" s="77" t="str">
        <f ca="1">CONCATENATE("EXECUTE ", $L$1," 0,0,0, ", N4, ", '', 100, 1, 2, ",$D4, ", 1, '",TEXT($H$1,"aaaa-mm-dd"), "', ", $D$1, ", '', ", H4, ", ",H4)</f>
        <v>EXECUTE [dbo].[PG_CI_TRASPASO]  0,0,0, 31804111, '', 100, 1, 2, 20, 1, '2018-04-09', 3, '', 41504, 41504</v>
      </c>
      <c r="P4" s="64">
        <f>P3+1</f>
        <v>31804221</v>
      </c>
      <c r="Q4" s="77" t="str">
        <f>CONCATENATE("EXECUTE ", $L$1," 0,0,0, ", P4, ", '', 100, 1, 2, ",$D4, ", 1, '",TEXT($I$1,"aaaa-mm-dd"), "', ", $D$1, ", '', ", I4, ", ",I4)</f>
        <v>EXECUTE [dbo].[PG_CI_TRASPASO]  0,0,0, 31804221, '', 100, 1, 2, 20, 1, '2018-04-16', 3, '', 0, 0</v>
      </c>
      <c r="R4" s="64">
        <f>R3+1</f>
        <v>31804331</v>
      </c>
      <c r="S4" s="77" t="str">
        <f ca="1">CONCATENATE("EXECUTE ", $L$1," 0,0,0, ", R4, ", '', 100, 1, 2, ",$D4, ", 1, '",TEXT($J$1,"aaaa-mm-dd"), "', ", $D$1, ", '', ", J4, ", ",J4)</f>
        <v>EXECUTE [dbo].[PG_CI_TRASPASO]  0,0,0, 31804331, '', 100, 1, 2, 20, 1, '2018-04-23', 3, '', 41504, 41504</v>
      </c>
      <c r="T4" s="44">
        <f>$V4*(1-W4)</f>
        <v>81000</v>
      </c>
      <c r="U4" s="44">
        <f>$V4*(1+W4)</f>
        <v>99000.000000000015</v>
      </c>
      <c r="V4" s="45">
        <v>90000</v>
      </c>
      <c r="W4" s="46">
        <v>0.1</v>
      </c>
    </row>
    <row r="5" spans="1:23" x14ac:dyDescent="0.3">
      <c r="A5" s="41">
        <v>1</v>
      </c>
      <c r="B5" s="41" t="s">
        <v>123</v>
      </c>
      <c r="C5" s="41" t="s">
        <v>123</v>
      </c>
      <c r="D5" s="64">
        <f t="shared" ref="D5:D68" si="2">D4+10</f>
        <v>30</v>
      </c>
      <c r="E5" s="56" t="s">
        <v>19</v>
      </c>
      <c r="F5" s="59">
        <f ca="1">RANDBETWEEN($T5,$U5)</f>
        <v>28004</v>
      </c>
      <c r="G5" s="69">
        <f ca="1">$F5/4</f>
        <v>7001</v>
      </c>
      <c r="H5" s="69">
        <f t="shared" ref="H5:J5" ca="1" si="3">$F5/4</f>
        <v>7001</v>
      </c>
      <c r="I5" s="69">
        <f t="shared" ca="1" si="3"/>
        <v>7001</v>
      </c>
      <c r="J5" s="69">
        <f t="shared" ca="1" si="3"/>
        <v>7001</v>
      </c>
      <c r="K5" s="66">
        <v>0</v>
      </c>
      <c r="L5" s="64">
        <f t="shared" si="1"/>
        <v>31804002</v>
      </c>
      <c r="M5" s="78" t="str">
        <f t="shared" ref="M5:M68" ca="1" si="4">CONCATENATE("EXECUTE ", $L$1," 0,0,0, ", L4, ", '', 1, 1, 2, ",$D5, ", 1, '",TEXT($G$1,"aaaa-mm-dd"), "', ", $D$1, ", '', ", G5, ", ",G5)</f>
        <v>EXECUTE [dbo].[PG_CI_TRASPASO]  0,0,0, 31804001, '', 1, 1, 2, 30, 1, '2018-04-02', 3, '', 7001, 7001</v>
      </c>
      <c r="N5" s="64">
        <f t="shared" ref="L5:R68" si="5">N4+1</f>
        <v>31804112</v>
      </c>
      <c r="O5" s="77" t="str">
        <f ca="1">CONCATENATE("EXECUTE ", $L$1," 0,0,0, ", N5, ", '', 100, 1, 2, ",$D5, ", 1, '",TEXT($H$1,"aaaa-mm-dd"), "', ", $D$1, ", '', ", H5, ", ",H5)</f>
        <v>EXECUTE [dbo].[PG_CI_TRASPASO]  0,0,0, 31804112, '', 100, 1, 2, 30, 1, '2018-04-09', 3, '', 7001, 7001</v>
      </c>
      <c r="P5" s="64">
        <f t="shared" si="5"/>
        <v>31804222</v>
      </c>
      <c r="Q5" s="77" t="str">
        <f ca="1">CONCATENATE("EXECUTE ", $L$1," 0,0,0, ", P5, ", '', 100, 1, 2, ",$D5, ", 1, '",TEXT($I$1,"aaaa-mm-dd"), "', ", $D$1, ", '', ", I5, ", ",I5)</f>
        <v>EXECUTE [dbo].[PG_CI_TRASPASO]  0,0,0, 31804222, '', 100, 1, 2, 30, 1, '2018-04-16', 3, '', 7001, 7001</v>
      </c>
      <c r="R5" s="64">
        <f t="shared" si="5"/>
        <v>31804332</v>
      </c>
      <c r="S5" s="77" t="str">
        <f ca="1">CONCATENATE("EXECUTE ", $L$1," 0,0,0, ", R5, ", '', 100, 1, 2, ",$D5, ", 1, '",TEXT($J$1,"aaaa-mm-dd"), "', ", $D$1, ", '', ", J5, ", ",J5)</f>
        <v>EXECUTE [dbo].[PG_CI_TRASPASO]  0,0,0, 31804332, '', 100, 1, 2, 30, 1, '2018-04-23', 3, '', 7001, 7001</v>
      </c>
      <c r="T5" s="44">
        <f>$V5*(1-W5)</f>
        <v>27000</v>
      </c>
      <c r="U5" s="44">
        <f>$V5*(1+W5)</f>
        <v>33000</v>
      </c>
      <c r="V5" s="45">
        <v>30000</v>
      </c>
      <c r="W5" s="46">
        <v>0.1</v>
      </c>
    </row>
    <row r="6" spans="1:23" hidden="1" x14ac:dyDescent="0.3">
      <c r="A6" s="41">
        <v>2</v>
      </c>
      <c r="B6" s="41" t="s">
        <v>123</v>
      </c>
      <c r="C6" s="41" t="s">
        <v>123</v>
      </c>
      <c r="D6" s="64">
        <f t="shared" si="2"/>
        <v>40</v>
      </c>
      <c r="E6" s="58" t="s">
        <v>16</v>
      </c>
      <c r="F6" s="60">
        <f t="shared" ref="F6" ca="1" si="6">F4+F5</f>
        <v>111012</v>
      </c>
      <c r="G6" s="47">
        <f t="shared" ref="G6:K6" ca="1" si="7">G4+G5</f>
        <v>7001</v>
      </c>
      <c r="H6" s="47">
        <f t="shared" ca="1" si="7"/>
        <v>48505</v>
      </c>
      <c r="I6" s="47">
        <f t="shared" ca="1" si="7"/>
        <v>7001</v>
      </c>
      <c r="J6" s="47">
        <f t="shared" ca="1" si="7"/>
        <v>48505</v>
      </c>
      <c r="K6" s="47">
        <f t="shared" si="7"/>
        <v>0</v>
      </c>
      <c r="L6" s="64">
        <f t="shared" si="1"/>
        <v>31804003</v>
      </c>
      <c r="M6" s="78" t="str">
        <f t="shared" ca="1" si="4"/>
        <v>EXECUTE [dbo].[PG_CI_TRASPASO]  0,0,0, 31804002, '', 1, 1, 2, 40, 1, '2018-04-02', 3, '', 7001, 7001</v>
      </c>
      <c r="N6" s="64">
        <f t="shared" si="5"/>
        <v>31804113</v>
      </c>
      <c r="O6" s="71" t="str">
        <f t="shared" ref="O6:O30" ca="1" si="8">CONCATENATE("EXECUTE ", $L$1," 0,0,0, ", N6, ", '', 100, 1, 2, ",$D6, ", 1, '",TEXT($H$1,"mm-dd-aaaa"), "', ", $D$1, ", '', ", H6, ", ",H6)</f>
        <v>EXECUTE [dbo].[PG_CI_TRASPASO]  0,0,0, 31804113, '', 100, 1, 2, 40, 1, '04-09-2018', 3, '', 48505, 48505</v>
      </c>
      <c r="P6" s="64">
        <f t="shared" si="5"/>
        <v>31804223</v>
      </c>
      <c r="Q6" s="71" t="str">
        <f t="shared" ref="Q6:Q30" ca="1" si="9">CONCATENATE("EXECUTE ", $L$1," 0,0,0, ", P6, ", '', 100, 1, 2, ",$D6, ", 1, '",TEXT($I$1,"mm-dd-aaaa"), "', ", $D$1, ", '', ", I6, ", ",I6)</f>
        <v>EXECUTE [dbo].[PG_CI_TRASPASO]  0,0,0, 31804223, '', 100, 1, 2, 40, 1, '04-16-2018', 3, '', 7001, 7001</v>
      </c>
      <c r="R6" s="64">
        <f t="shared" si="5"/>
        <v>31804333</v>
      </c>
      <c r="S6" s="71" t="str">
        <f t="shared" ref="S6:S30" ca="1" si="10">CONCATENATE("EXECUTE ", $L$1," 0,0,0, ", R6, ", '', 100, 1, 2, ",$D6, ", 1, '",TEXT($J$1,"mm-dd-aaaa"), "', ", $D$1, ", '', ", J6, ", ",J6)</f>
        <v>EXECUTE [dbo].[PG_CI_TRASPASO]  0,0,0, 31804333, '', 100, 1, 2, 40, 1, '04-23-2018', 3, '', 48505, 48505</v>
      </c>
      <c r="T6" s="48"/>
      <c r="U6" s="45"/>
      <c r="V6" s="47">
        <f>V4+V5</f>
        <v>120000</v>
      </c>
    </row>
    <row r="7" spans="1:23" x14ac:dyDescent="0.3">
      <c r="A7" s="41">
        <v>1</v>
      </c>
      <c r="B7" s="41" t="s">
        <v>123</v>
      </c>
      <c r="C7" s="41" t="s">
        <v>123</v>
      </c>
      <c r="D7" s="64">
        <f t="shared" si="2"/>
        <v>50</v>
      </c>
      <c r="E7" s="56" t="s">
        <v>20</v>
      </c>
      <c r="F7" s="59">
        <f ca="1">RANDBETWEEN($T7,$U7)</f>
        <v>39139</v>
      </c>
      <c r="G7" s="66">
        <v>0</v>
      </c>
      <c r="H7" s="68">
        <f ca="1">$F7/2</f>
        <v>19569.5</v>
      </c>
      <c r="I7" s="66">
        <v>0</v>
      </c>
      <c r="J7" s="68">
        <f ca="1">$F7/2</f>
        <v>19569.5</v>
      </c>
      <c r="K7" s="66">
        <v>0</v>
      </c>
      <c r="L7" s="64">
        <f t="shared" si="1"/>
        <v>31804004</v>
      </c>
      <c r="M7" s="78" t="str">
        <f t="shared" si="4"/>
        <v>EXECUTE [dbo].[PG_CI_TRASPASO]  0,0,0, 31804003, '', 1, 1, 2, 50, 1, '2018-04-02', 3, '', 0, 0</v>
      </c>
      <c r="N7" s="64">
        <f t="shared" si="5"/>
        <v>31804114</v>
      </c>
      <c r="O7" s="77" t="str">
        <f t="shared" ref="O7:O8" ca="1" si="11">CONCATENATE("EXECUTE ", $L$1," 0,0,0, ", N7, ", '', 100, 1, 2, ",$D7, ", 1, '",TEXT($H$1,"aaaa-mm-dd"), "', ", $D$1, ", '', ", H7, ", ",H7)</f>
        <v>EXECUTE [dbo].[PG_CI_TRASPASO]  0,0,0, 31804114, '', 100, 1, 2, 50, 1, '2018-04-09', 3, '', 19569.5, 19569.5</v>
      </c>
      <c r="P7" s="64">
        <f t="shared" si="5"/>
        <v>31804224</v>
      </c>
      <c r="Q7" s="77" t="str">
        <f t="shared" ref="Q7:Q8" si="12">CONCATENATE("EXECUTE ", $L$1," 0,0,0, ", P7, ", '', 100, 1, 2, ",$D7, ", 1, '",TEXT($I$1,"aaaa-mm-dd"), "', ", $D$1, ", '', ", I7, ", ",I7)</f>
        <v>EXECUTE [dbo].[PG_CI_TRASPASO]  0,0,0, 31804224, '', 100, 1, 2, 50, 1, '2018-04-16', 3, '', 0, 0</v>
      </c>
      <c r="R7" s="64">
        <f t="shared" si="5"/>
        <v>31804334</v>
      </c>
      <c r="S7" s="77" t="str">
        <f t="shared" ref="S7:S8" ca="1" si="13">CONCATENATE("EXECUTE ", $L$1," 0,0,0, ", R7, ", '', 100, 1, 2, ",$D7, ", 1, '",TEXT($J$1,"aaaa-mm-dd"), "', ", $D$1, ", '', ", J7, ", ",J7)</f>
        <v>EXECUTE [dbo].[PG_CI_TRASPASO]  0,0,0, 31804334, '', 100, 1, 2, 50, 1, '2018-04-23', 3, '', 19569.5, 19569.5</v>
      </c>
      <c r="T7" s="44">
        <f>$V7*(1-W7)</f>
        <v>33300</v>
      </c>
      <c r="U7" s="44">
        <f>$V7*(1+W7)</f>
        <v>40700</v>
      </c>
      <c r="V7" s="45">
        <v>37000</v>
      </c>
      <c r="W7" s="46">
        <v>0.1</v>
      </c>
    </row>
    <row r="8" spans="1:23" x14ac:dyDescent="0.3">
      <c r="A8" s="41">
        <v>1</v>
      </c>
      <c r="B8" s="41" t="s">
        <v>123</v>
      </c>
      <c r="C8" s="41" t="s">
        <v>123</v>
      </c>
      <c r="D8" s="64">
        <f t="shared" si="2"/>
        <v>60</v>
      </c>
      <c r="E8" s="56" t="s">
        <v>21</v>
      </c>
      <c r="F8" s="59">
        <f ca="1">RANDBETWEEN($T8,$U8)</f>
        <v>46054</v>
      </c>
      <c r="G8" s="69">
        <f ca="1">$F8/4</f>
        <v>11513.5</v>
      </c>
      <c r="H8" s="69">
        <f t="shared" ref="H8:J8" ca="1" si="14">$F8/4</f>
        <v>11513.5</v>
      </c>
      <c r="I8" s="69">
        <f t="shared" ca="1" si="14"/>
        <v>11513.5</v>
      </c>
      <c r="J8" s="69">
        <f t="shared" ca="1" si="14"/>
        <v>11513.5</v>
      </c>
      <c r="K8" s="66">
        <v>0</v>
      </c>
      <c r="L8" s="64">
        <f t="shared" si="5"/>
        <v>31804005</v>
      </c>
      <c r="M8" s="78" t="str">
        <f t="shared" ca="1" si="4"/>
        <v>EXECUTE [dbo].[PG_CI_TRASPASO]  0,0,0, 31804004, '', 1, 1, 2, 60, 1, '2018-04-02', 3, '', 11513.5, 11513.5</v>
      </c>
      <c r="N8" s="64">
        <f t="shared" si="5"/>
        <v>31804115</v>
      </c>
      <c r="O8" s="77" t="str">
        <f t="shared" ca="1" si="11"/>
        <v>EXECUTE [dbo].[PG_CI_TRASPASO]  0,0,0, 31804115, '', 100, 1, 2, 60, 1, '2018-04-09', 3, '', 11513.5, 11513.5</v>
      </c>
      <c r="P8" s="64">
        <f t="shared" si="5"/>
        <v>31804225</v>
      </c>
      <c r="Q8" s="77" t="str">
        <f t="shared" ca="1" si="12"/>
        <v>EXECUTE [dbo].[PG_CI_TRASPASO]  0,0,0, 31804225, '', 100, 1, 2, 60, 1, '2018-04-16', 3, '', 11513.5, 11513.5</v>
      </c>
      <c r="R8" s="64">
        <f t="shared" si="5"/>
        <v>31804335</v>
      </c>
      <c r="S8" s="77" t="str">
        <f t="shared" ca="1" si="13"/>
        <v>EXECUTE [dbo].[PG_CI_TRASPASO]  0,0,0, 31804335, '', 100, 1, 2, 60, 1, '2018-04-23', 3, '', 11513.5, 11513.5</v>
      </c>
      <c r="T8" s="44">
        <f>$V8*(1-W8)</f>
        <v>45000</v>
      </c>
      <c r="U8" s="44">
        <f>$V8*(1+W8)</f>
        <v>55000.000000000007</v>
      </c>
      <c r="V8" s="45">
        <v>50000</v>
      </c>
      <c r="W8" s="46">
        <v>0.1</v>
      </c>
    </row>
    <row r="9" spans="1:23" hidden="1" x14ac:dyDescent="0.3">
      <c r="A9" s="41">
        <v>2</v>
      </c>
      <c r="B9" s="41" t="s">
        <v>123</v>
      </c>
      <c r="C9" s="41" t="s">
        <v>123</v>
      </c>
      <c r="D9" s="64">
        <f t="shared" si="2"/>
        <v>70</v>
      </c>
      <c r="E9" s="58" t="s">
        <v>17</v>
      </c>
      <c r="F9" s="60">
        <f t="shared" ref="F9" ca="1" si="15">F7+F8</f>
        <v>85193</v>
      </c>
      <c r="G9" s="47">
        <f t="shared" ref="G9:K9" ca="1" si="16">G7+G8</f>
        <v>11513.5</v>
      </c>
      <c r="H9" s="47">
        <f t="shared" ca="1" si="16"/>
        <v>31083</v>
      </c>
      <c r="I9" s="47">
        <f t="shared" ca="1" si="16"/>
        <v>11513.5</v>
      </c>
      <c r="J9" s="47">
        <f t="shared" ca="1" si="16"/>
        <v>31083</v>
      </c>
      <c r="K9" s="47">
        <f t="shared" si="16"/>
        <v>0</v>
      </c>
      <c r="L9" s="64">
        <f t="shared" si="5"/>
        <v>31804006</v>
      </c>
      <c r="M9" s="78" t="str">
        <f t="shared" ca="1" si="4"/>
        <v>EXECUTE [dbo].[PG_CI_TRASPASO]  0,0,0, 31804005, '', 1, 1, 2, 70, 1, '2018-04-02', 3, '', 11513.5, 11513.5</v>
      </c>
      <c r="N9" s="64">
        <f t="shared" si="5"/>
        <v>31804116</v>
      </c>
      <c r="O9" s="71" t="str">
        <f t="shared" ca="1" si="8"/>
        <v>EXECUTE [dbo].[PG_CI_TRASPASO]  0,0,0, 31804116, '', 100, 1, 2, 70, 1, '04-09-2018', 3, '', 31083, 31083</v>
      </c>
      <c r="P9" s="64">
        <f t="shared" si="5"/>
        <v>31804226</v>
      </c>
      <c r="Q9" s="71" t="str">
        <f t="shared" ca="1" si="9"/>
        <v>EXECUTE [dbo].[PG_CI_TRASPASO]  0,0,0, 31804226, '', 100, 1, 2, 70, 1, '04-16-2018', 3, '', 11513.5, 11513.5</v>
      </c>
      <c r="R9" s="64">
        <f t="shared" si="5"/>
        <v>31804336</v>
      </c>
      <c r="S9" s="71" t="str">
        <f t="shared" ca="1" si="10"/>
        <v>EXECUTE [dbo].[PG_CI_TRASPASO]  0,0,0, 31804336, '', 100, 1, 2, 70, 1, '04-23-2018', 3, '', 31083, 31083</v>
      </c>
      <c r="T9" s="49"/>
      <c r="U9" s="50"/>
      <c r="V9" s="47">
        <f>V7+V8</f>
        <v>87000</v>
      </c>
    </row>
    <row r="10" spans="1:23" hidden="1" x14ac:dyDescent="0.3">
      <c r="A10" s="41">
        <v>3</v>
      </c>
      <c r="B10" s="41" t="s">
        <v>132</v>
      </c>
      <c r="C10" s="41" t="s">
        <v>123</v>
      </c>
      <c r="D10" s="64">
        <f t="shared" si="2"/>
        <v>80</v>
      </c>
      <c r="E10" s="51" t="s">
        <v>22</v>
      </c>
      <c r="F10" s="61">
        <f t="shared" ref="F10" ca="1" si="17">F6+F9</f>
        <v>196205</v>
      </c>
      <c r="G10" s="37">
        <f t="shared" ref="G10:K10" ca="1" si="18">G6+G9</f>
        <v>18514.5</v>
      </c>
      <c r="H10" s="37">
        <f t="shared" ca="1" si="18"/>
        <v>79588</v>
      </c>
      <c r="I10" s="37">
        <f t="shared" ca="1" si="18"/>
        <v>18514.5</v>
      </c>
      <c r="J10" s="37">
        <f t="shared" ca="1" si="18"/>
        <v>79588</v>
      </c>
      <c r="K10" s="37">
        <f t="shared" si="18"/>
        <v>0</v>
      </c>
      <c r="L10" s="64">
        <f t="shared" si="5"/>
        <v>31804007</v>
      </c>
      <c r="M10" s="78" t="str">
        <f t="shared" ca="1" si="4"/>
        <v>EXECUTE [dbo].[PG_CI_TRASPASO]  0,0,0, 31804006, '', 1, 1, 2, 80, 1, '2018-04-02', 3, '', 18514.5, 18514.5</v>
      </c>
      <c r="N10" s="64">
        <f t="shared" si="5"/>
        <v>31804117</v>
      </c>
      <c r="O10" s="71" t="str">
        <f t="shared" ca="1" si="8"/>
        <v>EXECUTE [dbo].[PG_CI_TRASPASO]  0,0,0, 31804117, '', 100, 1, 2, 80, 1, '04-09-2018', 3, '', 79588, 79588</v>
      </c>
      <c r="P10" s="64">
        <f t="shared" si="5"/>
        <v>31804227</v>
      </c>
      <c r="Q10" s="71" t="str">
        <f t="shared" ca="1" si="9"/>
        <v>EXECUTE [dbo].[PG_CI_TRASPASO]  0,0,0, 31804227, '', 100, 1, 2, 80, 1, '04-16-2018', 3, '', 18514.5, 18514.5</v>
      </c>
      <c r="R10" s="64">
        <f t="shared" si="5"/>
        <v>31804337</v>
      </c>
      <c r="S10" s="71" t="str">
        <f t="shared" ca="1" si="10"/>
        <v>EXECUTE [dbo].[PG_CI_TRASPASO]  0,0,0, 31804337, '', 100, 1, 2, 80, 1, '04-23-2018', 3, '', 79588, 79588</v>
      </c>
      <c r="T10" s="52"/>
      <c r="V10" s="37">
        <f>V6+V9</f>
        <v>207000</v>
      </c>
    </row>
    <row r="11" spans="1:23" ht="15" hidden="1" x14ac:dyDescent="0.3">
      <c r="A11" s="41">
        <v>0</v>
      </c>
      <c r="B11" s="41" t="s">
        <v>132</v>
      </c>
      <c r="C11" s="41" t="s">
        <v>123</v>
      </c>
      <c r="D11" s="64">
        <f t="shared" si="2"/>
        <v>90</v>
      </c>
      <c r="E11" s="38" t="s">
        <v>133</v>
      </c>
      <c r="F11" s="36"/>
      <c r="G11" s="36"/>
      <c r="H11" s="36"/>
      <c r="I11" s="36"/>
      <c r="J11" s="36"/>
      <c r="K11" s="36"/>
      <c r="L11" s="64">
        <f t="shared" si="5"/>
        <v>31804008</v>
      </c>
      <c r="M11" s="78" t="str">
        <f t="shared" si="4"/>
        <v xml:space="preserve">EXECUTE [dbo].[PG_CI_TRASPASO]  0,0,0, 31804007, '', 1, 1, 2, 90, 1, '2018-04-02', 3, '', , </v>
      </c>
      <c r="N11" s="64">
        <f t="shared" si="5"/>
        <v>31804118</v>
      </c>
      <c r="O11" s="71" t="str">
        <f t="shared" si="8"/>
        <v xml:space="preserve">EXECUTE [dbo].[PG_CI_TRASPASO]  0,0,0, 31804118, '', 100, 1, 2, 90, 1, '04-09-2018', 3, '', , </v>
      </c>
      <c r="P11" s="64">
        <f t="shared" si="5"/>
        <v>31804228</v>
      </c>
      <c r="Q11" s="71" t="str">
        <f t="shared" si="9"/>
        <v xml:space="preserve">EXECUTE [dbo].[PG_CI_TRASPASO]  0,0,0, 31804228, '', 100, 1, 2, 90, 1, '04-16-2018', 3, '', , </v>
      </c>
      <c r="R11" s="64">
        <f t="shared" si="5"/>
        <v>31804338</v>
      </c>
      <c r="S11" s="71" t="str">
        <f t="shared" si="10"/>
        <v xml:space="preserve">EXECUTE [dbo].[PG_CI_TRASPASO]  0,0,0, 31804338, '', 100, 1, 2, 90, 1, '04-23-2018', 3, '', , </v>
      </c>
      <c r="V11" s="36"/>
    </row>
    <row r="12" spans="1:23" x14ac:dyDescent="0.3">
      <c r="A12" s="41">
        <v>1</v>
      </c>
      <c r="B12" s="41" t="s">
        <v>123</v>
      </c>
      <c r="C12" s="41" t="s">
        <v>123</v>
      </c>
      <c r="D12" s="64">
        <f t="shared" si="2"/>
        <v>100</v>
      </c>
      <c r="E12" s="57" t="s">
        <v>115</v>
      </c>
      <c r="F12" s="59">
        <f t="shared" ref="F12:F14" ca="1" si="19">RANDBETWEEN($T12,$U12)</f>
        <v>12845</v>
      </c>
      <c r="G12" s="67">
        <f ca="1">$F12</f>
        <v>12845</v>
      </c>
      <c r="H12" s="66">
        <v>0</v>
      </c>
      <c r="I12" s="66">
        <v>0</v>
      </c>
      <c r="J12" s="66">
        <v>0</v>
      </c>
      <c r="K12" s="66">
        <v>0</v>
      </c>
      <c r="L12" s="64">
        <f t="shared" si="5"/>
        <v>31804009</v>
      </c>
      <c r="M12" s="78" t="str">
        <f t="shared" ca="1" si="4"/>
        <v>EXECUTE [dbo].[PG_CI_TRASPASO]  0,0,0, 31804008, '', 1, 1, 2, 100, 1, '2018-04-02', 3, '', 12845, 12845</v>
      </c>
      <c r="N12" s="64">
        <f t="shared" si="5"/>
        <v>31804119</v>
      </c>
      <c r="O12" s="77" t="str">
        <f>CONCATENATE("EXECUTE ", $L$1," 0,0,0, ", N12, ", '', 100, 1, 2, ",$D12, ", 1, '",TEXT($H$1,"aaaa-mm-dd"), "', ", $D$1, ", '', ", H12, ", ",H12)</f>
        <v>EXECUTE [dbo].[PG_CI_TRASPASO]  0,0,0, 31804119, '', 100, 1, 2, 100, 1, '2018-04-09', 3, '', 0, 0</v>
      </c>
      <c r="P12" s="64">
        <f t="shared" si="5"/>
        <v>31804229</v>
      </c>
      <c r="Q12" s="77" t="str">
        <f>CONCATENATE("EXECUTE ", $L$1," 0,0,0, ", P12, ", '', 100, 1, 2, ",$D12, ", 1, '",TEXT($I$1,"aaaa-mm-dd"), "', ", $D$1, ", '', ", I12, ", ",I12)</f>
        <v>EXECUTE [dbo].[PG_CI_TRASPASO]  0,0,0, 31804229, '', 100, 1, 2, 100, 1, '2018-04-16', 3, '', 0, 0</v>
      </c>
      <c r="R12" s="64">
        <f t="shared" si="5"/>
        <v>31804339</v>
      </c>
      <c r="S12" s="77" t="str">
        <f>CONCATENATE("EXECUTE ", $L$1," 0,0,0, ", R12, ", '', 100, 1, 2, ",$D12, ", 1, '",TEXT($J$1,"aaaa-mm-dd"), "', ", $D$1, ", '', ", J12, ", ",J12)</f>
        <v>EXECUTE [dbo].[PG_CI_TRASPASO]  0,0,0, 31804339, '', 100, 1, 2, 100, 1, '2018-04-23', 3, '', 0, 0</v>
      </c>
      <c r="T12" s="44">
        <f>$V12*(1-W12)</f>
        <v>11250</v>
      </c>
      <c r="U12" s="44">
        <f>$V12*(1+W12)</f>
        <v>13750.000000000002</v>
      </c>
      <c r="V12" s="45">
        <v>12500</v>
      </c>
      <c r="W12" s="46">
        <v>0.1</v>
      </c>
    </row>
    <row r="13" spans="1:23" x14ac:dyDescent="0.3">
      <c r="A13" s="41">
        <v>1</v>
      </c>
      <c r="D13" s="64">
        <f t="shared" si="2"/>
        <v>110</v>
      </c>
      <c r="E13" s="57" t="s">
        <v>116</v>
      </c>
      <c r="F13" s="59">
        <f t="shared" ca="1" si="19"/>
        <v>0</v>
      </c>
      <c r="G13" s="42">
        <f t="shared" ref="G13:K14" ca="1" si="20">RANDBETWEEN($T13,$U13)</f>
        <v>0</v>
      </c>
      <c r="H13" s="42">
        <f t="shared" ca="1" si="20"/>
        <v>0</v>
      </c>
      <c r="I13" s="42">
        <f t="shared" ca="1" si="20"/>
        <v>0</v>
      </c>
      <c r="J13" s="42">
        <f t="shared" ca="1" si="20"/>
        <v>0</v>
      </c>
      <c r="K13" s="42">
        <f t="shared" ca="1" si="20"/>
        <v>0</v>
      </c>
      <c r="L13" s="64">
        <f t="shared" si="5"/>
        <v>31804010</v>
      </c>
      <c r="M13" s="78" t="str">
        <f t="shared" ca="1" si="4"/>
        <v>EXECUTE [dbo].[PG_CI_TRASPASO]  0,0,0, 31804009, '', 1, 1, 2, 110, 1, '2018-04-02', 3, '', 0, 0</v>
      </c>
      <c r="N13" s="64">
        <f t="shared" si="5"/>
        <v>31804120</v>
      </c>
      <c r="O13" s="71" t="str">
        <f t="shared" ca="1" si="8"/>
        <v>EXECUTE [dbo].[PG_CI_TRASPASO]  0,0,0, 31804120, '', 100, 1, 2, 110, 1, '04-09-2018', 3, '', 0, 0</v>
      </c>
      <c r="P13" s="64">
        <f t="shared" si="5"/>
        <v>31804230</v>
      </c>
      <c r="Q13" s="71" t="str">
        <f t="shared" ca="1" si="9"/>
        <v>EXECUTE [dbo].[PG_CI_TRASPASO]  0,0,0, 31804230, '', 100, 1, 2, 110, 1, '04-16-2018', 3, '', 0, 0</v>
      </c>
      <c r="R13" s="64">
        <f t="shared" si="5"/>
        <v>31804340</v>
      </c>
      <c r="S13" s="71" t="str">
        <f t="shared" ca="1" si="10"/>
        <v>EXECUTE [dbo].[PG_CI_TRASPASO]  0,0,0, 31804340, '', 100, 1, 2, 110, 1, '04-23-2018', 3, '', 0, 0</v>
      </c>
      <c r="T13" s="44">
        <f>$V13*(1-W13)</f>
        <v>0</v>
      </c>
      <c r="U13" s="44">
        <f>$V13*(1+W13)</f>
        <v>0</v>
      </c>
      <c r="V13" s="45">
        <v>0</v>
      </c>
      <c r="W13" s="46">
        <v>0.1</v>
      </c>
    </row>
    <row r="14" spans="1:23" x14ac:dyDescent="0.3">
      <c r="A14" s="41">
        <v>1</v>
      </c>
      <c r="C14" s="41" t="s">
        <v>123</v>
      </c>
      <c r="D14" s="64">
        <f t="shared" si="2"/>
        <v>120</v>
      </c>
      <c r="E14" s="57" t="s">
        <v>117</v>
      </c>
      <c r="F14" s="59">
        <f t="shared" ca="1" si="19"/>
        <v>0</v>
      </c>
      <c r="G14" s="42">
        <f t="shared" ca="1" si="20"/>
        <v>0</v>
      </c>
      <c r="H14" s="42">
        <f t="shared" ca="1" si="20"/>
        <v>0</v>
      </c>
      <c r="I14" s="42">
        <f t="shared" ca="1" si="20"/>
        <v>0</v>
      </c>
      <c r="J14" s="42">
        <f t="shared" ca="1" si="20"/>
        <v>0</v>
      </c>
      <c r="K14" s="42">
        <f t="shared" ca="1" si="20"/>
        <v>0</v>
      </c>
      <c r="L14" s="64">
        <f t="shared" si="5"/>
        <v>31804011</v>
      </c>
      <c r="M14" s="78" t="str">
        <f t="shared" ca="1" si="4"/>
        <v>EXECUTE [dbo].[PG_CI_TRASPASO]  0,0,0, 31804010, '', 1, 1, 2, 120, 1, '2018-04-02', 3, '', 0, 0</v>
      </c>
      <c r="N14" s="64">
        <f t="shared" si="5"/>
        <v>31804121</v>
      </c>
      <c r="O14" s="77" t="str">
        <f ca="1">CONCATENATE("EXECUTE ", $L$1," 0,0,0, ", N14, ", '', 100, 1, 2, ",$D14, ", 1, '",TEXT($H$1,"aaaa-mm-dd"), "', ", $D$1, ", '', ", H14, ", ",H14)</f>
        <v>EXECUTE [dbo].[PG_CI_TRASPASO]  0,0,0, 31804121, '', 100, 1, 2, 120, 1, '2018-04-09', 3, '', 0, 0</v>
      </c>
      <c r="P14" s="64">
        <f t="shared" si="5"/>
        <v>31804231</v>
      </c>
      <c r="Q14" s="77" t="str">
        <f ca="1">CONCATENATE("EXECUTE ", $L$1," 0,0,0, ", P14, ", '', 100, 1, 2, ",$D14, ", 1, '",TEXT($I$1,"aaaa-mm-dd"), "', ", $D$1, ", '', ", I14, ", ",I14)</f>
        <v>EXECUTE [dbo].[PG_CI_TRASPASO]  0,0,0, 31804231, '', 100, 1, 2, 120, 1, '2018-04-16', 3, '', 0, 0</v>
      </c>
      <c r="R14" s="64">
        <f t="shared" si="5"/>
        <v>31804341</v>
      </c>
      <c r="S14" s="77" t="str">
        <f ca="1">CONCATENATE("EXECUTE ", $L$1," 0,0,0, ", R14, ", '', 100, 1, 2, ",$D14, ", 1, '",TEXT($J$1,"aaaa-mm-dd"), "', ", $D$1, ", '', ", J14, ", ",J14)</f>
        <v>EXECUTE [dbo].[PG_CI_TRASPASO]  0,0,0, 31804341, '', 100, 1, 2, 120, 1, '2018-04-23', 3, '', 0, 0</v>
      </c>
      <c r="T14" s="44">
        <f>$V14*(1-W14)</f>
        <v>0</v>
      </c>
      <c r="U14" s="44">
        <f>$V14*(1+W14)</f>
        <v>0</v>
      </c>
      <c r="V14" s="45">
        <v>0</v>
      </c>
      <c r="W14" s="46">
        <v>0.1</v>
      </c>
    </row>
    <row r="15" spans="1:23" hidden="1" x14ac:dyDescent="0.3">
      <c r="A15" s="41">
        <v>3</v>
      </c>
      <c r="B15" s="41" t="s">
        <v>123</v>
      </c>
      <c r="C15" s="41" t="s">
        <v>123</v>
      </c>
      <c r="D15" s="64">
        <f t="shared" si="2"/>
        <v>130</v>
      </c>
      <c r="E15" s="51" t="s">
        <v>42</v>
      </c>
      <c r="F15" s="61">
        <f t="shared" ref="F15" ca="1" si="21">SUM(F12:F14)</f>
        <v>12845</v>
      </c>
      <c r="G15" s="37">
        <f t="shared" ref="G15:K15" ca="1" si="22">SUM(G12:G14)</f>
        <v>12845</v>
      </c>
      <c r="H15" s="37">
        <f t="shared" ca="1" si="22"/>
        <v>0</v>
      </c>
      <c r="I15" s="37">
        <f t="shared" ca="1" si="22"/>
        <v>0</v>
      </c>
      <c r="J15" s="37">
        <f t="shared" ca="1" si="22"/>
        <v>0</v>
      </c>
      <c r="K15" s="37">
        <f t="shared" ca="1" si="22"/>
        <v>0</v>
      </c>
      <c r="L15" s="64">
        <f t="shared" si="5"/>
        <v>31804012</v>
      </c>
      <c r="M15" s="78" t="str">
        <f t="shared" ca="1" si="4"/>
        <v>EXECUTE [dbo].[PG_CI_TRASPASO]  0,0,0, 31804011, '', 1, 1, 2, 130, 1, '2018-04-02', 3, '', 12845, 12845</v>
      </c>
      <c r="N15" s="64">
        <f t="shared" si="5"/>
        <v>31804122</v>
      </c>
      <c r="O15" s="71" t="str">
        <f t="shared" ca="1" si="8"/>
        <v>EXECUTE [dbo].[PG_CI_TRASPASO]  0,0,0, 31804122, '', 100, 1, 2, 130, 1, '04-09-2018', 3, '', 0, 0</v>
      </c>
      <c r="P15" s="64">
        <f t="shared" si="5"/>
        <v>31804232</v>
      </c>
      <c r="Q15" s="71" t="str">
        <f t="shared" ca="1" si="9"/>
        <v>EXECUTE [dbo].[PG_CI_TRASPASO]  0,0,0, 31804232, '', 100, 1, 2, 130, 1, '04-16-2018', 3, '', 0, 0</v>
      </c>
      <c r="R15" s="64">
        <f t="shared" si="5"/>
        <v>31804342</v>
      </c>
      <c r="S15" s="71" t="str">
        <f t="shared" ca="1" si="10"/>
        <v>EXECUTE [dbo].[PG_CI_TRASPASO]  0,0,0, 31804342, '', 100, 1, 2, 130, 1, '04-23-2018', 3, '', 0, 0</v>
      </c>
      <c r="T15" s="53"/>
      <c r="V15" s="47">
        <f>SUM(V12:V14)</f>
        <v>12500</v>
      </c>
    </row>
    <row r="16" spans="1:23" hidden="1" x14ac:dyDescent="0.3">
      <c r="D16" s="64">
        <f t="shared" si="2"/>
        <v>140</v>
      </c>
      <c r="E16" s="51"/>
      <c r="F16" s="61"/>
      <c r="G16" s="37"/>
      <c r="H16" s="37"/>
      <c r="I16" s="37"/>
      <c r="J16" s="37"/>
      <c r="K16" s="37"/>
      <c r="L16" s="64">
        <f t="shared" si="5"/>
        <v>31804013</v>
      </c>
      <c r="M16" s="78" t="str">
        <f t="shared" si="4"/>
        <v xml:space="preserve">EXECUTE [dbo].[PG_CI_TRASPASO]  0,0,0, 31804012, '', 1, 1, 2, 140, 1, '2018-04-02', 3, '', , </v>
      </c>
      <c r="N16" s="64">
        <f t="shared" si="5"/>
        <v>31804123</v>
      </c>
      <c r="O16" s="71" t="str">
        <f t="shared" si="8"/>
        <v xml:space="preserve">EXECUTE [dbo].[PG_CI_TRASPASO]  0,0,0, 31804123, '', 100, 1, 2, 140, 1, '04-09-2018', 3, '', , </v>
      </c>
      <c r="P16" s="64">
        <f t="shared" si="5"/>
        <v>31804233</v>
      </c>
      <c r="Q16" s="71" t="str">
        <f t="shared" si="9"/>
        <v xml:space="preserve">EXECUTE [dbo].[PG_CI_TRASPASO]  0,0,0, 31804233, '', 100, 1, 2, 140, 1, '04-16-2018', 3, '', , </v>
      </c>
      <c r="R16" s="64">
        <f t="shared" si="5"/>
        <v>31804343</v>
      </c>
      <c r="S16" s="71" t="str">
        <f t="shared" si="10"/>
        <v xml:space="preserve">EXECUTE [dbo].[PG_CI_TRASPASO]  0,0,0, 31804343, '', 100, 1, 2, 140, 1, '04-23-2018', 3, '', , </v>
      </c>
      <c r="T16" s="53"/>
      <c r="V16" s="47"/>
    </row>
    <row r="17" spans="1:23" ht="15" hidden="1" x14ac:dyDescent="0.3">
      <c r="A17" s="41">
        <v>0</v>
      </c>
      <c r="B17" s="41" t="s">
        <v>132</v>
      </c>
      <c r="C17" s="41" t="s">
        <v>123</v>
      </c>
      <c r="D17" s="64">
        <f t="shared" si="2"/>
        <v>150</v>
      </c>
      <c r="E17" s="38" t="s">
        <v>134</v>
      </c>
      <c r="F17" s="36"/>
      <c r="G17" s="36"/>
      <c r="H17" s="36"/>
      <c r="I17" s="36"/>
      <c r="J17" s="36"/>
      <c r="K17" s="36"/>
      <c r="L17" s="64">
        <f t="shared" si="5"/>
        <v>31804014</v>
      </c>
      <c r="M17" s="78" t="str">
        <f t="shared" si="4"/>
        <v xml:space="preserve">EXECUTE [dbo].[PG_CI_TRASPASO]  0,0,0, 31804013, '', 1, 1, 2, 150, 1, '2018-04-02', 3, '', , </v>
      </c>
      <c r="N17" s="64">
        <f t="shared" si="5"/>
        <v>31804124</v>
      </c>
      <c r="O17" s="71" t="str">
        <f t="shared" si="8"/>
        <v xml:space="preserve">EXECUTE [dbo].[PG_CI_TRASPASO]  0,0,0, 31804124, '', 100, 1, 2, 150, 1, '04-09-2018', 3, '', , </v>
      </c>
      <c r="P17" s="64">
        <f t="shared" si="5"/>
        <v>31804234</v>
      </c>
      <c r="Q17" s="71" t="str">
        <f t="shared" si="9"/>
        <v xml:space="preserve">EXECUTE [dbo].[PG_CI_TRASPASO]  0,0,0, 31804234, '', 100, 1, 2, 150, 1, '04-16-2018', 3, '', , </v>
      </c>
      <c r="R17" s="64">
        <f t="shared" si="5"/>
        <v>31804344</v>
      </c>
      <c r="S17" s="71" t="str">
        <f t="shared" si="10"/>
        <v xml:space="preserve">EXECUTE [dbo].[PG_CI_TRASPASO]  0,0,0, 31804344, '', 100, 1, 2, 150, 1, '04-23-2018', 3, '', , </v>
      </c>
      <c r="V17" s="36"/>
    </row>
    <row r="18" spans="1:23" x14ac:dyDescent="0.3">
      <c r="A18" s="41">
        <v>1</v>
      </c>
      <c r="B18" s="41" t="s">
        <v>123</v>
      </c>
      <c r="C18" s="41" t="s">
        <v>123</v>
      </c>
      <c r="D18" s="64">
        <f t="shared" si="2"/>
        <v>160</v>
      </c>
      <c r="E18" s="57" t="s">
        <v>35</v>
      </c>
      <c r="F18" s="59">
        <f t="shared" ref="F18:F22" ca="1" si="23">RANDBETWEEN($T18,$U18)</f>
        <v>13576</v>
      </c>
      <c r="G18" s="66">
        <v>0</v>
      </c>
      <c r="H18" s="67">
        <f ca="1">$F18</f>
        <v>13576</v>
      </c>
      <c r="I18" s="66">
        <v>0</v>
      </c>
      <c r="J18" s="66">
        <v>0</v>
      </c>
      <c r="K18" s="66">
        <v>0</v>
      </c>
      <c r="L18" s="64">
        <f t="shared" si="5"/>
        <v>31804015</v>
      </c>
      <c r="M18" s="78" t="str">
        <f t="shared" si="4"/>
        <v>EXECUTE [dbo].[PG_CI_TRASPASO]  0,0,0, 31804014, '', 1, 1, 2, 160, 1, '2018-04-02', 3, '', 0, 0</v>
      </c>
      <c r="N18" s="64">
        <f t="shared" si="5"/>
        <v>31804125</v>
      </c>
      <c r="O18" s="77" t="str">
        <f t="shared" ref="O18:O19" ca="1" si="24">CONCATENATE("EXECUTE ", $L$1," 0,0,0, ", N18, ", '', 100, 1, 2, ",$D18, ", 1, '",TEXT($H$1,"aaaa-mm-dd"), "', ", $D$1, ", '', ", H18, ", ",H18)</f>
        <v>EXECUTE [dbo].[PG_CI_TRASPASO]  0,0,0, 31804125, '', 100, 1, 2, 160, 1, '2018-04-09', 3, '', 13576, 13576</v>
      </c>
      <c r="P18" s="64">
        <f t="shared" si="5"/>
        <v>31804235</v>
      </c>
      <c r="Q18" s="77" t="str">
        <f t="shared" ref="Q18:Q19" si="25">CONCATENATE("EXECUTE ", $L$1," 0,0,0, ", P18, ", '', 100, 1, 2, ",$D18, ", 1, '",TEXT($I$1,"aaaa-mm-dd"), "', ", $D$1, ", '', ", I18, ", ",I18)</f>
        <v>EXECUTE [dbo].[PG_CI_TRASPASO]  0,0,0, 31804235, '', 100, 1, 2, 160, 1, '2018-04-16', 3, '', 0, 0</v>
      </c>
      <c r="R18" s="64">
        <f t="shared" si="5"/>
        <v>31804345</v>
      </c>
      <c r="S18" s="77" t="str">
        <f t="shared" ref="S18:S19" si="26">CONCATENATE("EXECUTE ", $L$1," 0,0,0, ", R18, ", '', 100, 1, 2, ",$D18, ", 1, '",TEXT($J$1,"aaaa-mm-dd"), "', ", $D$1, ", '', ", J18, ", ",J18)</f>
        <v>EXECUTE [dbo].[PG_CI_TRASPASO]  0,0,0, 31804345, '', 100, 1, 2, 160, 1, '2018-04-23', 3, '', 0, 0</v>
      </c>
      <c r="T18" s="44">
        <f>$V18*(1-W18)</f>
        <v>13500</v>
      </c>
      <c r="U18" s="44">
        <f>$V18*(1+W18)</f>
        <v>16500</v>
      </c>
      <c r="V18" s="45">
        <v>15000</v>
      </c>
      <c r="W18" s="46">
        <v>0.1</v>
      </c>
    </row>
    <row r="19" spans="1:23" x14ac:dyDescent="0.3">
      <c r="A19" s="41">
        <v>1</v>
      </c>
      <c r="B19" s="41" t="s">
        <v>123</v>
      </c>
      <c r="C19" s="41" t="s">
        <v>123</v>
      </c>
      <c r="D19" s="64">
        <f t="shared" si="2"/>
        <v>170</v>
      </c>
      <c r="E19" s="57" t="s">
        <v>36</v>
      </c>
      <c r="F19" s="59">
        <f t="shared" ca="1" si="23"/>
        <v>822</v>
      </c>
      <c r="G19" s="67">
        <f ca="1">$F19</f>
        <v>822</v>
      </c>
      <c r="H19" s="66">
        <v>0</v>
      </c>
      <c r="I19" s="66">
        <v>0</v>
      </c>
      <c r="J19" s="66">
        <v>0</v>
      </c>
      <c r="K19" s="66">
        <v>0</v>
      </c>
      <c r="L19" s="64">
        <f t="shared" si="5"/>
        <v>31804016</v>
      </c>
      <c r="M19" s="78" t="str">
        <f t="shared" ca="1" si="4"/>
        <v>EXECUTE [dbo].[PG_CI_TRASPASO]  0,0,0, 31804015, '', 1, 1, 2, 170, 1, '2018-04-02', 3, '', 822, 822</v>
      </c>
      <c r="N19" s="64">
        <f t="shared" si="5"/>
        <v>31804126</v>
      </c>
      <c r="O19" s="77" t="str">
        <f t="shared" si="24"/>
        <v>EXECUTE [dbo].[PG_CI_TRASPASO]  0,0,0, 31804126, '', 100, 1, 2, 170, 1, '2018-04-09', 3, '', 0, 0</v>
      </c>
      <c r="P19" s="64">
        <f t="shared" si="5"/>
        <v>31804236</v>
      </c>
      <c r="Q19" s="77" t="str">
        <f t="shared" si="25"/>
        <v>EXECUTE [dbo].[PG_CI_TRASPASO]  0,0,0, 31804236, '', 100, 1, 2, 170, 1, '2018-04-16', 3, '', 0, 0</v>
      </c>
      <c r="R19" s="64">
        <f t="shared" si="5"/>
        <v>31804346</v>
      </c>
      <c r="S19" s="77" t="str">
        <f t="shared" si="26"/>
        <v>EXECUTE [dbo].[PG_CI_TRASPASO]  0,0,0, 31804346, '', 100, 1, 2, 170, 1, '2018-04-23', 3, '', 0, 0</v>
      </c>
      <c r="T19" s="44">
        <f>$V19*(1-W19)</f>
        <v>765</v>
      </c>
      <c r="U19" s="44">
        <f>$V19*(1+W19)</f>
        <v>935.00000000000011</v>
      </c>
      <c r="V19" s="45">
        <v>850</v>
      </c>
      <c r="W19" s="46">
        <v>0.1</v>
      </c>
    </row>
    <row r="20" spans="1:23" x14ac:dyDescent="0.3">
      <c r="A20" s="41">
        <v>1</v>
      </c>
      <c r="D20" s="64">
        <f t="shared" si="2"/>
        <v>180</v>
      </c>
      <c r="E20" s="57" t="s">
        <v>79</v>
      </c>
      <c r="F20" s="59">
        <f t="shared" ca="1" si="23"/>
        <v>0</v>
      </c>
      <c r="G20" s="42">
        <f t="shared" ref="G20:K22" ca="1" si="27">RANDBETWEEN($T20,$U20)</f>
        <v>0</v>
      </c>
      <c r="H20" s="42">
        <f t="shared" ca="1" si="27"/>
        <v>0</v>
      </c>
      <c r="I20" s="42">
        <f t="shared" ca="1" si="27"/>
        <v>0</v>
      </c>
      <c r="J20" s="42">
        <f t="shared" ca="1" si="27"/>
        <v>0</v>
      </c>
      <c r="K20" s="42">
        <f t="shared" ca="1" si="27"/>
        <v>0</v>
      </c>
      <c r="L20" s="64">
        <f t="shared" si="5"/>
        <v>31804017</v>
      </c>
      <c r="M20" s="78" t="str">
        <f t="shared" ca="1" si="4"/>
        <v>EXECUTE [dbo].[PG_CI_TRASPASO]  0,0,0, 31804016, '', 1, 1, 2, 180, 1, '2018-04-02', 3, '', 0, 0</v>
      </c>
      <c r="N20" s="64">
        <f t="shared" si="5"/>
        <v>31804127</v>
      </c>
      <c r="O20" s="71" t="str">
        <f t="shared" ca="1" si="8"/>
        <v>EXECUTE [dbo].[PG_CI_TRASPASO]  0,0,0, 31804127, '', 100, 1, 2, 180, 1, '04-09-2018', 3, '', 0, 0</v>
      </c>
      <c r="P20" s="64">
        <f t="shared" si="5"/>
        <v>31804237</v>
      </c>
      <c r="Q20" s="71" t="str">
        <f t="shared" ca="1" si="9"/>
        <v>EXECUTE [dbo].[PG_CI_TRASPASO]  0,0,0, 31804237, '', 100, 1, 2, 180, 1, '04-16-2018', 3, '', 0, 0</v>
      </c>
      <c r="R20" s="64">
        <f t="shared" si="5"/>
        <v>31804347</v>
      </c>
      <c r="S20" s="71" t="str">
        <f t="shared" ca="1" si="10"/>
        <v>EXECUTE [dbo].[PG_CI_TRASPASO]  0,0,0, 31804347, '', 100, 1, 2, 180, 1, '04-23-2018', 3, '', 0, 0</v>
      </c>
      <c r="T20" s="50"/>
      <c r="U20" s="50"/>
    </row>
    <row r="21" spans="1:23" x14ac:dyDescent="0.3">
      <c r="A21" s="41">
        <v>1</v>
      </c>
      <c r="C21" s="41" t="s">
        <v>123</v>
      </c>
      <c r="D21" s="64">
        <f t="shared" si="2"/>
        <v>190</v>
      </c>
      <c r="E21" s="57" t="s">
        <v>37</v>
      </c>
      <c r="F21" s="59">
        <f t="shared" ca="1" si="23"/>
        <v>0</v>
      </c>
      <c r="G21" s="42">
        <f t="shared" ca="1" si="27"/>
        <v>0</v>
      </c>
      <c r="H21" s="42">
        <f t="shared" ca="1" si="27"/>
        <v>0</v>
      </c>
      <c r="I21" s="42">
        <f t="shared" ca="1" si="27"/>
        <v>0</v>
      </c>
      <c r="J21" s="42">
        <f t="shared" ca="1" si="27"/>
        <v>0</v>
      </c>
      <c r="K21" s="42">
        <f t="shared" ca="1" si="27"/>
        <v>0</v>
      </c>
      <c r="L21" s="64">
        <f t="shared" si="5"/>
        <v>31804018</v>
      </c>
      <c r="M21" s="78" t="str">
        <f t="shared" ca="1" si="4"/>
        <v>EXECUTE [dbo].[PG_CI_TRASPASO]  0,0,0, 31804017, '', 1, 1, 2, 190, 1, '2018-04-02', 3, '', 0, 0</v>
      </c>
      <c r="N21" s="64">
        <f t="shared" si="5"/>
        <v>31804128</v>
      </c>
      <c r="O21" s="77" t="str">
        <f ca="1">CONCATENATE("EXECUTE ", $L$1," 0,0,0, ", N21, ", '', 100, 1, 2, ",$D21, ", 1, '",TEXT($H$1,"aaaa-mm-dd"), "', ", $D$1, ", '', ", H21, ", ",H21)</f>
        <v>EXECUTE [dbo].[PG_CI_TRASPASO]  0,0,0, 31804128, '', 100, 1, 2, 190, 1, '2018-04-09', 3, '', 0, 0</v>
      </c>
      <c r="P21" s="64">
        <f t="shared" si="5"/>
        <v>31804238</v>
      </c>
      <c r="Q21" s="77" t="str">
        <f ca="1">CONCATENATE("EXECUTE ", $L$1," 0,0,0, ", P21, ", '', 100, 1, 2, ",$D21, ", 1, '",TEXT($I$1,"aaaa-mm-dd"), "', ", $D$1, ", '', ", I21, ", ",I21)</f>
        <v>EXECUTE [dbo].[PG_CI_TRASPASO]  0,0,0, 31804238, '', 100, 1, 2, 190, 1, '2018-04-16', 3, '', 0, 0</v>
      </c>
      <c r="R21" s="64">
        <f t="shared" si="5"/>
        <v>31804348</v>
      </c>
      <c r="S21" s="77" t="str">
        <f ca="1">CONCATENATE("EXECUTE ", $L$1," 0,0,0, ", R21, ", '', 100, 1, 2, ",$D21, ", 1, '",TEXT($J$1,"aaaa-mm-dd"), "', ", $D$1, ", '', ", J21, ", ",J21)</f>
        <v>EXECUTE [dbo].[PG_CI_TRASPASO]  0,0,0, 31804348, '', 100, 1, 2, 190, 1, '2018-04-23', 3, '', 0, 0</v>
      </c>
      <c r="T21" s="50"/>
      <c r="U21" s="50"/>
    </row>
    <row r="22" spans="1:23" x14ac:dyDescent="0.3">
      <c r="A22" s="41">
        <v>1</v>
      </c>
      <c r="D22" s="64">
        <f t="shared" si="2"/>
        <v>200</v>
      </c>
      <c r="E22" s="57" t="s">
        <v>38</v>
      </c>
      <c r="F22" s="59">
        <f t="shared" ca="1" si="23"/>
        <v>0</v>
      </c>
      <c r="G22" s="42">
        <f t="shared" ca="1" si="27"/>
        <v>0</v>
      </c>
      <c r="H22" s="42">
        <f t="shared" ca="1" si="27"/>
        <v>0</v>
      </c>
      <c r="I22" s="42">
        <f t="shared" ca="1" si="27"/>
        <v>0</v>
      </c>
      <c r="J22" s="42">
        <f t="shared" ca="1" si="27"/>
        <v>0</v>
      </c>
      <c r="K22" s="42">
        <f t="shared" ca="1" si="27"/>
        <v>0</v>
      </c>
      <c r="L22" s="64">
        <f t="shared" si="5"/>
        <v>31804019</v>
      </c>
      <c r="M22" s="78" t="str">
        <f t="shared" ca="1" si="4"/>
        <v>EXECUTE [dbo].[PG_CI_TRASPASO]  0,0,0, 31804018, '', 1, 1, 2, 200, 1, '2018-04-02', 3, '', 0, 0</v>
      </c>
      <c r="N22" s="64">
        <f t="shared" si="5"/>
        <v>31804129</v>
      </c>
      <c r="O22" s="71" t="str">
        <f t="shared" ca="1" si="8"/>
        <v>EXECUTE [dbo].[PG_CI_TRASPASO]  0,0,0, 31804129, '', 100, 1, 2, 200, 1, '04-09-2018', 3, '', 0, 0</v>
      </c>
      <c r="P22" s="64">
        <f t="shared" si="5"/>
        <v>31804239</v>
      </c>
      <c r="Q22" s="71" t="str">
        <f t="shared" ca="1" si="9"/>
        <v>EXECUTE [dbo].[PG_CI_TRASPASO]  0,0,0, 31804239, '', 100, 1, 2, 200, 1, '04-16-2018', 3, '', 0, 0</v>
      </c>
      <c r="R22" s="64">
        <f t="shared" si="5"/>
        <v>31804349</v>
      </c>
      <c r="S22" s="71" t="str">
        <f t="shared" ca="1" si="10"/>
        <v>EXECUTE [dbo].[PG_CI_TRASPASO]  0,0,0, 31804349, '', 100, 1, 2, 200, 1, '04-23-2018', 3, '', 0, 0</v>
      </c>
      <c r="T22" s="50"/>
      <c r="U22" s="50"/>
    </row>
    <row r="23" spans="1:23" hidden="1" x14ac:dyDescent="0.3">
      <c r="A23" s="41">
        <v>2</v>
      </c>
      <c r="B23" s="41" t="s">
        <v>123</v>
      </c>
      <c r="C23" s="41" t="s">
        <v>123</v>
      </c>
      <c r="D23" s="64">
        <f t="shared" si="2"/>
        <v>210</v>
      </c>
      <c r="E23" s="58" t="s">
        <v>46</v>
      </c>
      <c r="F23" s="60">
        <f t="shared" ref="F23" ca="1" si="28">SUM(F18:F22)</f>
        <v>14398</v>
      </c>
      <c r="G23" s="47">
        <f t="shared" ref="G23:K23" ca="1" si="29">SUM(G18:G22)</f>
        <v>822</v>
      </c>
      <c r="H23" s="47">
        <f t="shared" ca="1" si="29"/>
        <v>13576</v>
      </c>
      <c r="I23" s="47">
        <f t="shared" ca="1" si="29"/>
        <v>0</v>
      </c>
      <c r="J23" s="47">
        <f t="shared" ca="1" si="29"/>
        <v>0</v>
      </c>
      <c r="K23" s="47">
        <f t="shared" ca="1" si="29"/>
        <v>0</v>
      </c>
      <c r="L23" s="64">
        <f t="shared" si="5"/>
        <v>31804020</v>
      </c>
      <c r="M23" s="78" t="str">
        <f t="shared" ca="1" si="4"/>
        <v>EXECUTE [dbo].[PG_CI_TRASPASO]  0,0,0, 31804019, '', 1, 1, 2, 210, 1, '2018-04-02', 3, '', 822, 822</v>
      </c>
      <c r="N23" s="64">
        <f t="shared" si="5"/>
        <v>31804130</v>
      </c>
      <c r="O23" s="71" t="str">
        <f t="shared" ca="1" si="8"/>
        <v>EXECUTE [dbo].[PG_CI_TRASPASO]  0,0,0, 31804130, '', 100, 1, 2, 210, 1, '04-09-2018', 3, '', 13576, 13576</v>
      </c>
      <c r="P23" s="64">
        <f t="shared" si="5"/>
        <v>31804240</v>
      </c>
      <c r="Q23" s="71" t="str">
        <f t="shared" ca="1" si="9"/>
        <v>EXECUTE [dbo].[PG_CI_TRASPASO]  0,0,0, 31804240, '', 100, 1, 2, 210, 1, '04-16-2018', 3, '', 0, 0</v>
      </c>
      <c r="R23" s="64">
        <f t="shared" si="5"/>
        <v>31804350</v>
      </c>
      <c r="S23" s="71" t="str">
        <f t="shared" ca="1" si="10"/>
        <v>EXECUTE [dbo].[PG_CI_TRASPASO]  0,0,0, 31804350, '', 100, 1, 2, 210, 1, '04-23-2018', 3, '', 0, 0</v>
      </c>
      <c r="V23" s="47">
        <f>SUM(V18:V22)</f>
        <v>15850</v>
      </c>
    </row>
    <row r="24" spans="1:23" x14ac:dyDescent="0.3">
      <c r="A24" s="41">
        <v>1</v>
      </c>
      <c r="B24" s="41" t="s">
        <v>123</v>
      </c>
      <c r="C24" s="41" t="s">
        <v>123</v>
      </c>
      <c r="D24" s="64">
        <f t="shared" si="2"/>
        <v>220</v>
      </c>
      <c r="E24" s="57" t="s">
        <v>31</v>
      </c>
      <c r="F24" s="59">
        <f t="shared" ref="F24:F29" ca="1" si="30">RANDBETWEEN($T24,$U24)</f>
        <v>7426</v>
      </c>
      <c r="G24" s="67">
        <f ca="1">$F24</f>
        <v>7426</v>
      </c>
      <c r="H24" s="66">
        <v>0</v>
      </c>
      <c r="I24" s="66">
        <v>0</v>
      </c>
      <c r="J24" s="66">
        <v>0</v>
      </c>
      <c r="K24" s="66">
        <v>0</v>
      </c>
      <c r="L24" s="64">
        <f t="shared" si="5"/>
        <v>31804021</v>
      </c>
      <c r="M24" s="78" t="str">
        <f t="shared" ca="1" si="4"/>
        <v>EXECUTE [dbo].[PG_CI_TRASPASO]  0,0,0, 31804020, '', 1, 1, 2, 220, 1, '2018-04-02', 3, '', 7426, 7426</v>
      </c>
      <c r="N24" s="64">
        <f t="shared" si="5"/>
        <v>31804131</v>
      </c>
      <c r="O24" s="77" t="str">
        <f t="shared" ref="O24:O29" si="31">CONCATENATE("EXECUTE ", $L$1," 0,0,0, ", N24, ", '', 100, 1, 2, ",$D24, ", 1, '",TEXT($H$1,"aaaa-mm-dd"), "', ", $D$1, ", '', ", H24, ", ",H24)</f>
        <v>EXECUTE [dbo].[PG_CI_TRASPASO]  0,0,0, 31804131, '', 100, 1, 2, 220, 1, '2018-04-09', 3, '', 0, 0</v>
      </c>
      <c r="P24" s="64">
        <f t="shared" si="5"/>
        <v>31804241</v>
      </c>
      <c r="Q24" s="77" t="str">
        <f t="shared" ref="Q24:Q29" si="32">CONCATENATE("EXECUTE ", $L$1," 0,0,0, ", P24, ", '', 100, 1, 2, ",$D24, ", 1, '",TEXT($I$1,"aaaa-mm-dd"), "', ", $D$1, ", '', ", I24, ", ",I24)</f>
        <v>EXECUTE [dbo].[PG_CI_TRASPASO]  0,0,0, 31804241, '', 100, 1, 2, 220, 1, '2018-04-16', 3, '', 0, 0</v>
      </c>
      <c r="R24" s="64">
        <f t="shared" si="5"/>
        <v>31804351</v>
      </c>
      <c r="S24" s="77" t="str">
        <f t="shared" ref="S24:S29" si="33">CONCATENATE("EXECUTE ", $L$1," 0,0,0, ", R24, ", '', 100, 1, 2, ",$D24, ", 1, '",TEXT($J$1,"aaaa-mm-dd"), "', ", $D$1, ", '', ", J24, ", ",J24)</f>
        <v>EXECUTE [dbo].[PG_CI_TRASPASO]  0,0,0, 31804351, '', 100, 1, 2, 220, 1, '2018-04-23', 3, '', 0, 0</v>
      </c>
      <c r="T24" s="44">
        <f>$V24*(1-W24)</f>
        <v>6660</v>
      </c>
      <c r="U24" s="44">
        <f>$V24*(1+W24)</f>
        <v>8140.0000000000009</v>
      </c>
      <c r="V24" s="45">
        <v>7400</v>
      </c>
      <c r="W24" s="46">
        <v>0.1</v>
      </c>
    </row>
    <row r="25" spans="1:23" x14ac:dyDescent="0.3">
      <c r="A25" s="41">
        <v>1</v>
      </c>
      <c r="B25" s="41" t="s">
        <v>123</v>
      </c>
      <c r="C25" s="41" t="s">
        <v>123</v>
      </c>
      <c r="D25" s="64">
        <f t="shared" si="2"/>
        <v>230</v>
      </c>
      <c r="E25" s="57" t="s">
        <v>125</v>
      </c>
      <c r="F25" s="59">
        <f t="shared" ca="1" si="30"/>
        <v>6060</v>
      </c>
      <c r="G25" s="67">
        <f ca="1">$F25</f>
        <v>6060</v>
      </c>
      <c r="H25" s="66">
        <v>0</v>
      </c>
      <c r="I25" s="66">
        <v>0</v>
      </c>
      <c r="J25" s="66">
        <v>0</v>
      </c>
      <c r="K25" s="66">
        <v>0</v>
      </c>
      <c r="L25" s="64">
        <f t="shared" si="5"/>
        <v>31804022</v>
      </c>
      <c r="M25" s="78" t="str">
        <f t="shared" ca="1" si="4"/>
        <v>EXECUTE [dbo].[PG_CI_TRASPASO]  0,0,0, 31804021, '', 1, 1, 2, 230, 1, '2018-04-02', 3, '', 6060, 6060</v>
      </c>
      <c r="N25" s="64">
        <f t="shared" si="5"/>
        <v>31804132</v>
      </c>
      <c r="O25" s="77" t="str">
        <f t="shared" si="31"/>
        <v>EXECUTE [dbo].[PG_CI_TRASPASO]  0,0,0, 31804132, '', 100, 1, 2, 230, 1, '2018-04-09', 3, '', 0, 0</v>
      </c>
      <c r="P25" s="64">
        <f t="shared" si="5"/>
        <v>31804242</v>
      </c>
      <c r="Q25" s="77" t="str">
        <f t="shared" si="32"/>
        <v>EXECUTE [dbo].[PG_CI_TRASPASO]  0,0,0, 31804242, '', 100, 1, 2, 230, 1, '2018-04-16', 3, '', 0, 0</v>
      </c>
      <c r="R25" s="64">
        <f t="shared" si="5"/>
        <v>31804352</v>
      </c>
      <c r="S25" s="77" t="str">
        <f t="shared" si="33"/>
        <v>EXECUTE [dbo].[PG_CI_TRASPASO]  0,0,0, 31804352, '', 100, 1, 2, 230, 1, '2018-04-23', 3, '', 0, 0</v>
      </c>
      <c r="T25" s="44">
        <f>$V25*(1-W25)</f>
        <v>5130</v>
      </c>
      <c r="U25" s="44">
        <f>$V25*(1+W25)</f>
        <v>6270.0000000000009</v>
      </c>
      <c r="V25" s="45">
        <v>5700</v>
      </c>
      <c r="W25" s="46">
        <v>0.1</v>
      </c>
    </row>
    <row r="26" spans="1:23" x14ac:dyDescent="0.3">
      <c r="A26" s="41">
        <v>1</v>
      </c>
      <c r="B26" s="41" t="s">
        <v>123</v>
      </c>
      <c r="C26" s="41" t="s">
        <v>123</v>
      </c>
      <c r="D26" s="64">
        <f t="shared" si="2"/>
        <v>240</v>
      </c>
      <c r="E26" s="57" t="s">
        <v>32</v>
      </c>
      <c r="F26" s="59">
        <f t="shared" ca="1" si="30"/>
        <v>1529</v>
      </c>
      <c r="G26" s="66">
        <v>0</v>
      </c>
      <c r="H26" s="67">
        <f ca="1">$F26</f>
        <v>1529</v>
      </c>
      <c r="I26" s="66">
        <v>0</v>
      </c>
      <c r="J26" s="66">
        <v>0</v>
      </c>
      <c r="K26" s="66">
        <v>0</v>
      </c>
      <c r="L26" s="64">
        <f t="shared" si="5"/>
        <v>31804023</v>
      </c>
      <c r="M26" s="78" t="str">
        <f t="shared" si="4"/>
        <v>EXECUTE [dbo].[PG_CI_TRASPASO]  0,0,0, 31804022, '', 1, 1, 2, 240, 1, '2018-04-02', 3, '', 0, 0</v>
      </c>
      <c r="N26" s="64">
        <f t="shared" si="5"/>
        <v>31804133</v>
      </c>
      <c r="O26" s="77" t="str">
        <f t="shared" ca="1" si="31"/>
        <v>EXECUTE [dbo].[PG_CI_TRASPASO]  0,0,0, 31804133, '', 100, 1, 2, 240, 1, '2018-04-09', 3, '', 1529, 1529</v>
      </c>
      <c r="P26" s="64">
        <f t="shared" si="5"/>
        <v>31804243</v>
      </c>
      <c r="Q26" s="77" t="str">
        <f t="shared" si="32"/>
        <v>EXECUTE [dbo].[PG_CI_TRASPASO]  0,0,0, 31804243, '', 100, 1, 2, 240, 1, '2018-04-16', 3, '', 0, 0</v>
      </c>
      <c r="R26" s="64">
        <f t="shared" si="5"/>
        <v>31804353</v>
      </c>
      <c r="S26" s="77" t="str">
        <f t="shared" si="33"/>
        <v>EXECUTE [dbo].[PG_CI_TRASPASO]  0,0,0, 31804353, '', 100, 1, 2, 240, 1, '2018-04-23', 3, '', 0, 0</v>
      </c>
      <c r="T26" s="44">
        <f>$V26*(1-W26)</f>
        <v>1260</v>
      </c>
      <c r="U26" s="44">
        <f>$V26*(1+W26)</f>
        <v>1540.0000000000002</v>
      </c>
      <c r="V26" s="45">
        <v>1400</v>
      </c>
      <c r="W26" s="46">
        <v>0.1</v>
      </c>
    </row>
    <row r="27" spans="1:23" x14ac:dyDescent="0.3">
      <c r="A27" s="41">
        <v>1</v>
      </c>
      <c r="C27" s="41" t="s">
        <v>123</v>
      </c>
      <c r="D27" s="64">
        <f t="shared" si="2"/>
        <v>250</v>
      </c>
      <c r="E27" s="57" t="s">
        <v>33</v>
      </c>
      <c r="F27" s="59">
        <f t="shared" ca="1" si="30"/>
        <v>0</v>
      </c>
      <c r="G27" s="42">
        <f t="shared" ref="G27:K29" ca="1" si="34">RANDBETWEEN($T27,$U27)</f>
        <v>0</v>
      </c>
      <c r="H27" s="42">
        <f t="shared" ca="1" si="34"/>
        <v>0</v>
      </c>
      <c r="I27" s="42">
        <f t="shared" ca="1" si="34"/>
        <v>0</v>
      </c>
      <c r="J27" s="42">
        <f t="shared" ca="1" si="34"/>
        <v>0</v>
      </c>
      <c r="K27" s="42">
        <f t="shared" ca="1" si="34"/>
        <v>0</v>
      </c>
      <c r="L27" s="64">
        <f t="shared" si="5"/>
        <v>31804024</v>
      </c>
      <c r="M27" s="78" t="str">
        <f t="shared" ca="1" si="4"/>
        <v>EXECUTE [dbo].[PG_CI_TRASPASO]  0,0,0, 31804023, '', 1, 1, 2, 250, 1, '2018-04-02', 3, '', 0, 0</v>
      </c>
      <c r="N27" s="64">
        <f t="shared" si="5"/>
        <v>31804134</v>
      </c>
      <c r="O27" s="77" t="str">
        <f t="shared" ca="1" si="31"/>
        <v>EXECUTE [dbo].[PG_CI_TRASPASO]  0,0,0, 31804134, '', 100, 1, 2, 250, 1, '2018-04-09', 3, '', 0, 0</v>
      </c>
      <c r="P27" s="64">
        <f t="shared" si="5"/>
        <v>31804244</v>
      </c>
      <c r="Q27" s="77" t="str">
        <f t="shared" ca="1" si="32"/>
        <v>EXECUTE [dbo].[PG_CI_TRASPASO]  0,0,0, 31804244, '', 100, 1, 2, 250, 1, '2018-04-16', 3, '', 0, 0</v>
      </c>
      <c r="R27" s="64">
        <f t="shared" si="5"/>
        <v>31804354</v>
      </c>
      <c r="S27" s="77" t="str">
        <f t="shared" ca="1" si="33"/>
        <v>EXECUTE [dbo].[PG_CI_TRASPASO]  0,0,0, 31804354, '', 100, 1, 2, 250, 1, '2018-04-23', 3, '', 0, 0</v>
      </c>
      <c r="T27" s="50"/>
      <c r="U27" s="50"/>
    </row>
    <row r="28" spans="1:23" x14ac:dyDescent="0.3">
      <c r="A28" s="41">
        <v>1</v>
      </c>
      <c r="C28" s="41" t="s">
        <v>123</v>
      </c>
      <c r="D28" s="64">
        <f t="shared" si="2"/>
        <v>260</v>
      </c>
      <c r="E28" s="57" t="s">
        <v>34</v>
      </c>
      <c r="F28" s="59">
        <f t="shared" ca="1" si="30"/>
        <v>0</v>
      </c>
      <c r="G28" s="42">
        <f t="shared" ca="1" si="34"/>
        <v>0</v>
      </c>
      <c r="H28" s="42">
        <f t="shared" ca="1" si="34"/>
        <v>0</v>
      </c>
      <c r="I28" s="42">
        <f t="shared" ca="1" si="34"/>
        <v>0</v>
      </c>
      <c r="J28" s="42">
        <f t="shared" ca="1" si="34"/>
        <v>0</v>
      </c>
      <c r="K28" s="42">
        <f t="shared" ca="1" si="34"/>
        <v>0</v>
      </c>
      <c r="L28" s="64">
        <f t="shared" si="5"/>
        <v>31804025</v>
      </c>
      <c r="M28" s="78" t="str">
        <f t="shared" ca="1" si="4"/>
        <v>EXECUTE [dbo].[PG_CI_TRASPASO]  0,0,0, 31804024, '', 1, 1, 2, 260, 1, '2018-04-02', 3, '', 0, 0</v>
      </c>
      <c r="N28" s="64">
        <f t="shared" si="5"/>
        <v>31804135</v>
      </c>
      <c r="O28" s="77" t="str">
        <f t="shared" ca="1" si="31"/>
        <v>EXECUTE [dbo].[PG_CI_TRASPASO]  0,0,0, 31804135, '', 100, 1, 2, 260, 1, '2018-04-09', 3, '', 0, 0</v>
      </c>
      <c r="P28" s="64">
        <f t="shared" si="5"/>
        <v>31804245</v>
      </c>
      <c r="Q28" s="77" t="str">
        <f t="shared" ca="1" si="32"/>
        <v>EXECUTE [dbo].[PG_CI_TRASPASO]  0,0,0, 31804245, '', 100, 1, 2, 260, 1, '2018-04-16', 3, '', 0, 0</v>
      </c>
      <c r="R28" s="64">
        <f t="shared" si="5"/>
        <v>31804355</v>
      </c>
      <c r="S28" s="77" t="str">
        <f t="shared" ca="1" si="33"/>
        <v>EXECUTE [dbo].[PG_CI_TRASPASO]  0,0,0, 31804355, '', 100, 1, 2, 260, 1, '2018-04-23', 3, '', 0, 0</v>
      </c>
      <c r="T28" s="50"/>
      <c r="U28" s="50"/>
    </row>
    <row r="29" spans="1:23" x14ac:dyDescent="0.3">
      <c r="A29" s="41">
        <v>1</v>
      </c>
      <c r="C29" s="41" t="s">
        <v>123</v>
      </c>
      <c r="D29" s="64">
        <f t="shared" si="2"/>
        <v>270</v>
      </c>
      <c r="E29" s="57" t="s">
        <v>41</v>
      </c>
      <c r="F29" s="59">
        <f t="shared" ca="1" si="30"/>
        <v>0</v>
      </c>
      <c r="G29" s="42">
        <f t="shared" ca="1" si="34"/>
        <v>0</v>
      </c>
      <c r="H29" s="42">
        <f t="shared" ca="1" si="34"/>
        <v>0</v>
      </c>
      <c r="I29" s="42">
        <f t="shared" ca="1" si="34"/>
        <v>0</v>
      </c>
      <c r="J29" s="42">
        <f t="shared" ca="1" si="34"/>
        <v>0</v>
      </c>
      <c r="K29" s="42">
        <f t="shared" ca="1" si="34"/>
        <v>0</v>
      </c>
      <c r="L29" s="64">
        <f t="shared" si="5"/>
        <v>31804026</v>
      </c>
      <c r="M29" s="78" t="str">
        <f t="shared" ca="1" si="4"/>
        <v>EXECUTE [dbo].[PG_CI_TRASPASO]  0,0,0, 31804025, '', 1, 1, 2, 270, 1, '2018-04-02', 3, '', 0, 0</v>
      </c>
      <c r="N29" s="64">
        <f t="shared" si="5"/>
        <v>31804136</v>
      </c>
      <c r="O29" s="77" t="str">
        <f t="shared" ca="1" si="31"/>
        <v>EXECUTE [dbo].[PG_CI_TRASPASO]  0,0,0, 31804136, '', 100, 1, 2, 270, 1, '2018-04-09', 3, '', 0, 0</v>
      </c>
      <c r="P29" s="64">
        <f t="shared" si="5"/>
        <v>31804246</v>
      </c>
      <c r="Q29" s="77" t="str">
        <f t="shared" ca="1" si="32"/>
        <v>EXECUTE [dbo].[PG_CI_TRASPASO]  0,0,0, 31804246, '', 100, 1, 2, 270, 1, '2018-04-16', 3, '', 0, 0</v>
      </c>
      <c r="R29" s="64">
        <f t="shared" si="5"/>
        <v>31804356</v>
      </c>
      <c r="S29" s="77" t="str">
        <f t="shared" ca="1" si="33"/>
        <v>EXECUTE [dbo].[PG_CI_TRASPASO]  0,0,0, 31804356, '', 100, 1, 2, 270, 1, '2018-04-23', 3, '', 0, 0</v>
      </c>
      <c r="T29" s="50"/>
      <c r="U29" s="50"/>
    </row>
    <row r="30" spans="1:23" hidden="1" x14ac:dyDescent="0.3">
      <c r="A30" s="41">
        <v>2</v>
      </c>
      <c r="B30" s="41" t="s">
        <v>123</v>
      </c>
      <c r="C30" s="41" t="s">
        <v>123</v>
      </c>
      <c r="D30" s="64">
        <f t="shared" si="2"/>
        <v>280</v>
      </c>
      <c r="E30" s="58" t="s">
        <v>47</v>
      </c>
      <c r="F30" s="60">
        <f t="shared" ref="F30" ca="1" si="35">SUM(F24:F29)</f>
        <v>15015</v>
      </c>
      <c r="G30" s="47">
        <f t="shared" ref="G30:K30" ca="1" si="36">SUM(G24:G29)</f>
        <v>13486</v>
      </c>
      <c r="H30" s="47">
        <f t="shared" ca="1" si="36"/>
        <v>1529</v>
      </c>
      <c r="I30" s="47">
        <f t="shared" ca="1" si="36"/>
        <v>0</v>
      </c>
      <c r="J30" s="47">
        <f t="shared" ca="1" si="36"/>
        <v>0</v>
      </c>
      <c r="K30" s="47">
        <f t="shared" ca="1" si="36"/>
        <v>0</v>
      </c>
      <c r="L30" s="64">
        <f t="shared" si="5"/>
        <v>31804027</v>
      </c>
      <c r="M30" s="78" t="str">
        <f t="shared" ca="1" si="4"/>
        <v>EXECUTE [dbo].[PG_CI_TRASPASO]  0,0,0, 31804026, '', 1, 1, 2, 280, 1, '2018-04-02', 3, '', 13486, 13486</v>
      </c>
      <c r="N30" s="64">
        <f t="shared" si="5"/>
        <v>31804137</v>
      </c>
      <c r="O30" s="71" t="str">
        <f t="shared" ca="1" si="8"/>
        <v>EXECUTE [dbo].[PG_CI_TRASPASO]  0,0,0, 31804137, '', 100, 1, 2, 280, 1, '04-09-2018', 3, '', 1529, 1529</v>
      </c>
      <c r="P30" s="64">
        <f t="shared" si="5"/>
        <v>31804247</v>
      </c>
      <c r="Q30" s="71" t="str">
        <f t="shared" ca="1" si="9"/>
        <v>EXECUTE [dbo].[PG_CI_TRASPASO]  0,0,0, 31804247, '', 100, 1, 2, 280, 1, '04-16-2018', 3, '', 0, 0</v>
      </c>
      <c r="R30" s="64">
        <f t="shared" si="5"/>
        <v>31804357</v>
      </c>
      <c r="S30" s="71" t="str">
        <f t="shared" ca="1" si="10"/>
        <v>EXECUTE [dbo].[PG_CI_TRASPASO]  0,0,0, 31804357, '', 100, 1, 2, 280, 1, '04-23-2018', 3, '', 0, 0</v>
      </c>
      <c r="T30" s="53"/>
      <c r="V30" s="47">
        <f>SUM(V24:V28)</f>
        <v>14500</v>
      </c>
    </row>
    <row r="31" spans="1:23" x14ac:dyDescent="0.3">
      <c r="A31" s="41">
        <v>1</v>
      </c>
      <c r="C31" s="41" t="s">
        <v>123</v>
      </c>
      <c r="D31" s="64">
        <f t="shared" si="2"/>
        <v>290</v>
      </c>
      <c r="E31" s="57" t="s">
        <v>39</v>
      </c>
      <c r="F31" s="59">
        <f t="shared" ref="F31:F36" ca="1" si="37">RANDBETWEEN($T31,$U31)</f>
        <v>0</v>
      </c>
      <c r="G31" s="42">
        <f ca="1">RANDBETWEEN($T31,$U31)</f>
        <v>0</v>
      </c>
      <c r="H31" s="42">
        <f ca="1">RANDBETWEEN($T31,$U31)</f>
        <v>0</v>
      </c>
      <c r="I31" s="42">
        <f ca="1">RANDBETWEEN($T31,$U31)</f>
        <v>0</v>
      </c>
      <c r="J31" s="42">
        <f ca="1">RANDBETWEEN($T31,$U31)</f>
        <v>0</v>
      </c>
      <c r="K31" s="42">
        <f ca="1">RANDBETWEEN($T31,$U31)</f>
        <v>0</v>
      </c>
      <c r="L31" s="64">
        <f t="shared" si="5"/>
        <v>31804028</v>
      </c>
      <c r="M31" s="78" t="str">
        <f t="shared" ca="1" si="4"/>
        <v>EXECUTE [dbo].[PG_CI_TRASPASO]  0,0,0, 31804027, '', 1, 1, 2, 290, 1, '2018-04-02', 3, '', 0, 0</v>
      </c>
      <c r="N31" s="64">
        <f t="shared" si="5"/>
        <v>31804138</v>
      </c>
      <c r="O31" s="77" t="str">
        <f t="shared" ref="O31:O35" ca="1" si="38">CONCATENATE("EXECUTE ", $L$1," 0,0,0, ", N31, ", '', 100, 1, 2, ",$D31, ", 1, '",TEXT($H$1,"aaaa-mm-dd"), "', ", $D$1, ", '', ", H31, ", ",H31)</f>
        <v>EXECUTE [dbo].[PG_CI_TRASPASO]  0,0,0, 31804138, '', 100, 1, 2, 290, 1, '2018-04-09', 3, '', 0, 0</v>
      </c>
      <c r="P31" s="64">
        <f t="shared" si="5"/>
        <v>31804248</v>
      </c>
      <c r="Q31" s="77" t="str">
        <f t="shared" ref="Q31:Q35" ca="1" si="39">CONCATENATE("EXECUTE ", $L$1," 0,0,0, ", P31, ", '', 100, 1, 2, ",$D31, ", 1, '",TEXT($I$1,"aaaa-mm-dd"), "', ", $D$1, ", '', ", I31, ", ",I31)</f>
        <v>EXECUTE [dbo].[PG_CI_TRASPASO]  0,0,0, 31804248, '', 100, 1, 2, 290, 1, '2018-04-16', 3, '', 0, 0</v>
      </c>
      <c r="R31" s="64">
        <f t="shared" si="5"/>
        <v>31804358</v>
      </c>
      <c r="S31" s="77" t="str">
        <f t="shared" ref="S31:S35" ca="1" si="40">CONCATENATE("EXECUTE ", $L$1," 0,0,0, ", R31, ", '', 100, 1, 2, ",$D31, ", 1, '",TEXT($J$1,"aaaa-mm-dd"), "', ", $D$1, ", '', ", J31, ", ",J31)</f>
        <v>EXECUTE [dbo].[PG_CI_TRASPASO]  0,0,0, 31804358, '', 100, 1, 2, 290, 1, '2018-04-23', 3, '', 0, 0</v>
      </c>
      <c r="T31" s="50"/>
      <c r="U31" s="50"/>
    </row>
    <row r="32" spans="1:23" x14ac:dyDescent="0.3">
      <c r="A32" s="41">
        <v>1</v>
      </c>
      <c r="B32" s="41" t="s">
        <v>123</v>
      </c>
      <c r="C32" s="41" t="s">
        <v>123</v>
      </c>
      <c r="D32" s="64">
        <f t="shared" si="2"/>
        <v>300</v>
      </c>
      <c r="E32" s="57" t="s">
        <v>127</v>
      </c>
      <c r="F32" s="59">
        <f t="shared" ca="1" si="37"/>
        <v>7500</v>
      </c>
      <c r="G32" s="69">
        <f ca="1">$F32/4</f>
        <v>1875</v>
      </c>
      <c r="H32" s="69">
        <f t="shared" ref="H32:J32" ca="1" si="41">$F32/4</f>
        <v>1875</v>
      </c>
      <c r="I32" s="69">
        <f t="shared" ca="1" si="41"/>
        <v>1875</v>
      </c>
      <c r="J32" s="69">
        <f t="shared" ca="1" si="41"/>
        <v>1875</v>
      </c>
      <c r="K32" s="66">
        <v>0</v>
      </c>
      <c r="L32" s="64">
        <f t="shared" si="5"/>
        <v>31804029</v>
      </c>
      <c r="M32" s="78" t="str">
        <f t="shared" ca="1" si="4"/>
        <v>EXECUTE [dbo].[PG_CI_TRASPASO]  0,0,0, 31804028, '', 1, 1, 2, 300, 1, '2018-04-02', 3, '', 1875, 1875</v>
      </c>
      <c r="N32" s="64">
        <f t="shared" si="5"/>
        <v>31804139</v>
      </c>
      <c r="O32" s="77" t="str">
        <f t="shared" ca="1" si="38"/>
        <v>EXECUTE [dbo].[PG_CI_TRASPASO]  0,0,0, 31804139, '', 100, 1, 2, 300, 1, '2018-04-09', 3, '', 1875, 1875</v>
      </c>
      <c r="P32" s="64">
        <f t="shared" si="5"/>
        <v>31804249</v>
      </c>
      <c r="Q32" s="77" t="str">
        <f t="shared" ca="1" si="39"/>
        <v>EXECUTE [dbo].[PG_CI_TRASPASO]  0,0,0, 31804249, '', 100, 1, 2, 300, 1, '2018-04-16', 3, '', 1875, 1875</v>
      </c>
      <c r="R32" s="64">
        <f t="shared" si="5"/>
        <v>31804359</v>
      </c>
      <c r="S32" s="77" t="str">
        <f t="shared" ca="1" si="40"/>
        <v>EXECUTE [dbo].[PG_CI_TRASPASO]  0,0,0, 31804359, '', 100, 1, 2, 300, 1, '2018-04-23', 3, '', 1875, 1875</v>
      </c>
      <c r="T32" s="44">
        <f>$V32*(1-W32)</f>
        <v>7500</v>
      </c>
      <c r="U32" s="44">
        <f>$V32*(1+W32)</f>
        <v>7500</v>
      </c>
      <c r="V32" s="45">
        <v>7500</v>
      </c>
      <c r="W32" s="46">
        <v>0</v>
      </c>
    </row>
    <row r="33" spans="1:23" x14ac:dyDescent="0.3">
      <c r="A33" s="41">
        <v>1</v>
      </c>
      <c r="C33" s="41" t="s">
        <v>123</v>
      </c>
      <c r="D33" s="64">
        <f t="shared" si="2"/>
        <v>310</v>
      </c>
      <c r="E33" s="57" t="s">
        <v>49</v>
      </c>
      <c r="F33" s="59">
        <f t="shared" ca="1" si="37"/>
        <v>0</v>
      </c>
      <c r="G33" s="42">
        <f ca="1">RANDBETWEEN($T33,$U33)</f>
        <v>0</v>
      </c>
      <c r="H33" s="42">
        <f ca="1">RANDBETWEEN($T33,$U33)</f>
        <v>0</v>
      </c>
      <c r="I33" s="42">
        <f ca="1">RANDBETWEEN($T33,$U33)</f>
        <v>0</v>
      </c>
      <c r="J33" s="42">
        <f ca="1">RANDBETWEEN($T33,$U33)</f>
        <v>0</v>
      </c>
      <c r="K33" s="42">
        <f ca="1">RANDBETWEEN($T33,$U33)</f>
        <v>0</v>
      </c>
      <c r="L33" s="64">
        <f t="shared" si="5"/>
        <v>31804030</v>
      </c>
      <c r="M33" s="78" t="str">
        <f t="shared" ca="1" si="4"/>
        <v>EXECUTE [dbo].[PG_CI_TRASPASO]  0,0,0, 31804029, '', 1, 1, 2, 310, 1, '2018-04-02', 3, '', 0, 0</v>
      </c>
      <c r="N33" s="64">
        <f t="shared" si="5"/>
        <v>31804140</v>
      </c>
      <c r="O33" s="77" t="str">
        <f t="shared" ca="1" si="38"/>
        <v>EXECUTE [dbo].[PG_CI_TRASPASO]  0,0,0, 31804140, '', 100, 1, 2, 310, 1, '2018-04-09', 3, '', 0, 0</v>
      </c>
      <c r="P33" s="64">
        <f t="shared" si="5"/>
        <v>31804250</v>
      </c>
      <c r="Q33" s="77" t="str">
        <f t="shared" ca="1" si="39"/>
        <v>EXECUTE [dbo].[PG_CI_TRASPASO]  0,0,0, 31804250, '', 100, 1, 2, 310, 1, '2018-04-16', 3, '', 0, 0</v>
      </c>
      <c r="R33" s="64">
        <f t="shared" si="5"/>
        <v>31804360</v>
      </c>
      <c r="S33" s="77" t="str">
        <f t="shared" ca="1" si="40"/>
        <v>EXECUTE [dbo].[PG_CI_TRASPASO]  0,0,0, 31804360, '', 100, 1, 2, 310, 1, '2018-04-23', 3, '', 0, 0</v>
      </c>
      <c r="T33" s="50"/>
      <c r="U33" s="50"/>
    </row>
    <row r="34" spans="1:23" x14ac:dyDescent="0.3">
      <c r="A34" s="41">
        <v>1</v>
      </c>
      <c r="B34" s="41" t="s">
        <v>123</v>
      </c>
      <c r="C34" s="41" t="s">
        <v>123</v>
      </c>
      <c r="D34" s="64">
        <f t="shared" si="2"/>
        <v>320</v>
      </c>
      <c r="E34" s="57" t="s">
        <v>43</v>
      </c>
      <c r="F34" s="59">
        <f t="shared" ca="1" si="37"/>
        <v>25567</v>
      </c>
      <c r="G34" s="69">
        <f ca="1">$F34/4</f>
        <v>6391.75</v>
      </c>
      <c r="H34" s="69">
        <f t="shared" ref="H34:J34" ca="1" si="42">$F34/4</f>
        <v>6391.75</v>
      </c>
      <c r="I34" s="69">
        <f t="shared" ca="1" si="42"/>
        <v>6391.75</v>
      </c>
      <c r="J34" s="69">
        <f t="shared" ca="1" si="42"/>
        <v>6391.75</v>
      </c>
      <c r="K34" s="66">
        <v>0</v>
      </c>
      <c r="L34" s="64">
        <f t="shared" si="5"/>
        <v>31804031</v>
      </c>
      <c r="M34" s="78" t="str">
        <f t="shared" ca="1" si="4"/>
        <v>EXECUTE [dbo].[PG_CI_TRASPASO]  0,0,0, 31804030, '', 1, 1, 2, 320, 1, '2018-04-02', 3, '', 6391.75, 6391.75</v>
      </c>
      <c r="N34" s="64">
        <f t="shared" si="5"/>
        <v>31804141</v>
      </c>
      <c r="O34" s="77" t="str">
        <f t="shared" ca="1" si="38"/>
        <v>EXECUTE [dbo].[PG_CI_TRASPASO]  0,0,0, 31804141, '', 100, 1, 2, 320, 1, '2018-04-09', 3, '', 6391.75, 6391.75</v>
      </c>
      <c r="P34" s="64">
        <f t="shared" si="5"/>
        <v>31804251</v>
      </c>
      <c r="Q34" s="77" t="str">
        <f t="shared" ca="1" si="39"/>
        <v>EXECUTE [dbo].[PG_CI_TRASPASO]  0,0,0, 31804251, '', 100, 1, 2, 320, 1, '2018-04-16', 3, '', 6391.75, 6391.75</v>
      </c>
      <c r="R34" s="64">
        <f t="shared" si="5"/>
        <v>31804361</v>
      </c>
      <c r="S34" s="77" t="str">
        <f t="shared" ca="1" si="40"/>
        <v>EXECUTE [dbo].[PG_CI_TRASPASO]  0,0,0, 31804361, '', 100, 1, 2, 320, 1, '2018-04-23', 3, '', 6391.75, 6391.75</v>
      </c>
      <c r="T34" s="44">
        <f>$V34*(1-W34)</f>
        <v>21240</v>
      </c>
      <c r="U34" s="44">
        <f>$V34*(1+W34)</f>
        <v>25960.000000000004</v>
      </c>
      <c r="V34" s="45">
        <v>23600</v>
      </c>
      <c r="W34" s="46">
        <v>0.1</v>
      </c>
    </row>
    <row r="35" spans="1:23" x14ac:dyDescent="0.3">
      <c r="A35" s="41">
        <v>1</v>
      </c>
      <c r="B35" s="41" t="s">
        <v>123</v>
      </c>
      <c r="C35" s="41" t="s">
        <v>123</v>
      </c>
      <c r="D35" s="64">
        <f t="shared" si="2"/>
        <v>330</v>
      </c>
      <c r="E35" s="57" t="s">
        <v>40</v>
      </c>
      <c r="F35" s="59">
        <f t="shared" ca="1" si="37"/>
        <v>2268</v>
      </c>
      <c r="G35" s="66">
        <v>0</v>
      </c>
      <c r="H35" s="68">
        <f ca="1">$F35/2</f>
        <v>1134</v>
      </c>
      <c r="I35" s="66">
        <v>0</v>
      </c>
      <c r="J35" s="68">
        <f ca="1">$F35/2</f>
        <v>1134</v>
      </c>
      <c r="K35" s="66">
        <v>0</v>
      </c>
      <c r="L35" s="64">
        <f t="shared" si="5"/>
        <v>31804032</v>
      </c>
      <c r="M35" s="78" t="str">
        <f t="shared" si="4"/>
        <v>EXECUTE [dbo].[PG_CI_TRASPASO]  0,0,0, 31804031, '', 1, 1, 2, 330, 1, '2018-04-02', 3, '', 0, 0</v>
      </c>
      <c r="N35" s="64">
        <f t="shared" si="5"/>
        <v>31804142</v>
      </c>
      <c r="O35" s="77" t="str">
        <f t="shared" ca="1" si="38"/>
        <v>EXECUTE [dbo].[PG_CI_TRASPASO]  0,0,0, 31804142, '', 100, 1, 2, 330, 1, '2018-04-09', 3, '', 1134, 1134</v>
      </c>
      <c r="P35" s="64">
        <f t="shared" si="5"/>
        <v>31804252</v>
      </c>
      <c r="Q35" s="77" t="str">
        <f t="shared" si="39"/>
        <v>EXECUTE [dbo].[PG_CI_TRASPASO]  0,0,0, 31804252, '', 100, 1, 2, 330, 1, '2018-04-16', 3, '', 0, 0</v>
      </c>
      <c r="R35" s="64">
        <f t="shared" si="5"/>
        <v>31804362</v>
      </c>
      <c r="S35" s="77" t="str">
        <f t="shared" ca="1" si="40"/>
        <v>EXECUTE [dbo].[PG_CI_TRASPASO]  0,0,0, 31804362, '', 100, 1, 2, 330, 1, '2018-04-23', 3, '', 1134, 1134</v>
      </c>
      <c r="T35" s="44">
        <f>$V35*(1-W35)</f>
        <v>2258.1</v>
      </c>
      <c r="U35" s="44">
        <f>$V35*(1+W35)</f>
        <v>2759.9</v>
      </c>
      <c r="V35" s="45">
        <v>2509</v>
      </c>
      <c r="W35" s="46">
        <v>0.1</v>
      </c>
    </row>
    <row r="36" spans="1:23" x14ac:dyDescent="0.3">
      <c r="A36" s="41">
        <v>1</v>
      </c>
      <c r="D36" s="64">
        <f t="shared" si="2"/>
        <v>340</v>
      </c>
      <c r="E36" s="57" t="s">
        <v>44</v>
      </c>
      <c r="F36" s="59">
        <f t="shared" ca="1" si="37"/>
        <v>0</v>
      </c>
      <c r="G36" s="42">
        <f ca="1">RANDBETWEEN($T36,$U36)</f>
        <v>0</v>
      </c>
      <c r="H36" s="42">
        <f ca="1">RANDBETWEEN($T36,$U36)</f>
        <v>0</v>
      </c>
      <c r="I36" s="42">
        <f ca="1">RANDBETWEEN($T36,$U36)</f>
        <v>0</v>
      </c>
      <c r="J36" s="42">
        <f ca="1">RANDBETWEEN($T36,$U36)</f>
        <v>0</v>
      </c>
      <c r="K36" s="42">
        <f ca="1">RANDBETWEEN($T36,$U36)</f>
        <v>0</v>
      </c>
      <c r="L36" s="64">
        <f t="shared" si="5"/>
        <v>31804033</v>
      </c>
      <c r="M36" s="78" t="str">
        <f t="shared" ca="1" si="4"/>
        <v>EXECUTE [dbo].[PG_CI_TRASPASO]  0,0,0, 31804032, '', 1, 1, 2, 340, 1, '2018-04-02', 3, '', 0, 0</v>
      </c>
      <c r="N36" s="64">
        <f t="shared" si="5"/>
        <v>31804143</v>
      </c>
      <c r="O36" s="71" t="str">
        <f t="shared" ref="O36:O66" ca="1" si="43">CONCATENATE("EXECUTE ", $L$1," 0,0,0, ", N36, ", '', 100, 1, 2, ",$D36, ", 1, '",TEXT($H$1,"mm-dd-aaaa"), "', ", $D$1, ", '', ", H36, ", ",H36)</f>
        <v>EXECUTE [dbo].[PG_CI_TRASPASO]  0,0,0, 31804143, '', 100, 1, 2, 340, 1, '04-09-2018', 3, '', 0, 0</v>
      </c>
      <c r="P36" s="64">
        <f t="shared" si="5"/>
        <v>31804253</v>
      </c>
      <c r="Q36" s="71" t="str">
        <f t="shared" ref="Q36:Q66" ca="1" si="44">CONCATENATE("EXECUTE ", $L$1," 0,0,0, ", P36, ", '', 100, 1, 2, ",$D36, ", 1, '",TEXT($I$1,"mm-dd-aaaa"), "', ", $D$1, ", '', ", I36, ", ",I36)</f>
        <v>EXECUTE [dbo].[PG_CI_TRASPASO]  0,0,0, 31804253, '', 100, 1, 2, 340, 1, '04-16-2018', 3, '', 0, 0</v>
      </c>
      <c r="R36" s="64">
        <f t="shared" si="5"/>
        <v>31804363</v>
      </c>
      <c r="S36" s="71" t="str">
        <f t="shared" ref="S36:S66" ca="1" si="45">CONCATENATE("EXECUTE ", $L$1," 0,0,0, ", R36, ", '', 100, 1, 2, ",$D36, ", 1, '",TEXT($J$1,"mm-dd-aaaa"), "', ", $D$1, ", '', ", J36, ", ",J36)</f>
        <v>EXECUTE [dbo].[PG_CI_TRASPASO]  0,0,0, 31804363, '', 100, 1, 2, 340, 1, '04-23-2018', 3, '', 0, 0</v>
      </c>
      <c r="T36" s="50"/>
      <c r="U36" s="50"/>
    </row>
    <row r="37" spans="1:23" hidden="1" x14ac:dyDescent="0.3">
      <c r="A37" s="41">
        <v>2</v>
      </c>
      <c r="B37" s="41" t="s">
        <v>123</v>
      </c>
      <c r="C37" s="41" t="s">
        <v>123</v>
      </c>
      <c r="D37" s="64">
        <f t="shared" si="2"/>
        <v>350</v>
      </c>
      <c r="E37" s="58" t="s">
        <v>48</v>
      </c>
      <c r="F37" s="60">
        <f t="shared" ref="F37" ca="1" si="46">SUM(F31:F36)</f>
        <v>35335</v>
      </c>
      <c r="G37" s="47">
        <f t="shared" ref="G37:K37" ca="1" si="47">SUM(G31:G36)</f>
        <v>8266.75</v>
      </c>
      <c r="H37" s="47">
        <f t="shared" ca="1" si="47"/>
        <v>9400.75</v>
      </c>
      <c r="I37" s="47">
        <f t="shared" ca="1" si="47"/>
        <v>8266.75</v>
      </c>
      <c r="J37" s="47">
        <f t="shared" ca="1" si="47"/>
        <v>9400.75</v>
      </c>
      <c r="K37" s="47">
        <f t="shared" ca="1" si="47"/>
        <v>0</v>
      </c>
      <c r="L37" s="64">
        <f t="shared" si="5"/>
        <v>31804034</v>
      </c>
      <c r="M37" s="78" t="str">
        <f t="shared" ca="1" si="4"/>
        <v>EXECUTE [dbo].[PG_CI_TRASPASO]  0,0,0, 31804033, '', 1, 1, 2, 350, 1, '2018-04-02', 3, '', 8266.75, 8266.75</v>
      </c>
      <c r="N37" s="64">
        <f t="shared" si="5"/>
        <v>31804144</v>
      </c>
      <c r="O37" s="71" t="str">
        <f t="shared" ca="1" si="43"/>
        <v>EXECUTE [dbo].[PG_CI_TRASPASO]  0,0,0, 31804144, '', 100, 1, 2, 350, 1, '04-09-2018', 3, '', 9400.75, 9400.75</v>
      </c>
      <c r="P37" s="64">
        <f t="shared" si="5"/>
        <v>31804254</v>
      </c>
      <c r="Q37" s="71" t="str">
        <f t="shared" ca="1" si="44"/>
        <v>EXECUTE [dbo].[PG_CI_TRASPASO]  0,0,0, 31804254, '', 100, 1, 2, 350, 1, '04-16-2018', 3, '', 8266.75, 8266.75</v>
      </c>
      <c r="R37" s="64">
        <f t="shared" si="5"/>
        <v>31804364</v>
      </c>
      <c r="S37" s="71" t="str">
        <f t="shared" ca="1" si="45"/>
        <v>EXECUTE [dbo].[PG_CI_TRASPASO]  0,0,0, 31804364, '', 100, 1, 2, 350, 1, '04-23-2018', 3, '', 9400.75, 9400.75</v>
      </c>
      <c r="V37" s="47">
        <f>SUM(V31:V36)</f>
        <v>33609</v>
      </c>
    </row>
    <row r="38" spans="1:23" hidden="1" x14ac:dyDescent="0.3">
      <c r="A38" s="41">
        <v>3</v>
      </c>
      <c r="B38" s="41" t="s">
        <v>132</v>
      </c>
      <c r="C38" s="41" t="s">
        <v>123</v>
      </c>
      <c r="D38" s="64">
        <f t="shared" si="2"/>
        <v>360</v>
      </c>
      <c r="E38" s="51" t="s">
        <v>45</v>
      </c>
      <c r="F38" s="61">
        <f t="shared" ref="F38" ca="1" si="48">F23+F30+F15+F37</f>
        <v>77593</v>
      </c>
      <c r="G38" s="37">
        <f ca="1">G23+G30+G15+G37</f>
        <v>35419.75</v>
      </c>
      <c r="H38" s="37">
        <f ca="1">H23+H30+H15+H37</f>
        <v>24505.75</v>
      </c>
      <c r="I38" s="37">
        <f ca="1">I23+I30+I15+I37</f>
        <v>8266.75</v>
      </c>
      <c r="J38" s="37">
        <f ca="1">J23+J30+J15+J37</f>
        <v>9400.75</v>
      </c>
      <c r="K38" s="37">
        <f ca="1">K23+K30+K15+K37</f>
        <v>0</v>
      </c>
      <c r="L38" s="64">
        <f t="shared" si="5"/>
        <v>31804035</v>
      </c>
      <c r="M38" s="78" t="str">
        <f t="shared" ca="1" si="4"/>
        <v>EXECUTE [dbo].[PG_CI_TRASPASO]  0,0,0, 31804034, '', 1, 1, 2, 360, 1, '2018-04-02', 3, '', 35419.75, 35419.75</v>
      </c>
      <c r="N38" s="64">
        <f t="shared" si="5"/>
        <v>31804145</v>
      </c>
      <c r="O38" s="71" t="str">
        <f t="shared" ca="1" si="43"/>
        <v>EXECUTE [dbo].[PG_CI_TRASPASO]  0,0,0, 31804145, '', 100, 1, 2, 360, 1, '04-09-2018', 3, '', 24505.75, 24505.75</v>
      </c>
      <c r="P38" s="64">
        <f t="shared" si="5"/>
        <v>31804255</v>
      </c>
      <c r="Q38" s="71" t="str">
        <f t="shared" ca="1" si="44"/>
        <v>EXECUTE [dbo].[PG_CI_TRASPASO]  0,0,0, 31804255, '', 100, 1, 2, 360, 1, '04-16-2018', 3, '', 8266.75, 8266.75</v>
      </c>
      <c r="R38" s="64">
        <f t="shared" si="5"/>
        <v>31804365</v>
      </c>
      <c r="S38" s="71" t="str">
        <f t="shared" ca="1" si="45"/>
        <v>EXECUTE [dbo].[PG_CI_TRASPASO]  0,0,0, 31804365, '', 100, 1, 2, 360, 1, '04-23-2018', 3, '', 9400.75, 9400.75</v>
      </c>
      <c r="V38" s="37">
        <f>V23+V30+V15+V37</f>
        <v>76459</v>
      </c>
    </row>
    <row r="39" spans="1:23" ht="15" hidden="1" x14ac:dyDescent="0.3">
      <c r="A39" s="41">
        <v>0</v>
      </c>
      <c r="B39" s="41" t="s">
        <v>132</v>
      </c>
      <c r="C39" s="41" t="s">
        <v>123</v>
      </c>
      <c r="D39" s="64">
        <f t="shared" si="2"/>
        <v>370</v>
      </c>
      <c r="E39" s="38" t="s">
        <v>95</v>
      </c>
      <c r="F39" s="36"/>
      <c r="G39" s="36"/>
      <c r="H39" s="36"/>
      <c r="I39" s="36"/>
      <c r="J39" s="36"/>
      <c r="K39" s="36"/>
      <c r="L39" s="64">
        <f t="shared" si="5"/>
        <v>31804036</v>
      </c>
      <c r="M39" s="78" t="str">
        <f t="shared" si="4"/>
        <v xml:space="preserve">EXECUTE [dbo].[PG_CI_TRASPASO]  0,0,0, 31804035, '', 1, 1, 2, 370, 1, '2018-04-02', 3, '', , </v>
      </c>
      <c r="N39" s="64">
        <f t="shared" si="5"/>
        <v>31804146</v>
      </c>
      <c r="O39" s="71" t="str">
        <f t="shared" si="43"/>
        <v xml:space="preserve">EXECUTE [dbo].[PG_CI_TRASPASO]  0,0,0, 31804146, '', 100, 1, 2, 370, 1, '04-09-2018', 3, '', , </v>
      </c>
      <c r="P39" s="64">
        <f t="shared" si="5"/>
        <v>31804256</v>
      </c>
      <c r="Q39" s="71" t="str">
        <f t="shared" si="44"/>
        <v xml:space="preserve">EXECUTE [dbo].[PG_CI_TRASPASO]  0,0,0, 31804256, '', 100, 1, 2, 370, 1, '04-16-2018', 3, '', , </v>
      </c>
      <c r="R39" s="64">
        <f t="shared" si="5"/>
        <v>31804366</v>
      </c>
      <c r="S39" s="71" t="str">
        <f t="shared" si="45"/>
        <v xml:space="preserve">EXECUTE [dbo].[PG_CI_TRASPASO]  0,0,0, 31804366, '', 100, 1, 2, 370, 1, '04-23-2018', 3, '', , </v>
      </c>
      <c r="V39" s="36"/>
    </row>
    <row r="40" spans="1:23" x14ac:dyDescent="0.3">
      <c r="A40" s="41">
        <v>1</v>
      </c>
      <c r="B40" s="41" t="s">
        <v>123</v>
      </c>
      <c r="C40" s="41" t="s">
        <v>123</v>
      </c>
      <c r="D40" s="64">
        <f t="shared" si="2"/>
        <v>380</v>
      </c>
      <c r="E40" s="57" t="s">
        <v>84</v>
      </c>
      <c r="F40" s="59">
        <f t="shared" ref="F40:F42" ca="1" si="49">RANDBETWEEN($T40,$U40)</f>
        <v>14000</v>
      </c>
      <c r="G40" s="69">
        <f ca="1">$F40/4</f>
        <v>3500</v>
      </c>
      <c r="H40" s="69">
        <f t="shared" ref="H40:J41" ca="1" si="50">$F40/4</f>
        <v>3500</v>
      </c>
      <c r="I40" s="69">
        <f t="shared" ca="1" si="50"/>
        <v>3500</v>
      </c>
      <c r="J40" s="69">
        <f t="shared" ca="1" si="50"/>
        <v>3500</v>
      </c>
      <c r="K40" s="66">
        <v>0</v>
      </c>
      <c r="L40" s="64">
        <f t="shared" si="5"/>
        <v>31804037</v>
      </c>
      <c r="M40" s="78" t="str">
        <f t="shared" ca="1" si="4"/>
        <v>EXECUTE [dbo].[PG_CI_TRASPASO]  0,0,0, 31804036, '', 1, 1, 2, 380, 1, '2018-04-02', 3, '', 3500, 3500</v>
      </c>
      <c r="N40" s="64">
        <f t="shared" si="5"/>
        <v>31804147</v>
      </c>
      <c r="O40" s="77" t="str">
        <f t="shared" ref="O40:O42" ca="1" si="51">CONCATENATE("EXECUTE ", $L$1," 0,0,0, ", N40, ", '', 100, 1, 2, ",$D40, ", 1, '",TEXT($H$1,"aaaa-mm-dd"), "', ", $D$1, ", '', ", H40, ", ",H40)</f>
        <v>EXECUTE [dbo].[PG_CI_TRASPASO]  0,0,0, 31804147, '', 100, 1, 2, 380, 1, '2018-04-09', 3, '', 3500, 3500</v>
      </c>
      <c r="P40" s="64">
        <f t="shared" si="5"/>
        <v>31804257</v>
      </c>
      <c r="Q40" s="77" t="str">
        <f t="shared" ref="Q40:Q42" ca="1" si="52">CONCATENATE("EXECUTE ", $L$1," 0,0,0, ", P40, ", '', 100, 1, 2, ",$D40, ", 1, '",TEXT($I$1,"aaaa-mm-dd"), "', ", $D$1, ", '', ", I40, ", ",I40)</f>
        <v>EXECUTE [dbo].[PG_CI_TRASPASO]  0,0,0, 31804257, '', 100, 1, 2, 380, 1, '2018-04-16', 3, '', 3500, 3500</v>
      </c>
      <c r="R40" s="64">
        <f t="shared" si="5"/>
        <v>31804367</v>
      </c>
      <c r="S40" s="77" t="str">
        <f t="shared" ref="S40:S42" ca="1" si="53">CONCATENATE("EXECUTE ", $L$1," 0,0,0, ", R40, ", '', 100, 1, 2, ",$D40, ", 1, '",TEXT($J$1,"aaaa-mm-dd"), "', ", $D$1, ", '', ", J40, ", ",J40)</f>
        <v>EXECUTE [dbo].[PG_CI_TRASPASO]  0,0,0, 31804367, '', 100, 1, 2, 380, 1, '2018-04-23', 3, '', 3500, 3500</v>
      </c>
      <c r="T40" s="44">
        <f>$V40*(1-W40)</f>
        <v>14000</v>
      </c>
      <c r="U40" s="44">
        <f>$V40*(1+W40)</f>
        <v>14000</v>
      </c>
      <c r="V40" s="45">
        <v>14000</v>
      </c>
      <c r="W40" s="46">
        <v>0</v>
      </c>
    </row>
    <row r="41" spans="1:23" x14ac:dyDescent="0.3">
      <c r="A41" s="41">
        <v>1</v>
      </c>
      <c r="B41" s="41" t="s">
        <v>123</v>
      </c>
      <c r="C41" s="41" t="s">
        <v>123</v>
      </c>
      <c r="D41" s="64">
        <f t="shared" si="2"/>
        <v>390</v>
      </c>
      <c r="E41" s="57" t="s">
        <v>85</v>
      </c>
      <c r="F41" s="59">
        <f t="shared" ca="1" si="49"/>
        <v>5500</v>
      </c>
      <c r="G41" s="69">
        <f ca="1">$F41/4</f>
        <v>1375</v>
      </c>
      <c r="H41" s="69">
        <f t="shared" ca="1" si="50"/>
        <v>1375</v>
      </c>
      <c r="I41" s="69">
        <f t="shared" ca="1" si="50"/>
        <v>1375</v>
      </c>
      <c r="J41" s="69">
        <f t="shared" ca="1" si="50"/>
        <v>1375</v>
      </c>
      <c r="K41" s="66">
        <v>0</v>
      </c>
      <c r="L41" s="64">
        <f t="shared" si="5"/>
        <v>31804038</v>
      </c>
      <c r="M41" s="78" t="str">
        <f t="shared" ca="1" si="4"/>
        <v>EXECUTE [dbo].[PG_CI_TRASPASO]  0,0,0, 31804037, '', 1, 1, 2, 390, 1, '2018-04-02', 3, '', 1375, 1375</v>
      </c>
      <c r="N41" s="64">
        <f t="shared" si="5"/>
        <v>31804148</v>
      </c>
      <c r="O41" s="77" t="str">
        <f t="shared" ca="1" si="51"/>
        <v>EXECUTE [dbo].[PG_CI_TRASPASO]  0,0,0, 31804148, '', 100, 1, 2, 390, 1, '2018-04-09', 3, '', 1375, 1375</v>
      </c>
      <c r="P41" s="64">
        <f t="shared" si="5"/>
        <v>31804258</v>
      </c>
      <c r="Q41" s="77" t="str">
        <f t="shared" ca="1" si="52"/>
        <v>EXECUTE [dbo].[PG_CI_TRASPASO]  0,0,0, 31804258, '', 100, 1, 2, 390, 1, '2018-04-16', 3, '', 1375, 1375</v>
      </c>
      <c r="R41" s="64">
        <f t="shared" si="5"/>
        <v>31804368</v>
      </c>
      <c r="S41" s="77" t="str">
        <f t="shared" ca="1" si="53"/>
        <v>EXECUTE [dbo].[PG_CI_TRASPASO]  0,0,0, 31804368, '', 100, 1, 2, 390, 1, '2018-04-23', 3, '', 1375, 1375</v>
      </c>
      <c r="T41" s="44">
        <f>$V41*(1-W41)</f>
        <v>5500</v>
      </c>
      <c r="U41" s="44">
        <f>$V41*(1+W41)</f>
        <v>5500</v>
      </c>
      <c r="V41" s="45">
        <v>5500</v>
      </c>
      <c r="W41" s="46">
        <v>0</v>
      </c>
    </row>
    <row r="42" spans="1:23" x14ac:dyDescent="0.3">
      <c r="A42" s="41">
        <v>1</v>
      </c>
      <c r="C42" s="41" t="s">
        <v>123</v>
      </c>
      <c r="D42" s="64">
        <f t="shared" si="2"/>
        <v>400</v>
      </c>
      <c r="E42" s="57" t="s">
        <v>86</v>
      </c>
      <c r="F42" s="59">
        <f t="shared" ca="1" si="49"/>
        <v>0</v>
      </c>
      <c r="G42" s="42">
        <f ca="1">RANDBETWEEN($T42,$U42)</f>
        <v>0</v>
      </c>
      <c r="H42" s="42">
        <f ca="1">RANDBETWEEN($T42,$U42)</f>
        <v>0</v>
      </c>
      <c r="I42" s="42">
        <f ca="1">RANDBETWEEN($T42,$U42)</f>
        <v>0</v>
      </c>
      <c r="J42" s="42">
        <f ca="1">RANDBETWEEN($T42,$U42)</f>
        <v>0</v>
      </c>
      <c r="K42" s="42">
        <f ca="1">RANDBETWEEN($T42,$U42)</f>
        <v>0</v>
      </c>
      <c r="L42" s="64">
        <f t="shared" si="5"/>
        <v>31804039</v>
      </c>
      <c r="M42" s="78" t="str">
        <f t="shared" ca="1" si="4"/>
        <v>EXECUTE [dbo].[PG_CI_TRASPASO]  0,0,0, 31804038, '', 1, 1, 2, 400, 1, '2018-04-02', 3, '', 0, 0</v>
      </c>
      <c r="N42" s="64">
        <f t="shared" si="5"/>
        <v>31804149</v>
      </c>
      <c r="O42" s="77" t="str">
        <f t="shared" ca="1" si="51"/>
        <v>EXECUTE [dbo].[PG_CI_TRASPASO]  0,0,0, 31804149, '', 100, 1, 2, 400, 1, '2018-04-09', 3, '', 0, 0</v>
      </c>
      <c r="P42" s="64">
        <f t="shared" si="5"/>
        <v>31804259</v>
      </c>
      <c r="Q42" s="77" t="str">
        <f t="shared" ca="1" si="52"/>
        <v>EXECUTE [dbo].[PG_CI_TRASPASO]  0,0,0, 31804259, '', 100, 1, 2, 400, 1, '2018-04-16', 3, '', 0, 0</v>
      </c>
      <c r="R42" s="64">
        <f t="shared" si="5"/>
        <v>31804369</v>
      </c>
      <c r="S42" s="77" t="str">
        <f t="shared" ca="1" si="53"/>
        <v>EXECUTE [dbo].[PG_CI_TRASPASO]  0,0,0, 31804369, '', 100, 1, 2, 400, 1, '2018-04-23', 3, '', 0, 0</v>
      </c>
      <c r="T42" s="50"/>
      <c r="U42" s="50"/>
    </row>
    <row r="43" spans="1:23" hidden="1" x14ac:dyDescent="0.3">
      <c r="A43" s="41">
        <v>2</v>
      </c>
      <c r="B43" s="41" t="s">
        <v>123</v>
      </c>
      <c r="C43" s="41" t="s">
        <v>123</v>
      </c>
      <c r="D43" s="64">
        <f t="shared" si="2"/>
        <v>410</v>
      </c>
      <c r="E43" s="58" t="s">
        <v>96</v>
      </c>
      <c r="F43" s="62">
        <f t="shared" ref="F43" ca="1" si="54">SUM(F40:F42)</f>
        <v>19500</v>
      </c>
      <c r="G43" s="55">
        <f t="shared" ref="G43:K43" ca="1" si="55">SUM(G40:G42)</f>
        <v>4875</v>
      </c>
      <c r="H43" s="55">
        <f t="shared" ca="1" si="55"/>
        <v>4875</v>
      </c>
      <c r="I43" s="55">
        <f t="shared" ca="1" si="55"/>
        <v>4875</v>
      </c>
      <c r="J43" s="55">
        <f t="shared" ca="1" si="55"/>
        <v>4875</v>
      </c>
      <c r="K43" s="55">
        <f t="shared" ca="1" si="55"/>
        <v>0</v>
      </c>
      <c r="L43" s="64">
        <f t="shared" si="5"/>
        <v>31804040</v>
      </c>
      <c r="M43" s="78" t="str">
        <f t="shared" ca="1" si="4"/>
        <v>EXECUTE [dbo].[PG_CI_TRASPASO]  0,0,0, 31804039, '', 1, 1, 2, 410, 1, '2018-04-02', 3, '', 4875, 4875</v>
      </c>
      <c r="N43" s="64">
        <f t="shared" si="5"/>
        <v>31804150</v>
      </c>
      <c r="O43" s="71" t="str">
        <f t="shared" ca="1" si="43"/>
        <v>EXECUTE [dbo].[PG_CI_TRASPASO]  0,0,0, 31804150, '', 100, 1, 2, 410, 1, '04-09-2018', 3, '', 4875, 4875</v>
      </c>
      <c r="P43" s="64">
        <f t="shared" si="5"/>
        <v>31804260</v>
      </c>
      <c r="Q43" s="71" t="str">
        <f t="shared" ca="1" si="44"/>
        <v>EXECUTE [dbo].[PG_CI_TRASPASO]  0,0,0, 31804260, '', 100, 1, 2, 410, 1, '04-16-2018', 3, '', 4875, 4875</v>
      </c>
      <c r="R43" s="64">
        <f t="shared" si="5"/>
        <v>31804370</v>
      </c>
      <c r="S43" s="71" t="str">
        <f t="shared" ca="1" si="45"/>
        <v>EXECUTE [dbo].[PG_CI_TRASPASO]  0,0,0, 31804370, '', 100, 1, 2, 410, 1, '04-23-2018', 3, '', 4875, 4875</v>
      </c>
      <c r="V43" s="55">
        <f>SUM(V40:V42)</f>
        <v>19500</v>
      </c>
    </row>
    <row r="44" spans="1:23" x14ac:dyDescent="0.3">
      <c r="A44" s="41">
        <v>1</v>
      </c>
      <c r="C44" s="41" t="s">
        <v>123</v>
      </c>
      <c r="D44" s="64">
        <f t="shared" si="2"/>
        <v>420</v>
      </c>
      <c r="E44" s="57" t="s">
        <v>129</v>
      </c>
      <c r="F44" s="59">
        <f t="shared" ref="F44:F50" ca="1" si="56">RANDBETWEEN($T44,$U44)</f>
        <v>0</v>
      </c>
      <c r="G44" s="42">
        <f ca="1">RANDBETWEEN($T44,$U44)</f>
        <v>0</v>
      </c>
      <c r="H44" s="42">
        <f ca="1">RANDBETWEEN($T44,$U44)</f>
        <v>0</v>
      </c>
      <c r="I44" s="42">
        <f ca="1">RANDBETWEEN($T44,$U44)</f>
        <v>0</v>
      </c>
      <c r="J44" s="42">
        <f ca="1">RANDBETWEEN($T44,$U44)</f>
        <v>0</v>
      </c>
      <c r="K44" s="42">
        <f ca="1">RANDBETWEEN($T44,$U44)</f>
        <v>0</v>
      </c>
      <c r="L44" s="64">
        <f t="shared" si="5"/>
        <v>31804041</v>
      </c>
      <c r="M44" s="78" t="str">
        <f t="shared" ca="1" si="4"/>
        <v>EXECUTE [dbo].[PG_CI_TRASPASO]  0,0,0, 31804040, '', 1, 1, 2, 420, 1, '2018-04-02', 3, '', 0, 0</v>
      </c>
      <c r="N44" s="64">
        <f t="shared" si="5"/>
        <v>31804151</v>
      </c>
      <c r="O44" s="77" t="str">
        <f t="shared" ref="O44:O50" ca="1" si="57">CONCATENATE("EXECUTE ", $L$1," 0,0,0, ", N44, ", '', 100, 1, 2, ",$D44, ", 1, '",TEXT($H$1,"aaaa-mm-dd"), "', ", $D$1, ", '', ", H44, ", ",H44)</f>
        <v>EXECUTE [dbo].[PG_CI_TRASPASO]  0,0,0, 31804151, '', 100, 1, 2, 420, 1, '2018-04-09', 3, '', 0, 0</v>
      </c>
      <c r="P44" s="64">
        <f t="shared" si="5"/>
        <v>31804261</v>
      </c>
      <c r="Q44" s="77" t="str">
        <f t="shared" ref="Q44:Q50" ca="1" si="58">CONCATENATE("EXECUTE ", $L$1," 0,0,0, ", P44, ", '', 100, 1, 2, ",$D44, ", 1, '",TEXT($I$1,"aaaa-mm-dd"), "', ", $D$1, ", '', ", I44, ", ",I44)</f>
        <v>EXECUTE [dbo].[PG_CI_TRASPASO]  0,0,0, 31804261, '', 100, 1, 2, 420, 1, '2018-04-16', 3, '', 0, 0</v>
      </c>
      <c r="R44" s="64">
        <f t="shared" si="5"/>
        <v>31804371</v>
      </c>
      <c r="S44" s="77" t="str">
        <f t="shared" ref="S44:S50" ca="1" si="59">CONCATENATE("EXECUTE ", $L$1," 0,0,0, ", R44, ", '', 100, 1, 2, ",$D44, ", 1, '",TEXT($J$1,"aaaa-mm-dd"), "', ", $D$1, ", '', ", J44, ", ",J44)</f>
        <v>EXECUTE [dbo].[PG_CI_TRASPASO]  0,0,0, 31804371, '', 100, 1, 2, 420, 1, '2018-04-23', 3, '', 0, 0</v>
      </c>
      <c r="T44" s="50"/>
      <c r="U44" s="50"/>
    </row>
    <row r="45" spans="1:23" x14ac:dyDescent="0.3">
      <c r="A45" s="41">
        <v>1</v>
      </c>
      <c r="B45" s="41" t="s">
        <v>123</v>
      </c>
      <c r="C45" s="41" t="s">
        <v>123</v>
      </c>
      <c r="D45" s="64">
        <f t="shared" si="2"/>
        <v>430</v>
      </c>
      <c r="E45" s="57" t="s">
        <v>128</v>
      </c>
      <c r="F45" s="59">
        <f t="shared" ca="1" si="56"/>
        <v>500</v>
      </c>
      <c r="G45" s="66">
        <v>0</v>
      </c>
      <c r="H45" s="66">
        <v>0</v>
      </c>
      <c r="I45" s="66">
        <v>0</v>
      </c>
      <c r="J45" s="68">
        <f ca="1">$F45</f>
        <v>500</v>
      </c>
      <c r="K45" s="66">
        <v>0</v>
      </c>
      <c r="L45" s="64">
        <f t="shared" si="5"/>
        <v>31804042</v>
      </c>
      <c r="M45" s="78" t="str">
        <f t="shared" si="4"/>
        <v>EXECUTE [dbo].[PG_CI_TRASPASO]  0,0,0, 31804041, '', 1, 1, 2, 430, 1, '2018-04-02', 3, '', 0, 0</v>
      </c>
      <c r="N45" s="64">
        <f t="shared" si="5"/>
        <v>31804152</v>
      </c>
      <c r="O45" s="77" t="str">
        <f t="shared" si="57"/>
        <v>EXECUTE [dbo].[PG_CI_TRASPASO]  0,0,0, 31804152, '', 100, 1, 2, 430, 1, '2018-04-09', 3, '', 0, 0</v>
      </c>
      <c r="P45" s="64">
        <f t="shared" si="5"/>
        <v>31804262</v>
      </c>
      <c r="Q45" s="77" t="str">
        <f t="shared" si="58"/>
        <v>EXECUTE [dbo].[PG_CI_TRASPASO]  0,0,0, 31804262, '', 100, 1, 2, 430, 1, '2018-04-16', 3, '', 0, 0</v>
      </c>
      <c r="R45" s="64">
        <f t="shared" si="5"/>
        <v>31804372</v>
      </c>
      <c r="S45" s="77" t="str">
        <f t="shared" ca="1" si="59"/>
        <v>EXECUTE [dbo].[PG_CI_TRASPASO]  0,0,0, 31804372, '', 100, 1, 2, 430, 1, '2018-04-23', 3, '', 500, 500</v>
      </c>
      <c r="T45" s="44">
        <f>$V45*(1-W45)</f>
        <v>500</v>
      </c>
      <c r="U45" s="44">
        <f>$V45*(1+W45)</f>
        <v>500</v>
      </c>
      <c r="V45" s="45">
        <v>500</v>
      </c>
      <c r="W45" s="46">
        <v>0</v>
      </c>
    </row>
    <row r="46" spans="1:23" x14ac:dyDescent="0.3">
      <c r="A46" s="41">
        <v>1</v>
      </c>
      <c r="C46" s="41" t="s">
        <v>123</v>
      </c>
      <c r="D46" s="64">
        <f t="shared" si="2"/>
        <v>440</v>
      </c>
      <c r="E46" s="57" t="s">
        <v>87</v>
      </c>
      <c r="F46" s="59">
        <f t="shared" ca="1" si="56"/>
        <v>0</v>
      </c>
      <c r="G46" s="42">
        <f t="shared" ref="G46:K50" ca="1" si="60">RANDBETWEEN($T46,$U46)</f>
        <v>0</v>
      </c>
      <c r="H46" s="42">
        <f t="shared" ca="1" si="60"/>
        <v>0</v>
      </c>
      <c r="I46" s="42">
        <f t="shared" ca="1" si="60"/>
        <v>0</v>
      </c>
      <c r="J46" s="42">
        <f t="shared" ca="1" si="60"/>
        <v>0</v>
      </c>
      <c r="K46" s="42">
        <f t="shared" ca="1" si="60"/>
        <v>0</v>
      </c>
      <c r="L46" s="64">
        <f t="shared" si="5"/>
        <v>31804043</v>
      </c>
      <c r="M46" s="78" t="str">
        <f t="shared" ca="1" si="4"/>
        <v>EXECUTE [dbo].[PG_CI_TRASPASO]  0,0,0, 31804042, '', 1, 1, 2, 440, 1, '2018-04-02', 3, '', 0, 0</v>
      </c>
      <c r="N46" s="64">
        <f t="shared" si="5"/>
        <v>31804153</v>
      </c>
      <c r="O46" s="77" t="str">
        <f t="shared" ca="1" si="57"/>
        <v>EXECUTE [dbo].[PG_CI_TRASPASO]  0,0,0, 31804153, '', 100, 1, 2, 440, 1, '2018-04-09', 3, '', 0, 0</v>
      </c>
      <c r="P46" s="64">
        <f t="shared" si="5"/>
        <v>31804263</v>
      </c>
      <c r="Q46" s="77" t="str">
        <f t="shared" ca="1" si="58"/>
        <v>EXECUTE [dbo].[PG_CI_TRASPASO]  0,0,0, 31804263, '', 100, 1, 2, 440, 1, '2018-04-16', 3, '', 0, 0</v>
      </c>
      <c r="R46" s="64">
        <f t="shared" si="5"/>
        <v>31804373</v>
      </c>
      <c r="S46" s="77" t="str">
        <f t="shared" ca="1" si="59"/>
        <v>EXECUTE [dbo].[PG_CI_TRASPASO]  0,0,0, 31804373, '', 100, 1, 2, 440, 1, '2018-04-23', 3, '', 0, 0</v>
      </c>
      <c r="T46" s="50"/>
      <c r="U46" s="50"/>
    </row>
    <row r="47" spans="1:23" x14ac:dyDescent="0.3">
      <c r="A47" s="41">
        <v>1</v>
      </c>
      <c r="C47" s="41" t="s">
        <v>123</v>
      </c>
      <c r="D47" s="64">
        <f t="shared" si="2"/>
        <v>450</v>
      </c>
      <c r="E47" s="57" t="s">
        <v>88</v>
      </c>
      <c r="F47" s="59">
        <f t="shared" ca="1" si="56"/>
        <v>0</v>
      </c>
      <c r="G47" s="42">
        <f t="shared" ca="1" si="60"/>
        <v>0</v>
      </c>
      <c r="H47" s="42">
        <f t="shared" ca="1" si="60"/>
        <v>0</v>
      </c>
      <c r="I47" s="42">
        <f t="shared" ca="1" si="60"/>
        <v>0</v>
      </c>
      <c r="J47" s="42">
        <f t="shared" ca="1" si="60"/>
        <v>0</v>
      </c>
      <c r="K47" s="42">
        <f t="shared" ca="1" si="60"/>
        <v>0</v>
      </c>
      <c r="L47" s="64">
        <f t="shared" si="5"/>
        <v>31804044</v>
      </c>
      <c r="M47" s="78" t="str">
        <f t="shared" ca="1" si="4"/>
        <v>EXECUTE [dbo].[PG_CI_TRASPASO]  0,0,0, 31804043, '', 1, 1, 2, 450, 1, '2018-04-02', 3, '', 0, 0</v>
      </c>
      <c r="N47" s="64">
        <f t="shared" si="5"/>
        <v>31804154</v>
      </c>
      <c r="O47" s="77" t="str">
        <f t="shared" ca="1" si="57"/>
        <v>EXECUTE [dbo].[PG_CI_TRASPASO]  0,0,0, 31804154, '', 100, 1, 2, 450, 1, '2018-04-09', 3, '', 0, 0</v>
      </c>
      <c r="P47" s="64">
        <f t="shared" si="5"/>
        <v>31804264</v>
      </c>
      <c r="Q47" s="77" t="str">
        <f t="shared" ca="1" si="58"/>
        <v>EXECUTE [dbo].[PG_CI_TRASPASO]  0,0,0, 31804264, '', 100, 1, 2, 450, 1, '2018-04-16', 3, '', 0, 0</v>
      </c>
      <c r="R47" s="64">
        <f t="shared" si="5"/>
        <v>31804374</v>
      </c>
      <c r="S47" s="77" t="str">
        <f t="shared" ca="1" si="59"/>
        <v>EXECUTE [dbo].[PG_CI_TRASPASO]  0,0,0, 31804374, '', 100, 1, 2, 450, 1, '2018-04-23', 3, '', 0, 0</v>
      </c>
      <c r="T47" s="50"/>
      <c r="U47" s="50"/>
    </row>
    <row r="48" spans="1:23" x14ac:dyDescent="0.3">
      <c r="A48" s="41">
        <v>1</v>
      </c>
      <c r="C48" s="41" t="s">
        <v>123</v>
      </c>
      <c r="D48" s="64">
        <f t="shared" si="2"/>
        <v>460</v>
      </c>
      <c r="E48" s="57" t="s">
        <v>130</v>
      </c>
      <c r="F48" s="59">
        <f t="shared" ca="1" si="56"/>
        <v>0</v>
      </c>
      <c r="G48" s="42">
        <f t="shared" ca="1" si="60"/>
        <v>0</v>
      </c>
      <c r="H48" s="42">
        <f t="shared" ca="1" si="60"/>
        <v>0</v>
      </c>
      <c r="I48" s="42">
        <f t="shared" ca="1" si="60"/>
        <v>0</v>
      </c>
      <c r="J48" s="42">
        <f t="shared" ca="1" si="60"/>
        <v>0</v>
      </c>
      <c r="K48" s="42">
        <f t="shared" ca="1" si="60"/>
        <v>0</v>
      </c>
      <c r="L48" s="64">
        <f t="shared" si="5"/>
        <v>31804045</v>
      </c>
      <c r="M48" s="78" t="str">
        <f t="shared" ca="1" si="4"/>
        <v>EXECUTE [dbo].[PG_CI_TRASPASO]  0,0,0, 31804044, '', 1, 1, 2, 460, 1, '2018-04-02', 3, '', 0, 0</v>
      </c>
      <c r="N48" s="64">
        <f t="shared" si="5"/>
        <v>31804155</v>
      </c>
      <c r="O48" s="77" t="str">
        <f t="shared" ca="1" si="57"/>
        <v>EXECUTE [dbo].[PG_CI_TRASPASO]  0,0,0, 31804155, '', 100, 1, 2, 460, 1, '2018-04-09', 3, '', 0, 0</v>
      </c>
      <c r="P48" s="64">
        <f t="shared" si="5"/>
        <v>31804265</v>
      </c>
      <c r="Q48" s="77" t="str">
        <f t="shared" ca="1" si="58"/>
        <v>EXECUTE [dbo].[PG_CI_TRASPASO]  0,0,0, 31804265, '', 100, 1, 2, 460, 1, '2018-04-16', 3, '', 0, 0</v>
      </c>
      <c r="R48" s="64">
        <f t="shared" si="5"/>
        <v>31804375</v>
      </c>
      <c r="S48" s="77" t="str">
        <f t="shared" ca="1" si="59"/>
        <v>EXECUTE [dbo].[PG_CI_TRASPASO]  0,0,0, 31804375, '', 100, 1, 2, 460, 1, '2018-04-23', 3, '', 0, 0</v>
      </c>
      <c r="T48" s="50"/>
      <c r="U48" s="50"/>
    </row>
    <row r="49" spans="1:23" x14ac:dyDescent="0.3">
      <c r="A49" s="41">
        <v>1</v>
      </c>
      <c r="C49" s="41" t="s">
        <v>123</v>
      </c>
      <c r="D49" s="64">
        <f t="shared" si="2"/>
        <v>470</v>
      </c>
      <c r="E49" s="57" t="s">
        <v>93</v>
      </c>
      <c r="F49" s="59">
        <f t="shared" ca="1" si="56"/>
        <v>0</v>
      </c>
      <c r="G49" s="42">
        <f t="shared" ca="1" si="60"/>
        <v>0</v>
      </c>
      <c r="H49" s="42">
        <f t="shared" ca="1" si="60"/>
        <v>0</v>
      </c>
      <c r="I49" s="42">
        <f t="shared" ca="1" si="60"/>
        <v>0</v>
      </c>
      <c r="J49" s="42">
        <f t="shared" ca="1" si="60"/>
        <v>0</v>
      </c>
      <c r="K49" s="42">
        <f t="shared" ca="1" si="60"/>
        <v>0</v>
      </c>
      <c r="L49" s="64">
        <f t="shared" si="5"/>
        <v>31804046</v>
      </c>
      <c r="M49" s="78" t="str">
        <f t="shared" ca="1" si="4"/>
        <v>EXECUTE [dbo].[PG_CI_TRASPASO]  0,0,0, 31804045, '', 1, 1, 2, 470, 1, '2018-04-02', 3, '', 0, 0</v>
      </c>
      <c r="N49" s="64">
        <f t="shared" si="5"/>
        <v>31804156</v>
      </c>
      <c r="O49" s="77" t="str">
        <f t="shared" ca="1" si="57"/>
        <v>EXECUTE [dbo].[PG_CI_TRASPASO]  0,0,0, 31804156, '', 100, 1, 2, 470, 1, '2018-04-09', 3, '', 0, 0</v>
      </c>
      <c r="P49" s="64">
        <f t="shared" si="5"/>
        <v>31804266</v>
      </c>
      <c r="Q49" s="77" t="str">
        <f t="shared" ca="1" si="58"/>
        <v>EXECUTE [dbo].[PG_CI_TRASPASO]  0,0,0, 31804266, '', 100, 1, 2, 470, 1, '2018-04-16', 3, '', 0, 0</v>
      </c>
      <c r="R49" s="64">
        <f t="shared" si="5"/>
        <v>31804376</v>
      </c>
      <c r="S49" s="77" t="str">
        <f t="shared" ca="1" si="59"/>
        <v>EXECUTE [dbo].[PG_CI_TRASPASO]  0,0,0, 31804376, '', 100, 1, 2, 470, 1, '2018-04-23', 3, '', 0, 0</v>
      </c>
      <c r="T49" s="50"/>
      <c r="U49" s="50"/>
    </row>
    <row r="50" spans="1:23" x14ac:dyDescent="0.3">
      <c r="A50" s="41">
        <v>1</v>
      </c>
      <c r="C50" s="41" t="s">
        <v>123</v>
      </c>
      <c r="D50" s="64">
        <f t="shared" si="2"/>
        <v>480</v>
      </c>
      <c r="E50" s="57" t="s">
        <v>92</v>
      </c>
      <c r="F50" s="59">
        <f t="shared" ca="1" si="56"/>
        <v>0</v>
      </c>
      <c r="G50" s="42">
        <f t="shared" ca="1" si="60"/>
        <v>0</v>
      </c>
      <c r="H50" s="42">
        <f t="shared" ca="1" si="60"/>
        <v>0</v>
      </c>
      <c r="I50" s="42">
        <f t="shared" ca="1" si="60"/>
        <v>0</v>
      </c>
      <c r="J50" s="42">
        <f t="shared" ca="1" si="60"/>
        <v>0</v>
      </c>
      <c r="K50" s="42">
        <f t="shared" ca="1" si="60"/>
        <v>0</v>
      </c>
      <c r="L50" s="64">
        <f t="shared" si="5"/>
        <v>31804047</v>
      </c>
      <c r="M50" s="78" t="str">
        <f t="shared" ca="1" si="4"/>
        <v>EXECUTE [dbo].[PG_CI_TRASPASO]  0,0,0, 31804046, '', 1, 1, 2, 480, 1, '2018-04-02', 3, '', 0, 0</v>
      </c>
      <c r="N50" s="64">
        <f t="shared" si="5"/>
        <v>31804157</v>
      </c>
      <c r="O50" s="77" t="str">
        <f t="shared" ca="1" si="57"/>
        <v>EXECUTE [dbo].[PG_CI_TRASPASO]  0,0,0, 31804157, '', 100, 1, 2, 480, 1, '2018-04-09', 3, '', 0, 0</v>
      </c>
      <c r="P50" s="64">
        <f t="shared" si="5"/>
        <v>31804267</v>
      </c>
      <c r="Q50" s="77" t="str">
        <f t="shared" ca="1" si="58"/>
        <v>EXECUTE [dbo].[PG_CI_TRASPASO]  0,0,0, 31804267, '', 100, 1, 2, 480, 1, '2018-04-16', 3, '', 0, 0</v>
      </c>
      <c r="R50" s="64">
        <f t="shared" si="5"/>
        <v>31804377</v>
      </c>
      <c r="S50" s="77" t="str">
        <f t="shared" ca="1" si="59"/>
        <v>EXECUTE [dbo].[PG_CI_TRASPASO]  0,0,0, 31804377, '', 100, 1, 2, 480, 1, '2018-04-23', 3, '', 0, 0</v>
      </c>
      <c r="T50" s="50"/>
      <c r="U50" s="50"/>
    </row>
    <row r="51" spans="1:23" hidden="1" x14ac:dyDescent="0.3">
      <c r="A51" s="41">
        <v>2</v>
      </c>
      <c r="B51" s="41" t="s">
        <v>123</v>
      </c>
      <c r="C51" s="41" t="s">
        <v>123</v>
      </c>
      <c r="D51" s="64">
        <f t="shared" si="2"/>
        <v>490</v>
      </c>
      <c r="E51" s="58" t="s">
        <v>97</v>
      </c>
      <c r="F51" s="62">
        <f t="shared" ref="F51" ca="1" si="61">SUM(F44:F50)</f>
        <v>500</v>
      </c>
      <c r="G51" s="55">
        <f t="shared" ref="G51:K51" ca="1" si="62">SUM(G44:G50)</f>
        <v>0</v>
      </c>
      <c r="H51" s="55">
        <f t="shared" ca="1" si="62"/>
        <v>0</v>
      </c>
      <c r="I51" s="55">
        <f t="shared" ca="1" si="62"/>
        <v>0</v>
      </c>
      <c r="J51" s="55">
        <f t="shared" ca="1" si="62"/>
        <v>500</v>
      </c>
      <c r="K51" s="55">
        <f t="shared" ca="1" si="62"/>
        <v>0</v>
      </c>
      <c r="L51" s="64">
        <f t="shared" si="5"/>
        <v>31804048</v>
      </c>
      <c r="M51" s="78" t="str">
        <f t="shared" ca="1" si="4"/>
        <v>EXECUTE [dbo].[PG_CI_TRASPASO]  0,0,0, 31804047, '', 1, 1, 2, 490, 1, '2018-04-02', 3, '', 0, 0</v>
      </c>
      <c r="N51" s="64">
        <f t="shared" si="5"/>
        <v>31804158</v>
      </c>
      <c r="O51" s="71" t="str">
        <f t="shared" ca="1" si="43"/>
        <v>EXECUTE [dbo].[PG_CI_TRASPASO]  0,0,0, 31804158, '', 100, 1, 2, 490, 1, '04-09-2018', 3, '', 0, 0</v>
      </c>
      <c r="P51" s="64">
        <f t="shared" si="5"/>
        <v>31804268</v>
      </c>
      <c r="Q51" s="71" t="str">
        <f t="shared" ca="1" si="44"/>
        <v>EXECUTE [dbo].[PG_CI_TRASPASO]  0,0,0, 31804268, '', 100, 1, 2, 490, 1, '04-16-2018', 3, '', 0, 0</v>
      </c>
      <c r="R51" s="64">
        <f t="shared" si="5"/>
        <v>31804378</v>
      </c>
      <c r="S51" s="71" t="str">
        <f t="shared" ca="1" si="45"/>
        <v>EXECUTE [dbo].[PG_CI_TRASPASO]  0,0,0, 31804378, '', 100, 1, 2, 490, 1, '04-23-2018', 3, '', 500, 500</v>
      </c>
      <c r="V51" s="55">
        <f>SUM(V44:V50)</f>
        <v>500</v>
      </c>
    </row>
    <row r="52" spans="1:23" x14ac:dyDescent="0.3">
      <c r="A52" s="41">
        <v>1</v>
      </c>
      <c r="C52" s="41" t="s">
        <v>123</v>
      </c>
      <c r="D52" s="64">
        <f t="shared" si="2"/>
        <v>500</v>
      </c>
      <c r="E52" s="57" t="s">
        <v>89</v>
      </c>
      <c r="F52" s="59">
        <f t="shared" ref="F52:F55" ca="1" si="63">RANDBETWEEN($T52,$U52)</f>
        <v>0</v>
      </c>
      <c r="G52" s="42">
        <f t="shared" ref="G52:K55" ca="1" si="64">RANDBETWEEN($T52,$U52)</f>
        <v>0</v>
      </c>
      <c r="H52" s="42">
        <f t="shared" ca="1" si="64"/>
        <v>0</v>
      </c>
      <c r="I52" s="42">
        <f t="shared" ca="1" si="64"/>
        <v>0</v>
      </c>
      <c r="J52" s="42">
        <f t="shared" ca="1" si="64"/>
        <v>0</v>
      </c>
      <c r="K52" s="42">
        <f t="shared" ca="1" si="64"/>
        <v>0</v>
      </c>
      <c r="L52" s="64">
        <f t="shared" si="5"/>
        <v>31804049</v>
      </c>
      <c r="M52" s="78" t="str">
        <f t="shared" ca="1" si="4"/>
        <v>EXECUTE [dbo].[PG_CI_TRASPASO]  0,0,0, 31804048, '', 1, 1, 2, 500, 1, '2018-04-02', 3, '', 0, 0</v>
      </c>
      <c r="N52" s="64">
        <f t="shared" si="5"/>
        <v>31804159</v>
      </c>
      <c r="O52" s="77" t="str">
        <f t="shared" ref="O52:O54" ca="1" si="65">CONCATENATE("EXECUTE ", $L$1," 0,0,0, ", N52, ", '', 100, 1, 2, ",$D52, ", 1, '",TEXT($H$1,"aaaa-mm-dd"), "', ", $D$1, ", '', ", H52, ", ",H52)</f>
        <v>EXECUTE [dbo].[PG_CI_TRASPASO]  0,0,0, 31804159, '', 100, 1, 2, 500, 1, '2018-04-09', 3, '', 0, 0</v>
      </c>
      <c r="P52" s="64">
        <f t="shared" si="5"/>
        <v>31804269</v>
      </c>
      <c r="Q52" s="77" t="str">
        <f t="shared" ref="Q52:Q54" ca="1" si="66">CONCATENATE("EXECUTE ", $L$1," 0,0,0, ", P52, ", '', 100, 1, 2, ",$D52, ", 1, '",TEXT($I$1,"aaaa-mm-dd"), "', ", $D$1, ", '', ", I52, ", ",I52)</f>
        <v>EXECUTE [dbo].[PG_CI_TRASPASO]  0,0,0, 31804269, '', 100, 1, 2, 500, 1, '2018-04-16', 3, '', 0, 0</v>
      </c>
      <c r="R52" s="64">
        <f t="shared" si="5"/>
        <v>31804379</v>
      </c>
      <c r="S52" s="77" t="str">
        <f t="shared" ref="S52:S54" ca="1" si="67">CONCATENATE("EXECUTE ", $L$1," 0,0,0, ", R52, ", '', 100, 1, 2, ",$D52, ", 1, '",TEXT($J$1,"aaaa-mm-dd"), "', ", $D$1, ", '', ", J52, ", ",J52)</f>
        <v>EXECUTE [dbo].[PG_CI_TRASPASO]  0,0,0, 31804379, '', 100, 1, 2, 500, 1, '2018-04-23', 3, '', 0, 0</v>
      </c>
      <c r="T52" s="50"/>
      <c r="U52" s="50"/>
    </row>
    <row r="53" spans="1:23" x14ac:dyDescent="0.3">
      <c r="A53" s="41">
        <v>1</v>
      </c>
      <c r="C53" s="41" t="s">
        <v>123</v>
      </c>
      <c r="D53" s="64">
        <f t="shared" si="2"/>
        <v>510</v>
      </c>
      <c r="E53" s="57" t="s">
        <v>90</v>
      </c>
      <c r="F53" s="59">
        <f t="shared" ca="1" si="63"/>
        <v>0</v>
      </c>
      <c r="G53" s="42">
        <f t="shared" ca="1" si="64"/>
        <v>0</v>
      </c>
      <c r="H53" s="42">
        <f t="shared" ca="1" si="64"/>
        <v>0</v>
      </c>
      <c r="I53" s="42">
        <f t="shared" ca="1" si="64"/>
        <v>0</v>
      </c>
      <c r="J53" s="42">
        <f t="shared" ca="1" si="64"/>
        <v>0</v>
      </c>
      <c r="K53" s="42">
        <f t="shared" ca="1" si="64"/>
        <v>0</v>
      </c>
      <c r="L53" s="64">
        <f t="shared" si="5"/>
        <v>31804050</v>
      </c>
      <c r="M53" s="78" t="str">
        <f t="shared" ca="1" si="4"/>
        <v>EXECUTE [dbo].[PG_CI_TRASPASO]  0,0,0, 31804049, '', 1, 1, 2, 510, 1, '2018-04-02', 3, '', 0, 0</v>
      </c>
      <c r="N53" s="64">
        <f t="shared" si="5"/>
        <v>31804160</v>
      </c>
      <c r="O53" s="77" t="str">
        <f t="shared" ca="1" si="65"/>
        <v>EXECUTE [dbo].[PG_CI_TRASPASO]  0,0,0, 31804160, '', 100, 1, 2, 510, 1, '2018-04-09', 3, '', 0, 0</v>
      </c>
      <c r="P53" s="64">
        <f t="shared" si="5"/>
        <v>31804270</v>
      </c>
      <c r="Q53" s="77" t="str">
        <f t="shared" ca="1" si="66"/>
        <v>EXECUTE [dbo].[PG_CI_TRASPASO]  0,0,0, 31804270, '', 100, 1, 2, 510, 1, '2018-04-16', 3, '', 0, 0</v>
      </c>
      <c r="R53" s="64">
        <f t="shared" si="5"/>
        <v>31804380</v>
      </c>
      <c r="S53" s="77" t="str">
        <f t="shared" ca="1" si="67"/>
        <v>EXECUTE [dbo].[PG_CI_TRASPASO]  0,0,0, 31804380, '', 100, 1, 2, 510, 1, '2018-04-23', 3, '', 0, 0</v>
      </c>
      <c r="T53" s="50"/>
      <c r="U53" s="50"/>
    </row>
    <row r="54" spans="1:23" x14ac:dyDescent="0.3">
      <c r="A54" s="41">
        <v>1</v>
      </c>
      <c r="C54" s="41" t="s">
        <v>123</v>
      </c>
      <c r="D54" s="64">
        <f t="shared" si="2"/>
        <v>520</v>
      </c>
      <c r="E54" s="57" t="s">
        <v>91</v>
      </c>
      <c r="F54" s="59">
        <f t="shared" ca="1" si="63"/>
        <v>0</v>
      </c>
      <c r="G54" s="42">
        <f t="shared" ca="1" si="64"/>
        <v>0</v>
      </c>
      <c r="H54" s="42">
        <f t="shared" ca="1" si="64"/>
        <v>0</v>
      </c>
      <c r="I54" s="42">
        <f t="shared" ca="1" si="64"/>
        <v>0</v>
      </c>
      <c r="J54" s="42">
        <f t="shared" ca="1" si="64"/>
        <v>0</v>
      </c>
      <c r="K54" s="42">
        <f t="shared" ca="1" si="64"/>
        <v>0</v>
      </c>
      <c r="L54" s="64">
        <f t="shared" si="5"/>
        <v>31804051</v>
      </c>
      <c r="M54" s="78" t="str">
        <f t="shared" ca="1" si="4"/>
        <v>EXECUTE [dbo].[PG_CI_TRASPASO]  0,0,0, 31804050, '', 1, 1, 2, 520, 1, '2018-04-02', 3, '', 0, 0</v>
      </c>
      <c r="N54" s="64">
        <f t="shared" si="5"/>
        <v>31804161</v>
      </c>
      <c r="O54" s="77" t="str">
        <f t="shared" ca="1" si="65"/>
        <v>EXECUTE [dbo].[PG_CI_TRASPASO]  0,0,0, 31804161, '', 100, 1, 2, 520, 1, '2018-04-09', 3, '', 0, 0</v>
      </c>
      <c r="P54" s="64">
        <f t="shared" si="5"/>
        <v>31804271</v>
      </c>
      <c r="Q54" s="77" t="str">
        <f t="shared" ca="1" si="66"/>
        <v>EXECUTE [dbo].[PG_CI_TRASPASO]  0,0,0, 31804271, '', 100, 1, 2, 520, 1, '2018-04-16', 3, '', 0, 0</v>
      </c>
      <c r="R54" s="64">
        <f t="shared" si="5"/>
        <v>31804381</v>
      </c>
      <c r="S54" s="77" t="str">
        <f t="shared" ca="1" si="67"/>
        <v>EXECUTE [dbo].[PG_CI_TRASPASO]  0,0,0, 31804381, '', 100, 1, 2, 520, 1, '2018-04-23', 3, '', 0, 0</v>
      </c>
      <c r="T54" s="50"/>
      <c r="U54" s="50"/>
    </row>
    <row r="55" spans="1:23" x14ac:dyDescent="0.3">
      <c r="A55" s="41">
        <v>1</v>
      </c>
      <c r="C55" s="41" t="s">
        <v>144</v>
      </c>
      <c r="D55" s="64">
        <f t="shared" si="2"/>
        <v>530</v>
      </c>
      <c r="E55" s="57" t="s">
        <v>92</v>
      </c>
      <c r="F55" s="59">
        <f t="shared" ca="1" si="63"/>
        <v>0</v>
      </c>
      <c r="G55" s="42">
        <f t="shared" ca="1" si="64"/>
        <v>0</v>
      </c>
      <c r="H55" s="42">
        <f t="shared" ca="1" si="64"/>
        <v>0</v>
      </c>
      <c r="I55" s="42">
        <f t="shared" ca="1" si="64"/>
        <v>0</v>
      </c>
      <c r="J55" s="42">
        <f t="shared" ca="1" si="64"/>
        <v>0</v>
      </c>
      <c r="K55" s="42">
        <f t="shared" ca="1" si="64"/>
        <v>0</v>
      </c>
      <c r="L55" s="64">
        <f t="shared" si="5"/>
        <v>31804052</v>
      </c>
      <c r="M55" s="78" t="str">
        <f t="shared" ca="1" si="4"/>
        <v>EXECUTE [dbo].[PG_CI_TRASPASO]  0,0,0, 31804051, '', 1, 1, 2, 530, 1, '2018-04-02', 3, '', 0, 0</v>
      </c>
      <c r="N55" s="64">
        <f t="shared" si="5"/>
        <v>31804162</v>
      </c>
      <c r="O55" s="71" t="str">
        <f t="shared" ca="1" si="43"/>
        <v>EXECUTE [dbo].[PG_CI_TRASPASO]  0,0,0, 31804162, '', 100, 1, 2, 530, 1, '04-09-2018', 3, '', 0, 0</v>
      </c>
      <c r="P55" s="64">
        <f t="shared" si="5"/>
        <v>31804272</v>
      </c>
      <c r="Q55" s="71" t="str">
        <f t="shared" ca="1" si="44"/>
        <v>EXECUTE [dbo].[PG_CI_TRASPASO]  0,0,0, 31804272, '', 100, 1, 2, 530, 1, '04-16-2018', 3, '', 0, 0</v>
      </c>
      <c r="R55" s="64">
        <f t="shared" si="5"/>
        <v>31804382</v>
      </c>
      <c r="S55" s="71" t="str">
        <f t="shared" ca="1" si="45"/>
        <v>EXECUTE [dbo].[PG_CI_TRASPASO]  0,0,0, 31804382, '', 100, 1, 2, 530, 1, '04-23-2018', 3, '', 0, 0</v>
      </c>
      <c r="T55" s="50"/>
      <c r="U55" s="50"/>
    </row>
    <row r="56" spans="1:23" hidden="1" x14ac:dyDescent="0.3">
      <c r="A56" s="41">
        <v>2</v>
      </c>
      <c r="B56" s="41" t="s">
        <v>123</v>
      </c>
      <c r="C56" s="41" t="s">
        <v>123</v>
      </c>
      <c r="D56" s="64">
        <f t="shared" si="2"/>
        <v>540</v>
      </c>
      <c r="E56" s="58" t="s">
        <v>98</v>
      </c>
      <c r="F56" s="62">
        <f t="shared" ref="F56" ca="1" si="68">SUM(F52:F55)</f>
        <v>0</v>
      </c>
      <c r="G56" s="55">
        <f t="shared" ref="G56:K56" ca="1" si="69">SUM(G52:G55)</f>
        <v>0</v>
      </c>
      <c r="H56" s="55">
        <f t="shared" ca="1" si="69"/>
        <v>0</v>
      </c>
      <c r="I56" s="55">
        <f t="shared" ca="1" si="69"/>
        <v>0</v>
      </c>
      <c r="J56" s="55">
        <f t="shared" ca="1" si="69"/>
        <v>0</v>
      </c>
      <c r="K56" s="55">
        <f t="shared" ca="1" si="69"/>
        <v>0</v>
      </c>
      <c r="L56" s="64">
        <f t="shared" si="5"/>
        <v>31804053</v>
      </c>
      <c r="M56" s="78" t="str">
        <f t="shared" ca="1" si="4"/>
        <v>EXECUTE [dbo].[PG_CI_TRASPASO]  0,0,0, 31804052, '', 1, 1, 2, 540, 1, '2018-04-02', 3, '', 0, 0</v>
      </c>
      <c r="N56" s="64">
        <f t="shared" si="5"/>
        <v>31804163</v>
      </c>
      <c r="O56" s="71" t="str">
        <f t="shared" ca="1" si="43"/>
        <v>EXECUTE [dbo].[PG_CI_TRASPASO]  0,0,0, 31804163, '', 100, 1, 2, 540, 1, '04-09-2018', 3, '', 0, 0</v>
      </c>
      <c r="P56" s="64">
        <f t="shared" si="5"/>
        <v>31804273</v>
      </c>
      <c r="Q56" s="71" t="str">
        <f t="shared" ca="1" si="44"/>
        <v>EXECUTE [dbo].[PG_CI_TRASPASO]  0,0,0, 31804273, '', 100, 1, 2, 540, 1, '04-16-2018', 3, '', 0, 0</v>
      </c>
      <c r="R56" s="64">
        <f t="shared" si="5"/>
        <v>31804383</v>
      </c>
      <c r="S56" s="71" t="str">
        <f t="shared" ca="1" si="45"/>
        <v>EXECUTE [dbo].[PG_CI_TRASPASO]  0,0,0, 31804383, '', 100, 1, 2, 540, 1, '04-23-2018', 3, '', 0, 0</v>
      </c>
      <c r="V56" s="55">
        <f>SUM(V52:V55)</f>
        <v>0</v>
      </c>
    </row>
    <row r="57" spans="1:23" x14ac:dyDescent="0.3">
      <c r="A57" s="41">
        <v>1</v>
      </c>
      <c r="C57" s="41" t="s">
        <v>144</v>
      </c>
      <c r="D57" s="64">
        <f t="shared" si="2"/>
        <v>550</v>
      </c>
      <c r="E57" s="57" t="s">
        <v>94</v>
      </c>
      <c r="F57" s="59">
        <f t="shared" ref="F57" ca="1" si="70">RANDBETWEEN($T57,$U57)</f>
        <v>0</v>
      </c>
      <c r="G57" s="42">
        <f ca="1">RANDBETWEEN($T57,$U57)</f>
        <v>0</v>
      </c>
      <c r="H57" s="42">
        <f ca="1">RANDBETWEEN($T57,$U57)</f>
        <v>0</v>
      </c>
      <c r="I57" s="42">
        <f ca="1">RANDBETWEEN($T57,$U57)</f>
        <v>0</v>
      </c>
      <c r="J57" s="42">
        <f ca="1">RANDBETWEEN($T57,$U57)</f>
        <v>0</v>
      </c>
      <c r="K57" s="42">
        <f ca="1">RANDBETWEEN($T57,$U57)</f>
        <v>0</v>
      </c>
      <c r="L57" s="64">
        <f t="shared" si="5"/>
        <v>31804054</v>
      </c>
      <c r="M57" s="78" t="str">
        <f t="shared" ca="1" si="4"/>
        <v>EXECUTE [dbo].[PG_CI_TRASPASO]  0,0,0, 31804053, '', 1, 1, 2, 550, 1, '2018-04-02', 3, '', 0, 0</v>
      </c>
      <c r="N57" s="64">
        <f t="shared" si="5"/>
        <v>31804164</v>
      </c>
      <c r="O57" s="71" t="str">
        <f t="shared" ca="1" si="43"/>
        <v>EXECUTE [dbo].[PG_CI_TRASPASO]  0,0,0, 31804164, '', 100, 1, 2, 550, 1, '04-09-2018', 3, '', 0, 0</v>
      </c>
      <c r="P57" s="64">
        <f t="shared" si="5"/>
        <v>31804274</v>
      </c>
      <c r="Q57" s="71" t="str">
        <f t="shared" ca="1" si="44"/>
        <v>EXECUTE [dbo].[PG_CI_TRASPASO]  0,0,0, 31804274, '', 100, 1, 2, 550, 1, '04-16-2018', 3, '', 0, 0</v>
      </c>
      <c r="R57" s="64">
        <f t="shared" si="5"/>
        <v>31804384</v>
      </c>
      <c r="S57" s="71" t="str">
        <f t="shared" ca="1" si="45"/>
        <v>EXECUTE [dbo].[PG_CI_TRASPASO]  0,0,0, 31804384, '', 100, 1, 2, 550, 1, '04-23-2018', 3, '', 0, 0</v>
      </c>
      <c r="T57" s="50"/>
      <c r="U57" s="50"/>
    </row>
    <row r="58" spans="1:23" hidden="1" x14ac:dyDescent="0.3">
      <c r="A58" s="41">
        <v>3</v>
      </c>
      <c r="B58" s="41" t="s">
        <v>132</v>
      </c>
      <c r="C58" s="41" t="s">
        <v>123</v>
      </c>
      <c r="D58" s="64">
        <f t="shared" si="2"/>
        <v>560</v>
      </c>
      <c r="E58" s="51" t="s">
        <v>99</v>
      </c>
      <c r="F58" s="61">
        <f t="shared" ref="F58" ca="1" si="71">F43+F51+F56+F57</f>
        <v>20000</v>
      </c>
      <c r="G58" s="37">
        <f t="shared" ref="G58:K58" ca="1" si="72">G43+G51+G56+G57</f>
        <v>4875</v>
      </c>
      <c r="H58" s="37">
        <f t="shared" ca="1" si="72"/>
        <v>4875</v>
      </c>
      <c r="I58" s="37">
        <f t="shared" ca="1" si="72"/>
        <v>4875</v>
      </c>
      <c r="J58" s="37">
        <f t="shared" ca="1" si="72"/>
        <v>5375</v>
      </c>
      <c r="K58" s="37">
        <f t="shared" ca="1" si="72"/>
        <v>0</v>
      </c>
      <c r="L58" s="64">
        <f t="shared" si="5"/>
        <v>31804055</v>
      </c>
      <c r="M58" s="78" t="str">
        <f t="shared" ca="1" si="4"/>
        <v>EXECUTE [dbo].[PG_CI_TRASPASO]  0,0,0, 31804054, '', 1, 1, 2, 560, 1, '2018-04-02', 3, '', 4875, 4875</v>
      </c>
      <c r="N58" s="64">
        <f t="shared" si="5"/>
        <v>31804165</v>
      </c>
      <c r="O58" s="71" t="str">
        <f t="shared" ca="1" si="43"/>
        <v>EXECUTE [dbo].[PG_CI_TRASPASO]  0,0,0, 31804165, '', 100, 1, 2, 560, 1, '04-09-2018', 3, '', 4875, 4875</v>
      </c>
      <c r="P58" s="64">
        <f t="shared" si="5"/>
        <v>31804275</v>
      </c>
      <c r="Q58" s="71" t="str">
        <f t="shared" ca="1" si="44"/>
        <v>EXECUTE [dbo].[PG_CI_TRASPASO]  0,0,0, 31804275, '', 100, 1, 2, 560, 1, '04-16-2018', 3, '', 4875, 4875</v>
      </c>
      <c r="R58" s="64">
        <f t="shared" si="5"/>
        <v>31804385</v>
      </c>
      <c r="S58" s="71" t="str">
        <f t="shared" ca="1" si="45"/>
        <v>EXECUTE [dbo].[PG_CI_TRASPASO]  0,0,0, 31804385, '', 100, 1, 2, 560, 1, '04-23-2018', 3, '', 5375, 5375</v>
      </c>
      <c r="V58" s="37">
        <f>V43+V51+V56+V57</f>
        <v>20000</v>
      </c>
    </row>
    <row r="59" spans="1:23" ht="15" hidden="1" x14ac:dyDescent="0.3">
      <c r="A59" s="41">
        <v>0</v>
      </c>
      <c r="B59" s="41" t="s">
        <v>132</v>
      </c>
      <c r="C59" s="41" t="s">
        <v>123</v>
      </c>
      <c r="D59" s="64">
        <f t="shared" si="2"/>
        <v>570</v>
      </c>
      <c r="E59" s="38" t="s">
        <v>114</v>
      </c>
      <c r="F59" s="36"/>
      <c r="G59" s="36"/>
      <c r="H59" s="36"/>
      <c r="I59" s="36"/>
      <c r="J59" s="36"/>
      <c r="K59" s="36"/>
      <c r="L59" s="64">
        <f t="shared" si="5"/>
        <v>31804056</v>
      </c>
      <c r="M59" s="78" t="str">
        <f t="shared" si="4"/>
        <v xml:space="preserve">EXECUTE [dbo].[PG_CI_TRASPASO]  0,0,0, 31804055, '', 1, 1, 2, 570, 1, '2018-04-02', 3, '', , </v>
      </c>
      <c r="N59" s="64">
        <f t="shared" si="5"/>
        <v>31804166</v>
      </c>
      <c r="O59" s="71" t="str">
        <f t="shared" si="43"/>
        <v xml:space="preserve">EXECUTE [dbo].[PG_CI_TRASPASO]  0,0,0, 31804166, '', 100, 1, 2, 570, 1, '04-09-2018', 3, '', , </v>
      </c>
      <c r="P59" s="64">
        <f t="shared" si="5"/>
        <v>31804276</v>
      </c>
      <c r="Q59" s="71" t="str">
        <f t="shared" si="44"/>
        <v xml:space="preserve">EXECUTE [dbo].[PG_CI_TRASPASO]  0,0,0, 31804276, '', 100, 1, 2, 570, 1, '04-16-2018', 3, '', , </v>
      </c>
      <c r="R59" s="64">
        <f t="shared" si="5"/>
        <v>31804386</v>
      </c>
      <c r="S59" s="71" t="str">
        <f t="shared" si="45"/>
        <v xml:space="preserve">EXECUTE [dbo].[PG_CI_TRASPASO]  0,0,0, 31804386, '', 100, 1, 2, 570, 1, '04-23-2018', 3, '', , </v>
      </c>
      <c r="V59" s="36"/>
    </row>
    <row r="60" spans="1:23" x14ac:dyDescent="0.3">
      <c r="A60" s="41">
        <v>1</v>
      </c>
      <c r="B60" s="41" t="s">
        <v>123</v>
      </c>
      <c r="C60" s="41" t="s">
        <v>123</v>
      </c>
      <c r="D60" s="64">
        <f t="shared" si="2"/>
        <v>580</v>
      </c>
      <c r="E60" s="57" t="s">
        <v>50</v>
      </c>
      <c r="F60" s="59">
        <f t="shared" ref="F60:F65" ca="1" si="73">RANDBETWEEN($T60,$U60)</f>
        <v>3836</v>
      </c>
      <c r="G60" s="66">
        <v>0</v>
      </c>
      <c r="H60" s="68">
        <f ca="1">$F60/2</f>
        <v>1918</v>
      </c>
      <c r="I60" s="66">
        <v>0</v>
      </c>
      <c r="J60" s="68">
        <f ca="1">$F60/2</f>
        <v>1918</v>
      </c>
      <c r="K60" s="66">
        <v>0</v>
      </c>
      <c r="L60" s="64">
        <f t="shared" si="5"/>
        <v>31804057</v>
      </c>
      <c r="M60" s="78" t="str">
        <f t="shared" si="4"/>
        <v>EXECUTE [dbo].[PG_CI_TRASPASO]  0,0,0, 31804056, '', 1, 1, 2, 580, 1, '2018-04-02', 3, '', 0, 0</v>
      </c>
      <c r="N60" s="64">
        <f t="shared" si="5"/>
        <v>31804167</v>
      </c>
      <c r="O60" s="77" t="str">
        <f t="shared" ref="O60:O65" ca="1" si="74">CONCATENATE("EXECUTE ", $L$1," 0,0,0, ", N60, ", '', 100, 1, 2, ",$D60, ", 1, '",TEXT($H$1,"aaaa-mm-dd"), "', ", $D$1, ", '', ", H60, ", ",H60)</f>
        <v>EXECUTE [dbo].[PG_CI_TRASPASO]  0,0,0, 31804167, '', 100, 1, 2, 580, 1, '2018-04-09', 3, '', 1918, 1918</v>
      </c>
      <c r="P60" s="64">
        <f t="shared" si="5"/>
        <v>31804277</v>
      </c>
      <c r="Q60" s="77" t="str">
        <f t="shared" ref="Q60:Q65" si="75">CONCATENATE("EXECUTE ", $L$1," 0,0,0, ", P60, ", '', 100, 1, 2, ",$D60, ", 1, '",TEXT($I$1,"aaaa-mm-dd"), "', ", $D$1, ", '', ", I60, ", ",I60)</f>
        <v>EXECUTE [dbo].[PG_CI_TRASPASO]  0,0,0, 31804277, '', 100, 1, 2, 580, 1, '2018-04-16', 3, '', 0, 0</v>
      </c>
      <c r="R60" s="64">
        <f t="shared" si="5"/>
        <v>31804387</v>
      </c>
      <c r="S60" s="77" t="str">
        <f t="shared" ref="S60:S65" ca="1" si="76">CONCATENATE("EXECUTE ", $L$1," 0,0,0, ", R60, ", '', 100, 1, 2, ",$D60, ", 1, '",TEXT($J$1,"aaaa-mm-dd"), "', ", $D$1, ", '', ", J60, ", ",J60)</f>
        <v>EXECUTE [dbo].[PG_CI_TRASPASO]  0,0,0, 31804387, '', 100, 1, 2, 580, 1, '2018-04-23', 3, '', 1918, 1918</v>
      </c>
      <c r="T60" s="44">
        <f>$V60*(1-W60)</f>
        <v>3150</v>
      </c>
      <c r="U60" s="44">
        <f>$V60*(1+W60)</f>
        <v>3850.0000000000005</v>
      </c>
      <c r="V60" s="45">
        <v>3500</v>
      </c>
      <c r="W60" s="46">
        <v>0.1</v>
      </c>
    </row>
    <row r="61" spans="1:23" x14ac:dyDescent="0.3">
      <c r="A61" s="41">
        <v>1</v>
      </c>
      <c r="C61" s="41" t="s">
        <v>123</v>
      </c>
      <c r="D61" s="64">
        <f t="shared" si="2"/>
        <v>590</v>
      </c>
      <c r="E61" s="57" t="s">
        <v>51</v>
      </c>
      <c r="F61" s="59">
        <f t="shared" ca="1" si="73"/>
        <v>0</v>
      </c>
      <c r="G61" s="42">
        <f ca="1">RANDBETWEEN($T61,$U61)</f>
        <v>0</v>
      </c>
      <c r="H61" s="42">
        <f ca="1">RANDBETWEEN($T61,$U61)</f>
        <v>0</v>
      </c>
      <c r="I61" s="42">
        <f ca="1">RANDBETWEEN($T61,$U61)</f>
        <v>0</v>
      </c>
      <c r="J61" s="42">
        <f ca="1">RANDBETWEEN($T61,$U61)</f>
        <v>0</v>
      </c>
      <c r="K61" s="42">
        <f ca="1">RANDBETWEEN($T61,$U61)</f>
        <v>0</v>
      </c>
      <c r="L61" s="64">
        <f t="shared" si="5"/>
        <v>31804058</v>
      </c>
      <c r="M61" s="78" t="str">
        <f t="shared" ca="1" si="4"/>
        <v>EXECUTE [dbo].[PG_CI_TRASPASO]  0,0,0, 31804057, '', 1, 1, 2, 590, 1, '2018-04-02', 3, '', 0, 0</v>
      </c>
      <c r="N61" s="64">
        <f t="shared" si="5"/>
        <v>31804168</v>
      </c>
      <c r="O61" s="77" t="str">
        <f t="shared" ca="1" si="74"/>
        <v>EXECUTE [dbo].[PG_CI_TRASPASO]  0,0,0, 31804168, '', 100, 1, 2, 590, 1, '2018-04-09', 3, '', 0, 0</v>
      </c>
      <c r="P61" s="64">
        <f t="shared" si="5"/>
        <v>31804278</v>
      </c>
      <c r="Q61" s="77" t="str">
        <f t="shared" ca="1" si="75"/>
        <v>EXECUTE [dbo].[PG_CI_TRASPASO]  0,0,0, 31804278, '', 100, 1, 2, 590, 1, '2018-04-16', 3, '', 0, 0</v>
      </c>
      <c r="R61" s="64">
        <f t="shared" si="5"/>
        <v>31804388</v>
      </c>
      <c r="S61" s="77" t="str">
        <f t="shared" ca="1" si="76"/>
        <v>EXECUTE [dbo].[PG_CI_TRASPASO]  0,0,0, 31804388, '', 100, 1, 2, 590, 1, '2018-04-23', 3, '', 0, 0</v>
      </c>
      <c r="T61" s="50"/>
      <c r="U61" s="50"/>
    </row>
    <row r="62" spans="1:23" x14ac:dyDescent="0.3">
      <c r="A62" s="41">
        <v>1</v>
      </c>
      <c r="B62" s="41" t="s">
        <v>123</v>
      </c>
      <c r="C62" s="41" t="s">
        <v>123</v>
      </c>
      <c r="D62" s="64">
        <f t="shared" si="2"/>
        <v>600</v>
      </c>
      <c r="E62" s="57" t="s">
        <v>52</v>
      </c>
      <c r="F62" s="59">
        <f t="shared" ca="1" si="73"/>
        <v>750</v>
      </c>
      <c r="G62" s="68">
        <f ca="1">$F62/2</f>
        <v>375</v>
      </c>
      <c r="H62" s="66">
        <v>0</v>
      </c>
      <c r="I62" s="68">
        <f ca="1">$F62/2</f>
        <v>375</v>
      </c>
      <c r="J62" s="66">
        <v>0</v>
      </c>
      <c r="K62" s="66">
        <v>0</v>
      </c>
      <c r="L62" s="64">
        <f t="shared" si="5"/>
        <v>31804059</v>
      </c>
      <c r="M62" s="78" t="str">
        <f t="shared" ca="1" si="4"/>
        <v>EXECUTE [dbo].[PG_CI_TRASPASO]  0,0,0, 31804058, '', 1, 1, 2, 600, 1, '2018-04-02', 3, '', 375, 375</v>
      </c>
      <c r="N62" s="64">
        <f t="shared" si="5"/>
        <v>31804169</v>
      </c>
      <c r="O62" s="77" t="str">
        <f t="shared" si="74"/>
        <v>EXECUTE [dbo].[PG_CI_TRASPASO]  0,0,0, 31804169, '', 100, 1, 2, 600, 1, '2018-04-09', 3, '', 0, 0</v>
      </c>
      <c r="P62" s="64">
        <f t="shared" si="5"/>
        <v>31804279</v>
      </c>
      <c r="Q62" s="77" t="str">
        <f t="shared" ca="1" si="75"/>
        <v>EXECUTE [dbo].[PG_CI_TRASPASO]  0,0,0, 31804279, '', 100, 1, 2, 600, 1, '2018-04-16', 3, '', 375, 375</v>
      </c>
      <c r="R62" s="64">
        <f t="shared" si="5"/>
        <v>31804389</v>
      </c>
      <c r="S62" s="77" t="str">
        <f t="shared" si="76"/>
        <v>EXECUTE [dbo].[PG_CI_TRASPASO]  0,0,0, 31804389, '', 100, 1, 2, 600, 1, '2018-04-23', 3, '', 0, 0</v>
      </c>
      <c r="T62" s="44">
        <f>$V62*(1-W62)</f>
        <v>675</v>
      </c>
      <c r="U62" s="44">
        <f>$V62*(1+W62)</f>
        <v>825.00000000000011</v>
      </c>
      <c r="V62" s="45">
        <v>750</v>
      </c>
      <c r="W62" s="46">
        <v>0.1</v>
      </c>
    </row>
    <row r="63" spans="1:23" x14ac:dyDescent="0.3">
      <c r="A63" s="41">
        <v>1</v>
      </c>
      <c r="C63" s="41" t="s">
        <v>123</v>
      </c>
      <c r="D63" s="64">
        <f t="shared" si="2"/>
        <v>610</v>
      </c>
      <c r="E63" s="57" t="s">
        <v>54</v>
      </c>
      <c r="F63" s="59">
        <f t="shared" ca="1" si="73"/>
        <v>0</v>
      </c>
      <c r="G63" s="42">
        <f t="shared" ref="G63:K65" ca="1" si="77">RANDBETWEEN($T63,$U63)</f>
        <v>0</v>
      </c>
      <c r="H63" s="42">
        <f t="shared" ca="1" si="77"/>
        <v>0</v>
      </c>
      <c r="I63" s="42">
        <f t="shared" ca="1" si="77"/>
        <v>0</v>
      </c>
      <c r="J63" s="42">
        <f t="shared" ca="1" si="77"/>
        <v>0</v>
      </c>
      <c r="K63" s="42">
        <f t="shared" ca="1" si="77"/>
        <v>0</v>
      </c>
      <c r="L63" s="64">
        <f t="shared" si="5"/>
        <v>31804060</v>
      </c>
      <c r="M63" s="78" t="str">
        <f t="shared" ca="1" si="4"/>
        <v>EXECUTE [dbo].[PG_CI_TRASPASO]  0,0,0, 31804059, '', 1, 1, 2, 610, 1, '2018-04-02', 3, '', 0, 0</v>
      </c>
      <c r="N63" s="64">
        <f t="shared" si="5"/>
        <v>31804170</v>
      </c>
      <c r="O63" s="77" t="str">
        <f t="shared" ca="1" si="74"/>
        <v>EXECUTE [dbo].[PG_CI_TRASPASO]  0,0,0, 31804170, '', 100, 1, 2, 610, 1, '2018-04-09', 3, '', 0, 0</v>
      </c>
      <c r="P63" s="64">
        <f t="shared" si="5"/>
        <v>31804280</v>
      </c>
      <c r="Q63" s="77" t="str">
        <f t="shared" ca="1" si="75"/>
        <v>EXECUTE [dbo].[PG_CI_TRASPASO]  0,0,0, 31804280, '', 100, 1, 2, 610, 1, '2018-04-16', 3, '', 0, 0</v>
      </c>
      <c r="R63" s="64">
        <f t="shared" si="5"/>
        <v>31804390</v>
      </c>
      <c r="S63" s="77" t="str">
        <f t="shared" ca="1" si="76"/>
        <v>EXECUTE [dbo].[PG_CI_TRASPASO]  0,0,0, 31804390, '', 100, 1, 2, 610, 1, '2018-04-23', 3, '', 0, 0</v>
      </c>
      <c r="T63" s="50"/>
      <c r="U63" s="50"/>
    </row>
    <row r="64" spans="1:23" x14ac:dyDescent="0.3">
      <c r="A64" s="41">
        <v>1</v>
      </c>
      <c r="C64" s="41" t="s">
        <v>123</v>
      </c>
      <c r="D64" s="64">
        <f t="shared" si="2"/>
        <v>620</v>
      </c>
      <c r="E64" s="57" t="s">
        <v>55</v>
      </c>
      <c r="F64" s="59">
        <f t="shared" ca="1" si="73"/>
        <v>0</v>
      </c>
      <c r="G64" s="42">
        <f t="shared" ca="1" si="77"/>
        <v>0</v>
      </c>
      <c r="H64" s="42">
        <f t="shared" ca="1" si="77"/>
        <v>0</v>
      </c>
      <c r="I64" s="42">
        <f t="shared" ca="1" si="77"/>
        <v>0</v>
      </c>
      <c r="J64" s="42">
        <f t="shared" ca="1" si="77"/>
        <v>0</v>
      </c>
      <c r="K64" s="42">
        <f t="shared" ca="1" si="77"/>
        <v>0</v>
      </c>
      <c r="L64" s="64">
        <f t="shared" si="5"/>
        <v>31804061</v>
      </c>
      <c r="M64" s="78" t="str">
        <f t="shared" ca="1" si="4"/>
        <v>EXECUTE [dbo].[PG_CI_TRASPASO]  0,0,0, 31804060, '', 1, 1, 2, 620, 1, '2018-04-02', 3, '', 0, 0</v>
      </c>
      <c r="N64" s="64">
        <f t="shared" si="5"/>
        <v>31804171</v>
      </c>
      <c r="O64" s="77" t="str">
        <f t="shared" ca="1" si="74"/>
        <v>EXECUTE [dbo].[PG_CI_TRASPASO]  0,0,0, 31804171, '', 100, 1, 2, 620, 1, '2018-04-09', 3, '', 0, 0</v>
      </c>
      <c r="P64" s="64">
        <f t="shared" si="5"/>
        <v>31804281</v>
      </c>
      <c r="Q64" s="77" t="str">
        <f t="shared" ca="1" si="75"/>
        <v>EXECUTE [dbo].[PG_CI_TRASPASO]  0,0,0, 31804281, '', 100, 1, 2, 620, 1, '2018-04-16', 3, '', 0, 0</v>
      </c>
      <c r="R64" s="64">
        <f t="shared" si="5"/>
        <v>31804391</v>
      </c>
      <c r="S64" s="77" t="str">
        <f t="shared" ca="1" si="76"/>
        <v>EXECUTE [dbo].[PG_CI_TRASPASO]  0,0,0, 31804391, '', 100, 1, 2, 620, 1, '2018-04-23', 3, '', 0, 0</v>
      </c>
      <c r="T64" s="50"/>
      <c r="U64" s="50"/>
    </row>
    <row r="65" spans="1:23" x14ac:dyDescent="0.3">
      <c r="A65" s="41">
        <v>1</v>
      </c>
      <c r="C65" s="41" t="s">
        <v>123</v>
      </c>
      <c r="D65" s="64">
        <f t="shared" si="2"/>
        <v>630</v>
      </c>
      <c r="E65" s="57" t="s">
        <v>53</v>
      </c>
      <c r="F65" s="59">
        <f t="shared" ca="1" si="73"/>
        <v>0</v>
      </c>
      <c r="G65" s="42">
        <f t="shared" ca="1" si="77"/>
        <v>0</v>
      </c>
      <c r="H65" s="42">
        <f t="shared" ca="1" si="77"/>
        <v>0</v>
      </c>
      <c r="I65" s="42">
        <f t="shared" ca="1" si="77"/>
        <v>0</v>
      </c>
      <c r="J65" s="42">
        <f t="shared" ca="1" si="77"/>
        <v>0</v>
      </c>
      <c r="K65" s="42">
        <f t="shared" ca="1" si="77"/>
        <v>0</v>
      </c>
      <c r="L65" s="64">
        <f t="shared" si="5"/>
        <v>31804062</v>
      </c>
      <c r="M65" s="78" t="str">
        <f t="shared" ca="1" si="4"/>
        <v>EXECUTE [dbo].[PG_CI_TRASPASO]  0,0,0, 31804061, '', 1, 1, 2, 630, 1, '2018-04-02', 3, '', 0, 0</v>
      </c>
      <c r="N65" s="64">
        <f t="shared" si="5"/>
        <v>31804172</v>
      </c>
      <c r="O65" s="77" t="str">
        <f t="shared" ca="1" si="74"/>
        <v>EXECUTE [dbo].[PG_CI_TRASPASO]  0,0,0, 31804172, '', 100, 1, 2, 630, 1, '2018-04-09', 3, '', 0, 0</v>
      </c>
      <c r="P65" s="64">
        <f t="shared" si="5"/>
        <v>31804282</v>
      </c>
      <c r="Q65" s="77" t="str">
        <f t="shared" ca="1" si="75"/>
        <v>EXECUTE [dbo].[PG_CI_TRASPASO]  0,0,0, 31804282, '', 100, 1, 2, 630, 1, '2018-04-16', 3, '', 0, 0</v>
      </c>
      <c r="R65" s="64">
        <f t="shared" si="5"/>
        <v>31804392</v>
      </c>
      <c r="S65" s="77" t="str">
        <f t="shared" ca="1" si="76"/>
        <v>EXECUTE [dbo].[PG_CI_TRASPASO]  0,0,0, 31804392, '', 100, 1, 2, 630, 1, '2018-04-23', 3, '', 0, 0</v>
      </c>
      <c r="T65" s="50"/>
      <c r="U65" s="50"/>
    </row>
    <row r="66" spans="1:23" hidden="1" x14ac:dyDescent="0.3">
      <c r="A66" s="41">
        <v>2</v>
      </c>
      <c r="B66" s="41" t="s">
        <v>123</v>
      </c>
      <c r="C66" s="41" t="s">
        <v>123</v>
      </c>
      <c r="D66" s="64">
        <f t="shared" si="2"/>
        <v>640</v>
      </c>
      <c r="E66" s="58" t="s">
        <v>121</v>
      </c>
      <c r="F66" s="60">
        <f t="shared" ref="F66" ca="1" si="78">SUM(F60:F65)</f>
        <v>4586</v>
      </c>
      <c r="G66" s="47">
        <f t="shared" ref="G66:K66" ca="1" si="79">SUM(G60:G65)</f>
        <v>375</v>
      </c>
      <c r="H66" s="47">
        <f t="shared" ca="1" si="79"/>
        <v>1918</v>
      </c>
      <c r="I66" s="47">
        <f t="shared" ca="1" si="79"/>
        <v>375</v>
      </c>
      <c r="J66" s="47">
        <f t="shared" ca="1" si="79"/>
        <v>1918</v>
      </c>
      <c r="K66" s="47">
        <f t="shared" ca="1" si="79"/>
        <v>0</v>
      </c>
      <c r="L66" s="64">
        <f t="shared" si="5"/>
        <v>31804063</v>
      </c>
      <c r="M66" s="78" t="str">
        <f t="shared" ca="1" si="4"/>
        <v>EXECUTE [dbo].[PG_CI_TRASPASO]  0,0,0, 31804062, '', 1, 1, 2, 640, 1, '2018-04-02', 3, '', 375, 375</v>
      </c>
      <c r="N66" s="64">
        <f t="shared" si="5"/>
        <v>31804173</v>
      </c>
      <c r="O66" s="71" t="str">
        <f t="shared" ca="1" si="43"/>
        <v>EXECUTE [dbo].[PG_CI_TRASPASO]  0,0,0, 31804173, '', 100, 1, 2, 640, 1, '04-09-2018', 3, '', 1918, 1918</v>
      </c>
      <c r="P66" s="64">
        <f t="shared" si="5"/>
        <v>31804283</v>
      </c>
      <c r="Q66" s="71" t="str">
        <f t="shared" ca="1" si="44"/>
        <v>EXECUTE [dbo].[PG_CI_TRASPASO]  0,0,0, 31804283, '', 100, 1, 2, 640, 1, '04-16-2018', 3, '', 375, 375</v>
      </c>
      <c r="R66" s="64">
        <f t="shared" si="5"/>
        <v>31804393</v>
      </c>
      <c r="S66" s="71" t="str">
        <f t="shared" ca="1" si="45"/>
        <v>EXECUTE [dbo].[PG_CI_TRASPASO]  0,0,0, 31804393, '', 100, 1, 2, 640, 1, '04-23-2018', 3, '', 1918, 1918</v>
      </c>
      <c r="V66" s="47">
        <f>SUM(V60:V65)</f>
        <v>4250</v>
      </c>
    </row>
    <row r="67" spans="1:23" x14ac:dyDescent="0.3">
      <c r="A67" s="41">
        <v>1</v>
      </c>
      <c r="C67" s="41" t="s">
        <v>123</v>
      </c>
      <c r="D67" s="64">
        <f t="shared" si="2"/>
        <v>650</v>
      </c>
      <c r="E67" s="57" t="s">
        <v>64</v>
      </c>
      <c r="F67" s="59">
        <f t="shared" ref="F67:F72" ca="1" si="80">RANDBETWEEN($T67,$U67)</f>
        <v>0</v>
      </c>
      <c r="G67" s="42">
        <f t="shared" ref="G67:K72" ca="1" si="81">RANDBETWEEN($T67,$U67)</f>
        <v>0</v>
      </c>
      <c r="H67" s="42">
        <f t="shared" ca="1" si="81"/>
        <v>0</v>
      </c>
      <c r="I67" s="42">
        <f t="shared" ca="1" si="81"/>
        <v>0</v>
      </c>
      <c r="J67" s="42">
        <f t="shared" ca="1" si="81"/>
        <v>0</v>
      </c>
      <c r="K67" s="42">
        <f t="shared" ca="1" si="81"/>
        <v>0</v>
      </c>
      <c r="L67" s="64">
        <f t="shared" si="5"/>
        <v>31804064</v>
      </c>
      <c r="M67" s="78" t="str">
        <f t="shared" ca="1" si="4"/>
        <v>EXECUTE [dbo].[PG_CI_TRASPASO]  0,0,0, 31804063, '', 1, 1, 2, 650, 1, '2018-04-02', 3, '', 0, 0</v>
      </c>
      <c r="N67" s="64">
        <f t="shared" si="5"/>
        <v>31804174</v>
      </c>
      <c r="O67" s="77" t="str">
        <f t="shared" ref="O67:O72" ca="1" si="82">CONCATENATE("EXECUTE ", $L$1," 0,0,0, ", N67, ", '', 100, 1, 2, ",$D67, ", 1, '",TEXT($H$1,"aaaa-mm-dd"), "', ", $D$1, ", '', ", H67, ", ",H67)</f>
        <v>EXECUTE [dbo].[PG_CI_TRASPASO]  0,0,0, 31804174, '', 100, 1, 2, 650, 1, '2018-04-09', 3, '', 0, 0</v>
      </c>
      <c r="P67" s="64">
        <f t="shared" si="5"/>
        <v>31804284</v>
      </c>
      <c r="Q67" s="77" t="str">
        <f t="shared" ref="Q67:Q72" ca="1" si="83">CONCATENATE("EXECUTE ", $L$1," 0,0,0, ", P67, ", '', 100, 1, 2, ",$D67, ", 1, '",TEXT($I$1,"aaaa-mm-dd"), "', ", $D$1, ", '', ", I67, ", ",I67)</f>
        <v>EXECUTE [dbo].[PG_CI_TRASPASO]  0,0,0, 31804284, '', 100, 1, 2, 650, 1, '2018-04-16', 3, '', 0, 0</v>
      </c>
      <c r="R67" s="64">
        <f t="shared" si="5"/>
        <v>31804394</v>
      </c>
      <c r="S67" s="77" t="str">
        <f t="shared" ref="S67:S72" ca="1" si="84">CONCATENATE("EXECUTE ", $L$1," 0,0,0, ", R67, ", '', 100, 1, 2, ",$D67, ", 1, '",TEXT($J$1,"aaaa-mm-dd"), "', ", $D$1, ", '', ", J67, ", ",J67)</f>
        <v>EXECUTE [dbo].[PG_CI_TRASPASO]  0,0,0, 31804394, '', 100, 1, 2, 650, 1, '2018-04-23', 3, '', 0, 0</v>
      </c>
      <c r="T67" s="50"/>
      <c r="U67" s="50"/>
    </row>
    <row r="68" spans="1:23" x14ac:dyDescent="0.3">
      <c r="A68" s="41">
        <v>1</v>
      </c>
      <c r="C68" s="41" t="s">
        <v>123</v>
      </c>
      <c r="D68" s="64">
        <f t="shared" si="2"/>
        <v>660</v>
      </c>
      <c r="E68" s="57" t="s">
        <v>126</v>
      </c>
      <c r="F68" s="59">
        <f t="shared" ca="1" si="80"/>
        <v>0</v>
      </c>
      <c r="G68" s="42">
        <f t="shared" ca="1" si="81"/>
        <v>0</v>
      </c>
      <c r="H68" s="42">
        <f t="shared" ca="1" si="81"/>
        <v>0</v>
      </c>
      <c r="I68" s="42">
        <f t="shared" ca="1" si="81"/>
        <v>0</v>
      </c>
      <c r="J68" s="42">
        <f t="shared" ca="1" si="81"/>
        <v>0</v>
      </c>
      <c r="K68" s="42">
        <f t="shared" ca="1" si="81"/>
        <v>0</v>
      </c>
      <c r="L68" s="64">
        <f t="shared" si="5"/>
        <v>31804065</v>
      </c>
      <c r="M68" s="78" t="str">
        <f t="shared" ca="1" si="4"/>
        <v>EXECUTE [dbo].[PG_CI_TRASPASO]  0,0,0, 31804064, '', 1, 1, 2, 660, 1, '2018-04-02', 3, '', 0, 0</v>
      </c>
      <c r="N68" s="64">
        <f t="shared" si="5"/>
        <v>31804175</v>
      </c>
      <c r="O68" s="77" t="str">
        <f t="shared" ca="1" si="82"/>
        <v>EXECUTE [dbo].[PG_CI_TRASPASO]  0,0,0, 31804175, '', 100, 1, 2, 660, 1, '2018-04-09', 3, '', 0, 0</v>
      </c>
      <c r="P68" s="64">
        <f t="shared" si="5"/>
        <v>31804285</v>
      </c>
      <c r="Q68" s="77" t="str">
        <f t="shared" ca="1" si="83"/>
        <v>EXECUTE [dbo].[PG_CI_TRASPASO]  0,0,0, 31804285, '', 100, 1, 2, 660, 1, '2018-04-16', 3, '', 0, 0</v>
      </c>
      <c r="R68" s="64">
        <f t="shared" ref="R68" si="85">R67+1</f>
        <v>31804395</v>
      </c>
      <c r="S68" s="77" t="str">
        <f t="shared" ca="1" si="84"/>
        <v>EXECUTE [dbo].[PG_CI_TRASPASO]  0,0,0, 31804395, '', 100, 1, 2, 660, 1, '2018-04-23', 3, '', 0, 0</v>
      </c>
      <c r="T68" s="50"/>
      <c r="U68" s="50"/>
    </row>
    <row r="69" spans="1:23" x14ac:dyDescent="0.3">
      <c r="A69" s="41">
        <v>1</v>
      </c>
      <c r="C69" s="41" t="s">
        <v>123</v>
      </c>
      <c r="D69" s="64">
        <f t="shared" ref="D69:D113" si="86">D68+10</f>
        <v>670</v>
      </c>
      <c r="E69" s="57" t="s">
        <v>65</v>
      </c>
      <c r="F69" s="59">
        <f t="shared" ca="1" si="80"/>
        <v>0</v>
      </c>
      <c r="G69" s="42">
        <f t="shared" ca="1" si="81"/>
        <v>0</v>
      </c>
      <c r="H69" s="42">
        <f t="shared" ca="1" si="81"/>
        <v>0</v>
      </c>
      <c r="I69" s="42">
        <f t="shared" ca="1" si="81"/>
        <v>0</v>
      </c>
      <c r="J69" s="42">
        <f t="shared" ca="1" si="81"/>
        <v>0</v>
      </c>
      <c r="K69" s="42">
        <f t="shared" ca="1" si="81"/>
        <v>0</v>
      </c>
      <c r="L69" s="64">
        <f t="shared" ref="L69:R112" si="87">L68+1</f>
        <v>31804066</v>
      </c>
      <c r="M69" s="78" t="str">
        <f t="shared" ref="M69:M112" ca="1" si="88">CONCATENATE("EXECUTE ", $L$1," 0,0,0, ", L68, ", '', 1, 1, 2, ",$D69, ", 1, '",TEXT($G$1,"aaaa-mm-dd"), "', ", $D$1, ", '', ", G69, ", ",G69)</f>
        <v>EXECUTE [dbo].[PG_CI_TRASPASO]  0,0,0, 31804065, '', 1, 1, 2, 670, 1, '2018-04-02', 3, '', 0, 0</v>
      </c>
      <c r="N69" s="64">
        <f t="shared" si="87"/>
        <v>31804176</v>
      </c>
      <c r="O69" s="77" t="str">
        <f t="shared" ca="1" si="82"/>
        <v>EXECUTE [dbo].[PG_CI_TRASPASO]  0,0,0, 31804176, '', 100, 1, 2, 670, 1, '2018-04-09', 3, '', 0, 0</v>
      </c>
      <c r="P69" s="64">
        <f t="shared" si="87"/>
        <v>31804286</v>
      </c>
      <c r="Q69" s="77" t="str">
        <f t="shared" ca="1" si="83"/>
        <v>EXECUTE [dbo].[PG_CI_TRASPASO]  0,0,0, 31804286, '', 100, 1, 2, 670, 1, '2018-04-16', 3, '', 0, 0</v>
      </c>
      <c r="R69" s="64">
        <f t="shared" si="87"/>
        <v>31804396</v>
      </c>
      <c r="S69" s="77" t="str">
        <f t="shared" ca="1" si="84"/>
        <v>EXECUTE [dbo].[PG_CI_TRASPASO]  0,0,0, 31804396, '', 100, 1, 2, 670, 1, '2018-04-23', 3, '', 0, 0</v>
      </c>
      <c r="T69" s="50"/>
      <c r="U69" s="50"/>
    </row>
    <row r="70" spans="1:23" x14ac:dyDescent="0.3">
      <c r="A70" s="41">
        <v>1</v>
      </c>
      <c r="C70" s="41" t="s">
        <v>123</v>
      </c>
      <c r="D70" s="64">
        <f t="shared" si="86"/>
        <v>680</v>
      </c>
      <c r="E70" s="57" t="s">
        <v>66</v>
      </c>
      <c r="F70" s="59">
        <f t="shared" ca="1" si="80"/>
        <v>0</v>
      </c>
      <c r="G70" s="42">
        <f t="shared" ca="1" si="81"/>
        <v>0</v>
      </c>
      <c r="H70" s="42">
        <f t="shared" ca="1" si="81"/>
        <v>0</v>
      </c>
      <c r="I70" s="42">
        <f t="shared" ca="1" si="81"/>
        <v>0</v>
      </c>
      <c r="J70" s="42">
        <f t="shared" ca="1" si="81"/>
        <v>0</v>
      </c>
      <c r="K70" s="42">
        <f t="shared" ca="1" si="81"/>
        <v>0</v>
      </c>
      <c r="L70" s="64">
        <f t="shared" si="87"/>
        <v>31804067</v>
      </c>
      <c r="M70" s="78" t="str">
        <f t="shared" ca="1" si="88"/>
        <v>EXECUTE [dbo].[PG_CI_TRASPASO]  0,0,0, 31804066, '', 1, 1, 2, 680, 1, '2018-04-02', 3, '', 0, 0</v>
      </c>
      <c r="N70" s="64">
        <f t="shared" si="87"/>
        <v>31804177</v>
      </c>
      <c r="O70" s="77" t="str">
        <f t="shared" ca="1" si="82"/>
        <v>EXECUTE [dbo].[PG_CI_TRASPASO]  0,0,0, 31804177, '', 100, 1, 2, 680, 1, '2018-04-09', 3, '', 0, 0</v>
      </c>
      <c r="P70" s="64">
        <f t="shared" si="87"/>
        <v>31804287</v>
      </c>
      <c r="Q70" s="77" t="str">
        <f t="shared" ca="1" si="83"/>
        <v>EXECUTE [dbo].[PG_CI_TRASPASO]  0,0,0, 31804287, '', 100, 1, 2, 680, 1, '2018-04-16', 3, '', 0, 0</v>
      </c>
      <c r="R70" s="64">
        <f t="shared" si="87"/>
        <v>31804397</v>
      </c>
      <c r="S70" s="77" t="str">
        <f t="shared" ca="1" si="84"/>
        <v>EXECUTE [dbo].[PG_CI_TRASPASO]  0,0,0, 31804397, '', 100, 1, 2, 680, 1, '2018-04-23', 3, '', 0, 0</v>
      </c>
      <c r="T70" s="50"/>
      <c r="U70" s="50"/>
    </row>
    <row r="71" spans="1:23" x14ac:dyDescent="0.3">
      <c r="A71" s="41">
        <v>1</v>
      </c>
      <c r="C71" s="41" t="s">
        <v>123</v>
      </c>
      <c r="D71" s="64">
        <f t="shared" si="86"/>
        <v>690</v>
      </c>
      <c r="E71" s="57" t="s">
        <v>81</v>
      </c>
      <c r="F71" s="59">
        <f t="shared" ca="1" si="80"/>
        <v>0</v>
      </c>
      <c r="G71" s="42">
        <f t="shared" ca="1" si="81"/>
        <v>0</v>
      </c>
      <c r="H71" s="42">
        <f t="shared" ca="1" si="81"/>
        <v>0</v>
      </c>
      <c r="I71" s="42">
        <f t="shared" ca="1" si="81"/>
        <v>0</v>
      </c>
      <c r="J71" s="42">
        <f t="shared" ca="1" si="81"/>
        <v>0</v>
      </c>
      <c r="K71" s="42">
        <f t="shared" ca="1" si="81"/>
        <v>0</v>
      </c>
      <c r="L71" s="64">
        <f t="shared" si="87"/>
        <v>31804068</v>
      </c>
      <c r="M71" s="78" t="str">
        <f t="shared" ca="1" si="88"/>
        <v>EXECUTE [dbo].[PG_CI_TRASPASO]  0,0,0, 31804067, '', 1, 1, 2, 690, 1, '2018-04-02', 3, '', 0, 0</v>
      </c>
      <c r="N71" s="64">
        <f t="shared" si="87"/>
        <v>31804178</v>
      </c>
      <c r="O71" s="77" t="str">
        <f t="shared" ca="1" si="82"/>
        <v>EXECUTE [dbo].[PG_CI_TRASPASO]  0,0,0, 31804178, '', 100, 1, 2, 690, 1, '2018-04-09', 3, '', 0, 0</v>
      </c>
      <c r="P71" s="64">
        <f t="shared" si="87"/>
        <v>31804288</v>
      </c>
      <c r="Q71" s="77" t="str">
        <f t="shared" ca="1" si="83"/>
        <v>EXECUTE [dbo].[PG_CI_TRASPASO]  0,0,0, 31804288, '', 100, 1, 2, 690, 1, '2018-04-16', 3, '', 0, 0</v>
      </c>
      <c r="R71" s="64">
        <f t="shared" si="87"/>
        <v>31804398</v>
      </c>
      <c r="S71" s="77" t="str">
        <f t="shared" ca="1" si="84"/>
        <v>EXECUTE [dbo].[PG_CI_TRASPASO]  0,0,0, 31804398, '', 100, 1, 2, 690, 1, '2018-04-23', 3, '', 0, 0</v>
      </c>
      <c r="T71" s="50"/>
      <c r="U71" s="50"/>
    </row>
    <row r="72" spans="1:23" x14ac:dyDescent="0.3">
      <c r="A72" s="41">
        <v>1</v>
      </c>
      <c r="C72" s="41" t="s">
        <v>123</v>
      </c>
      <c r="D72" s="64">
        <f t="shared" si="86"/>
        <v>700</v>
      </c>
      <c r="E72" s="57" t="s">
        <v>63</v>
      </c>
      <c r="F72" s="59">
        <f t="shared" ca="1" si="80"/>
        <v>0</v>
      </c>
      <c r="G72" s="42">
        <f t="shared" ca="1" si="81"/>
        <v>0</v>
      </c>
      <c r="H72" s="42">
        <f t="shared" ca="1" si="81"/>
        <v>0</v>
      </c>
      <c r="I72" s="42">
        <f t="shared" ca="1" si="81"/>
        <v>0</v>
      </c>
      <c r="J72" s="42">
        <f t="shared" ca="1" si="81"/>
        <v>0</v>
      </c>
      <c r="K72" s="42">
        <f t="shared" ca="1" si="81"/>
        <v>0</v>
      </c>
      <c r="L72" s="64">
        <f t="shared" si="87"/>
        <v>31804069</v>
      </c>
      <c r="M72" s="78" t="str">
        <f t="shared" ca="1" si="88"/>
        <v>EXECUTE [dbo].[PG_CI_TRASPASO]  0,0,0, 31804068, '', 1, 1, 2, 700, 1, '2018-04-02', 3, '', 0, 0</v>
      </c>
      <c r="N72" s="64">
        <f t="shared" si="87"/>
        <v>31804179</v>
      </c>
      <c r="O72" s="77" t="str">
        <f t="shared" ca="1" si="82"/>
        <v>EXECUTE [dbo].[PG_CI_TRASPASO]  0,0,0, 31804179, '', 100, 1, 2, 700, 1, '2018-04-09', 3, '', 0, 0</v>
      </c>
      <c r="P72" s="64">
        <f t="shared" si="87"/>
        <v>31804289</v>
      </c>
      <c r="Q72" s="77" t="str">
        <f t="shared" ca="1" si="83"/>
        <v>EXECUTE [dbo].[PG_CI_TRASPASO]  0,0,0, 31804289, '', 100, 1, 2, 700, 1, '2018-04-16', 3, '', 0, 0</v>
      </c>
      <c r="R72" s="64">
        <f t="shared" si="87"/>
        <v>31804399</v>
      </c>
      <c r="S72" s="77" t="str">
        <f t="shared" ca="1" si="84"/>
        <v>EXECUTE [dbo].[PG_CI_TRASPASO]  0,0,0, 31804399, '', 100, 1, 2, 700, 1, '2018-04-23', 3, '', 0, 0</v>
      </c>
      <c r="T72" s="50"/>
      <c r="U72" s="50"/>
    </row>
    <row r="73" spans="1:23" hidden="1" x14ac:dyDescent="0.3">
      <c r="A73" s="41">
        <v>2</v>
      </c>
      <c r="B73" s="41" t="s">
        <v>123</v>
      </c>
      <c r="C73" s="41" t="s">
        <v>123</v>
      </c>
      <c r="D73" s="64">
        <f t="shared" si="86"/>
        <v>710</v>
      </c>
      <c r="E73" s="58" t="s">
        <v>119</v>
      </c>
      <c r="F73" s="60">
        <f t="shared" ref="F73" ca="1" si="89">SUM(F67:F72)</f>
        <v>0</v>
      </c>
      <c r="G73" s="47">
        <f t="shared" ref="G73:K73" ca="1" si="90">SUM(G67:G72)</f>
        <v>0</v>
      </c>
      <c r="H73" s="47">
        <f t="shared" ca="1" si="90"/>
        <v>0</v>
      </c>
      <c r="I73" s="47">
        <f t="shared" ca="1" si="90"/>
        <v>0</v>
      </c>
      <c r="J73" s="47">
        <f t="shared" ca="1" si="90"/>
        <v>0</v>
      </c>
      <c r="K73" s="47">
        <f t="shared" ca="1" si="90"/>
        <v>0</v>
      </c>
      <c r="L73" s="64">
        <f t="shared" si="87"/>
        <v>31804070</v>
      </c>
      <c r="M73" s="78" t="str">
        <f t="shared" ca="1" si="88"/>
        <v>EXECUTE [dbo].[PG_CI_TRASPASO]  0,0,0, 31804069, '', 1, 1, 2, 710, 1, '2018-04-02', 3, '', 0, 0</v>
      </c>
      <c r="N73" s="64">
        <f t="shared" si="87"/>
        <v>31804180</v>
      </c>
      <c r="O73" s="71" t="str">
        <f t="shared" ref="O73:O99" ca="1" si="91">CONCATENATE("EXECUTE ", $L$1," 0,0,0, ", N73, ", '', 100, 1, 2, ",$D73, ", 1, '",TEXT($H$1,"mm-dd-aaaa"), "', ", $D$1, ", '', ", H73, ", ",H73)</f>
        <v>EXECUTE [dbo].[PG_CI_TRASPASO]  0,0,0, 31804180, '', 100, 1, 2, 710, 1, '04-09-2018', 3, '', 0, 0</v>
      </c>
      <c r="P73" s="64">
        <f t="shared" si="87"/>
        <v>31804290</v>
      </c>
      <c r="Q73" s="71" t="str">
        <f t="shared" ref="Q73:Q99" ca="1" si="92">CONCATENATE("EXECUTE ", $L$1," 0,0,0, ", P73, ", '', 100, 1, 2, ",$D73, ", 1, '",TEXT($I$1,"mm-dd-aaaa"), "', ", $D$1, ", '', ", I73, ", ",I73)</f>
        <v>EXECUTE [dbo].[PG_CI_TRASPASO]  0,0,0, 31804290, '', 100, 1, 2, 710, 1, '04-16-2018', 3, '', 0, 0</v>
      </c>
      <c r="R73" s="64">
        <f t="shared" si="87"/>
        <v>31804400</v>
      </c>
      <c r="S73" s="71" t="str">
        <f t="shared" ref="S73:S99" ca="1" si="93">CONCATENATE("EXECUTE ", $L$1," 0,0,0, ", R73, ", '', 100, 1, 2, ",$D73, ", 1, '",TEXT($J$1,"mm-dd-aaaa"), "', ", $D$1, ", '', ", J73, ", ",J73)</f>
        <v>EXECUTE [dbo].[PG_CI_TRASPASO]  0,0,0, 31804400, '', 100, 1, 2, 710, 1, '04-23-2018', 3, '', 0, 0</v>
      </c>
      <c r="T73" s="50"/>
      <c r="U73" s="50"/>
      <c r="V73" s="47">
        <f>SUM(V67:V72)</f>
        <v>0</v>
      </c>
    </row>
    <row r="74" spans="1:23" x14ac:dyDescent="0.3">
      <c r="A74" s="41">
        <v>1</v>
      </c>
      <c r="C74" s="41" t="s">
        <v>123</v>
      </c>
      <c r="D74" s="64">
        <f t="shared" si="86"/>
        <v>720</v>
      </c>
      <c r="E74" s="57" t="s">
        <v>78</v>
      </c>
      <c r="F74" s="59">
        <f t="shared" ref="F74:F82" ca="1" si="94">RANDBETWEEN($T74,$U74)</f>
        <v>0</v>
      </c>
      <c r="G74" s="42">
        <f t="shared" ref="G74:K78" ca="1" si="95">RANDBETWEEN($T74,$U74)</f>
        <v>0</v>
      </c>
      <c r="H74" s="42">
        <f t="shared" ca="1" si="95"/>
        <v>0</v>
      </c>
      <c r="I74" s="42">
        <f t="shared" ca="1" si="95"/>
        <v>0</v>
      </c>
      <c r="J74" s="42">
        <f t="shared" ca="1" si="95"/>
        <v>0</v>
      </c>
      <c r="K74" s="42">
        <f t="shared" ca="1" si="95"/>
        <v>0</v>
      </c>
      <c r="L74" s="64">
        <f t="shared" si="87"/>
        <v>31804071</v>
      </c>
      <c r="M74" s="78" t="str">
        <f t="shared" ca="1" si="88"/>
        <v>EXECUTE [dbo].[PG_CI_TRASPASO]  0,0,0, 31804070, '', 1, 1, 2, 720, 1, '2018-04-02', 3, '', 0, 0</v>
      </c>
      <c r="N74" s="64">
        <f t="shared" si="87"/>
        <v>31804181</v>
      </c>
      <c r="O74" s="77" t="str">
        <f t="shared" ref="O74:O82" ca="1" si="96">CONCATENATE("EXECUTE ", $L$1," 0,0,0, ", N74, ", '', 100, 1, 2, ",$D74, ", 1, '",TEXT($H$1,"aaaa-mm-dd"), "', ", $D$1, ", '', ", H74, ", ",H74)</f>
        <v>EXECUTE [dbo].[PG_CI_TRASPASO]  0,0,0, 31804181, '', 100, 1, 2, 720, 1, '2018-04-09', 3, '', 0, 0</v>
      </c>
      <c r="P74" s="64">
        <f t="shared" si="87"/>
        <v>31804291</v>
      </c>
      <c r="Q74" s="77" t="str">
        <f t="shared" ref="Q74:Q82" ca="1" si="97">CONCATENATE("EXECUTE ", $L$1," 0,0,0, ", P74, ", '', 100, 1, 2, ",$D74, ", 1, '",TEXT($I$1,"aaaa-mm-dd"), "', ", $D$1, ", '', ", I74, ", ",I74)</f>
        <v>EXECUTE [dbo].[PG_CI_TRASPASO]  0,0,0, 31804291, '', 100, 1, 2, 720, 1, '2018-04-16', 3, '', 0, 0</v>
      </c>
      <c r="R74" s="64">
        <f t="shared" si="87"/>
        <v>31804401</v>
      </c>
      <c r="S74" s="77" t="str">
        <f t="shared" ref="S74:S82" ca="1" si="98">CONCATENATE("EXECUTE ", $L$1," 0,0,0, ", R74, ", '', 100, 1, 2, ",$D74, ", 1, '",TEXT($J$1,"aaaa-mm-dd"), "', ", $D$1, ", '', ", J74, ", ",J74)</f>
        <v>EXECUTE [dbo].[PG_CI_TRASPASO]  0,0,0, 31804401, '', 100, 1, 2, 720, 1, '2018-04-23', 3, '', 0, 0</v>
      </c>
      <c r="T74" s="50"/>
      <c r="U74" s="50"/>
    </row>
    <row r="75" spans="1:23" x14ac:dyDescent="0.3">
      <c r="A75" s="41">
        <v>1</v>
      </c>
      <c r="C75" s="41" t="s">
        <v>123</v>
      </c>
      <c r="D75" s="64">
        <f t="shared" si="86"/>
        <v>730</v>
      </c>
      <c r="E75" s="57" t="s">
        <v>70</v>
      </c>
      <c r="F75" s="59">
        <f t="shared" ca="1" si="94"/>
        <v>0</v>
      </c>
      <c r="G75" s="42">
        <f t="shared" ca="1" si="95"/>
        <v>0</v>
      </c>
      <c r="H75" s="42">
        <f t="shared" ca="1" si="95"/>
        <v>0</v>
      </c>
      <c r="I75" s="42">
        <f t="shared" ca="1" si="95"/>
        <v>0</v>
      </c>
      <c r="J75" s="42">
        <f t="shared" ca="1" si="95"/>
        <v>0</v>
      </c>
      <c r="K75" s="42">
        <f t="shared" ca="1" si="95"/>
        <v>0</v>
      </c>
      <c r="L75" s="64">
        <f t="shared" si="87"/>
        <v>31804072</v>
      </c>
      <c r="M75" s="78" t="str">
        <f t="shared" ca="1" si="88"/>
        <v>EXECUTE [dbo].[PG_CI_TRASPASO]  0,0,0, 31804071, '', 1, 1, 2, 730, 1, '2018-04-02', 3, '', 0, 0</v>
      </c>
      <c r="N75" s="64">
        <f t="shared" si="87"/>
        <v>31804182</v>
      </c>
      <c r="O75" s="77" t="str">
        <f t="shared" ca="1" si="96"/>
        <v>EXECUTE [dbo].[PG_CI_TRASPASO]  0,0,0, 31804182, '', 100, 1, 2, 730, 1, '2018-04-09', 3, '', 0, 0</v>
      </c>
      <c r="P75" s="64">
        <f t="shared" si="87"/>
        <v>31804292</v>
      </c>
      <c r="Q75" s="77" t="str">
        <f t="shared" ca="1" si="97"/>
        <v>EXECUTE [dbo].[PG_CI_TRASPASO]  0,0,0, 31804292, '', 100, 1, 2, 730, 1, '2018-04-16', 3, '', 0, 0</v>
      </c>
      <c r="R75" s="64">
        <f t="shared" si="87"/>
        <v>31804402</v>
      </c>
      <c r="S75" s="77" t="str">
        <f t="shared" ca="1" si="98"/>
        <v>EXECUTE [dbo].[PG_CI_TRASPASO]  0,0,0, 31804402, '', 100, 1, 2, 730, 1, '2018-04-23', 3, '', 0, 0</v>
      </c>
      <c r="T75" s="50"/>
      <c r="U75" s="50"/>
    </row>
    <row r="76" spans="1:23" x14ac:dyDescent="0.3">
      <c r="A76" s="41">
        <v>1</v>
      </c>
      <c r="C76" s="41" t="s">
        <v>123</v>
      </c>
      <c r="D76" s="64">
        <f t="shared" si="86"/>
        <v>740</v>
      </c>
      <c r="E76" s="57" t="s">
        <v>75</v>
      </c>
      <c r="F76" s="59">
        <f t="shared" ca="1" si="94"/>
        <v>0</v>
      </c>
      <c r="G76" s="42">
        <f t="shared" ca="1" si="95"/>
        <v>0</v>
      </c>
      <c r="H76" s="42">
        <f t="shared" ca="1" si="95"/>
        <v>0</v>
      </c>
      <c r="I76" s="42">
        <f t="shared" ca="1" si="95"/>
        <v>0</v>
      </c>
      <c r="J76" s="42">
        <f t="shared" ca="1" si="95"/>
        <v>0</v>
      </c>
      <c r="K76" s="42">
        <f t="shared" ca="1" si="95"/>
        <v>0</v>
      </c>
      <c r="L76" s="64">
        <f t="shared" si="87"/>
        <v>31804073</v>
      </c>
      <c r="M76" s="78" t="str">
        <f t="shared" ca="1" si="88"/>
        <v>EXECUTE [dbo].[PG_CI_TRASPASO]  0,0,0, 31804072, '', 1, 1, 2, 740, 1, '2018-04-02', 3, '', 0, 0</v>
      </c>
      <c r="N76" s="64">
        <f t="shared" si="87"/>
        <v>31804183</v>
      </c>
      <c r="O76" s="77" t="str">
        <f t="shared" ca="1" si="96"/>
        <v>EXECUTE [dbo].[PG_CI_TRASPASO]  0,0,0, 31804183, '', 100, 1, 2, 740, 1, '2018-04-09', 3, '', 0, 0</v>
      </c>
      <c r="P76" s="64">
        <f t="shared" si="87"/>
        <v>31804293</v>
      </c>
      <c r="Q76" s="77" t="str">
        <f t="shared" ca="1" si="97"/>
        <v>EXECUTE [dbo].[PG_CI_TRASPASO]  0,0,0, 31804293, '', 100, 1, 2, 740, 1, '2018-04-16', 3, '', 0, 0</v>
      </c>
      <c r="R76" s="64">
        <f t="shared" si="87"/>
        <v>31804403</v>
      </c>
      <c r="S76" s="77" t="str">
        <f t="shared" ca="1" si="98"/>
        <v>EXECUTE [dbo].[PG_CI_TRASPASO]  0,0,0, 31804403, '', 100, 1, 2, 740, 1, '2018-04-23', 3, '', 0, 0</v>
      </c>
      <c r="T76" s="50"/>
      <c r="U76" s="50"/>
    </row>
    <row r="77" spans="1:23" x14ac:dyDescent="0.3">
      <c r="A77" s="41">
        <v>1</v>
      </c>
      <c r="C77" s="41" t="s">
        <v>123</v>
      </c>
      <c r="D77" s="64">
        <f t="shared" si="86"/>
        <v>750</v>
      </c>
      <c r="E77" s="57" t="s">
        <v>76</v>
      </c>
      <c r="F77" s="59">
        <f t="shared" ca="1" si="94"/>
        <v>0</v>
      </c>
      <c r="G77" s="42">
        <f t="shared" ca="1" si="95"/>
        <v>0</v>
      </c>
      <c r="H77" s="42">
        <f t="shared" ca="1" si="95"/>
        <v>0</v>
      </c>
      <c r="I77" s="42">
        <f t="shared" ca="1" si="95"/>
        <v>0</v>
      </c>
      <c r="J77" s="42">
        <f t="shared" ca="1" si="95"/>
        <v>0</v>
      </c>
      <c r="K77" s="42">
        <f t="shared" ca="1" si="95"/>
        <v>0</v>
      </c>
      <c r="L77" s="64">
        <f t="shared" si="87"/>
        <v>31804074</v>
      </c>
      <c r="M77" s="78" t="str">
        <f t="shared" ca="1" si="88"/>
        <v>EXECUTE [dbo].[PG_CI_TRASPASO]  0,0,0, 31804073, '', 1, 1, 2, 750, 1, '2018-04-02', 3, '', 0, 0</v>
      </c>
      <c r="N77" s="64">
        <f t="shared" si="87"/>
        <v>31804184</v>
      </c>
      <c r="O77" s="77" t="str">
        <f t="shared" ca="1" si="96"/>
        <v>EXECUTE [dbo].[PG_CI_TRASPASO]  0,0,0, 31804184, '', 100, 1, 2, 750, 1, '2018-04-09', 3, '', 0, 0</v>
      </c>
      <c r="P77" s="64">
        <f t="shared" si="87"/>
        <v>31804294</v>
      </c>
      <c r="Q77" s="77" t="str">
        <f t="shared" ca="1" si="97"/>
        <v>EXECUTE [dbo].[PG_CI_TRASPASO]  0,0,0, 31804294, '', 100, 1, 2, 750, 1, '2018-04-16', 3, '', 0, 0</v>
      </c>
      <c r="R77" s="64">
        <f t="shared" si="87"/>
        <v>31804404</v>
      </c>
      <c r="S77" s="77" t="str">
        <f t="shared" ca="1" si="98"/>
        <v>EXECUTE [dbo].[PG_CI_TRASPASO]  0,0,0, 31804404, '', 100, 1, 2, 750, 1, '2018-04-23', 3, '', 0, 0</v>
      </c>
      <c r="T77" s="50"/>
      <c r="U77" s="50"/>
    </row>
    <row r="78" spans="1:23" x14ac:dyDescent="0.3">
      <c r="A78" s="41">
        <v>1</v>
      </c>
      <c r="C78" s="41" t="s">
        <v>123</v>
      </c>
      <c r="D78" s="64">
        <f t="shared" si="86"/>
        <v>760</v>
      </c>
      <c r="E78" s="57" t="s">
        <v>77</v>
      </c>
      <c r="F78" s="59">
        <f t="shared" ca="1" si="94"/>
        <v>0</v>
      </c>
      <c r="G78" s="42">
        <f t="shared" ca="1" si="95"/>
        <v>0</v>
      </c>
      <c r="H78" s="42">
        <f t="shared" ca="1" si="95"/>
        <v>0</v>
      </c>
      <c r="I78" s="42">
        <f t="shared" ca="1" si="95"/>
        <v>0</v>
      </c>
      <c r="J78" s="42">
        <f t="shared" ca="1" si="95"/>
        <v>0</v>
      </c>
      <c r="K78" s="42">
        <f t="shared" ca="1" si="95"/>
        <v>0</v>
      </c>
      <c r="L78" s="64">
        <f t="shared" si="87"/>
        <v>31804075</v>
      </c>
      <c r="M78" s="78" t="str">
        <f t="shared" ca="1" si="88"/>
        <v>EXECUTE [dbo].[PG_CI_TRASPASO]  0,0,0, 31804074, '', 1, 1, 2, 760, 1, '2018-04-02', 3, '', 0, 0</v>
      </c>
      <c r="N78" s="64">
        <f t="shared" si="87"/>
        <v>31804185</v>
      </c>
      <c r="O78" s="77" t="str">
        <f t="shared" ca="1" si="96"/>
        <v>EXECUTE [dbo].[PG_CI_TRASPASO]  0,0,0, 31804185, '', 100, 1, 2, 760, 1, '2018-04-09', 3, '', 0, 0</v>
      </c>
      <c r="P78" s="64">
        <f t="shared" si="87"/>
        <v>31804295</v>
      </c>
      <c r="Q78" s="77" t="str">
        <f t="shared" ca="1" si="97"/>
        <v>EXECUTE [dbo].[PG_CI_TRASPASO]  0,0,0, 31804295, '', 100, 1, 2, 760, 1, '2018-04-16', 3, '', 0, 0</v>
      </c>
      <c r="R78" s="64">
        <f t="shared" si="87"/>
        <v>31804405</v>
      </c>
      <c r="S78" s="77" t="str">
        <f t="shared" ca="1" si="98"/>
        <v>EXECUTE [dbo].[PG_CI_TRASPASO]  0,0,0, 31804405, '', 100, 1, 2, 760, 1, '2018-04-23', 3, '', 0, 0</v>
      </c>
      <c r="T78" s="50"/>
      <c r="U78" s="50"/>
    </row>
    <row r="79" spans="1:23" x14ac:dyDescent="0.3">
      <c r="A79" s="41">
        <v>1</v>
      </c>
      <c r="B79" s="41" t="s">
        <v>123</v>
      </c>
      <c r="C79" s="41" t="s">
        <v>123</v>
      </c>
      <c r="D79" s="64">
        <f t="shared" si="86"/>
        <v>770</v>
      </c>
      <c r="E79" s="57" t="s">
        <v>68</v>
      </c>
      <c r="F79" s="59">
        <f t="shared" ca="1" si="94"/>
        <v>1707</v>
      </c>
      <c r="G79" s="66">
        <v>0</v>
      </c>
      <c r="H79" s="66">
        <v>0</v>
      </c>
      <c r="I79" s="66">
        <v>0</v>
      </c>
      <c r="J79" s="68">
        <f ca="1">$F79</f>
        <v>1707</v>
      </c>
      <c r="K79" s="66">
        <v>0</v>
      </c>
      <c r="L79" s="64">
        <f t="shared" si="87"/>
        <v>31804076</v>
      </c>
      <c r="M79" s="78" t="str">
        <f t="shared" si="88"/>
        <v>EXECUTE [dbo].[PG_CI_TRASPASO]  0,0,0, 31804075, '', 1, 1, 2, 770, 1, '2018-04-02', 3, '', 0, 0</v>
      </c>
      <c r="N79" s="64">
        <f t="shared" si="87"/>
        <v>31804186</v>
      </c>
      <c r="O79" s="77" t="str">
        <f t="shared" si="96"/>
        <v>EXECUTE [dbo].[PG_CI_TRASPASO]  0,0,0, 31804186, '', 100, 1, 2, 770, 1, '2018-04-09', 3, '', 0, 0</v>
      </c>
      <c r="P79" s="64">
        <f t="shared" si="87"/>
        <v>31804296</v>
      </c>
      <c r="Q79" s="77" t="str">
        <f t="shared" si="97"/>
        <v>EXECUTE [dbo].[PG_CI_TRASPASO]  0,0,0, 31804296, '', 100, 1, 2, 770, 1, '2018-04-16', 3, '', 0, 0</v>
      </c>
      <c r="R79" s="64">
        <f t="shared" si="87"/>
        <v>31804406</v>
      </c>
      <c r="S79" s="77" t="str">
        <f t="shared" ca="1" si="98"/>
        <v>EXECUTE [dbo].[PG_CI_TRASPASO]  0,0,0, 31804406, '', 100, 1, 2, 770, 1, '2018-04-23', 3, '', 1707, 1707</v>
      </c>
      <c r="T79" s="44">
        <f>$V79*(1-W79)</f>
        <v>1461.6000000000001</v>
      </c>
      <c r="U79" s="44">
        <f>$V79*(1+W79)</f>
        <v>1786.4</v>
      </c>
      <c r="V79" s="45">
        <v>1624</v>
      </c>
      <c r="W79" s="46">
        <v>0.1</v>
      </c>
    </row>
    <row r="80" spans="1:23" x14ac:dyDescent="0.3">
      <c r="A80" s="41">
        <v>1</v>
      </c>
      <c r="C80" s="41" t="s">
        <v>123</v>
      </c>
      <c r="D80" s="64">
        <f t="shared" si="86"/>
        <v>780</v>
      </c>
      <c r="E80" s="57" t="s">
        <v>80</v>
      </c>
      <c r="F80" s="59">
        <f t="shared" ca="1" si="94"/>
        <v>0</v>
      </c>
      <c r="G80" s="42">
        <f t="shared" ref="G80:K82" ca="1" si="99">RANDBETWEEN($T80,$U80)</f>
        <v>0</v>
      </c>
      <c r="H80" s="42">
        <f t="shared" ca="1" si="99"/>
        <v>0</v>
      </c>
      <c r="I80" s="42">
        <f t="shared" ca="1" si="99"/>
        <v>0</v>
      </c>
      <c r="J80" s="42">
        <f t="shared" ca="1" si="99"/>
        <v>0</v>
      </c>
      <c r="K80" s="42">
        <f t="shared" ca="1" si="99"/>
        <v>0</v>
      </c>
      <c r="L80" s="64">
        <f t="shared" si="87"/>
        <v>31804077</v>
      </c>
      <c r="M80" s="78" t="str">
        <f t="shared" ca="1" si="88"/>
        <v>EXECUTE [dbo].[PG_CI_TRASPASO]  0,0,0, 31804076, '', 1, 1, 2, 780, 1, '2018-04-02', 3, '', 0, 0</v>
      </c>
      <c r="N80" s="64">
        <f t="shared" si="87"/>
        <v>31804187</v>
      </c>
      <c r="O80" s="77" t="str">
        <f t="shared" ca="1" si="96"/>
        <v>EXECUTE [dbo].[PG_CI_TRASPASO]  0,0,0, 31804187, '', 100, 1, 2, 780, 1, '2018-04-09', 3, '', 0, 0</v>
      </c>
      <c r="P80" s="64">
        <f t="shared" si="87"/>
        <v>31804297</v>
      </c>
      <c r="Q80" s="77" t="str">
        <f t="shared" ca="1" si="97"/>
        <v>EXECUTE [dbo].[PG_CI_TRASPASO]  0,0,0, 31804297, '', 100, 1, 2, 780, 1, '2018-04-16', 3, '', 0, 0</v>
      </c>
      <c r="R80" s="64">
        <f t="shared" si="87"/>
        <v>31804407</v>
      </c>
      <c r="S80" s="77" t="str">
        <f t="shared" ca="1" si="98"/>
        <v>EXECUTE [dbo].[PG_CI_TRASPASO]  0,0,0, 31804407, '', 100, 1, 2, 780, 1, '2018-04-23', 3, '', 0, 0</v>
      </c>
      <c r="T80" s="50"/>
      <c r="U80" s="50"/>
    </row>
    <row r="81" spans="1:23" x14ac:dyDescent="0.3">
      <c r="A81" s="41">
        <v>1</v>
      </c>
      <c r="C81" s="41" t="s">
        <v>123</v>
      </c>
      <c r="D81" s="64">
        <f t="shared" si="86"/>
        <v>790</v>
      </c>
      <c r="E81" s="57" t="s">
        <v>73</v>
      </c>
      <c r="F81" s="59">
        <f t="shared" ca="1" si="94"/>
        <v>0</v>
      </c>
      <c r="G81" s="42">
        <f t="shared" ca="1" si="99"/>
        <v>0</v>
      </c>
      <c r="H81" s="42">
        <f t="shared" ca="1" si="99"/>
        <v>0</v>
      </c>
      <c r="I81" s="42">
        <f t="shared" ca="1" si="99"/>
        <v>0</v>
      </c>
      <c r="J81" s="42">
        <f t="shared" ca="1" si="99"/>
        <v>0</v>
      </c>
      <c r="K81" s="42">
        <f t="shared" ca="1" si="99"/>
        <v>0</v>
      </c>
      <c r="L81" s="64">
        <f t="shared" si="87"/>
        <v>31804078</v>
      </c>
      <c r="M81" s="78" t="str">
        <f t="shared" ca="1" si="88"/>
        <v>EXECUTE [dbo].[PG_CI_TRASPASO]  0,0,0, 31804077, '', 1, 1, 2, 790, 1, '2018-04-02', 3, '', 0, 0</v>
      </c>
      <c r="N81" s="64">
        <f t="shared" si="87"/>
        <v>31804188</v>
      </c>
      <c r="O81" s="77" t="str">
        <f t="shared" ca="1" si="96"/>
        <v>EXECUTE [dbo].[PG_CI_TRASPASO]  0,0,0, 31804188, '', 100, 1, 2, 790, 1, '2018-04-09', 3, '', 0, 0</v>
      </c>
      <c r="P81" s="64">
        <f t="shared" si="87"/>
        <v>31804298</v>
      </c>
      <c r="Q81" s="77" t="str">
        <f t="shared" ca="1" si="97"/>
        <v>EXECUTE [dbo].[PG_CI_TRASPASO]  0,0,0, 31804298, '', 100, 1, 2, 790, 1, '2018-04-16', 3, '', 0, 0</v>
      </c>
      <c r="R81" s="64">
        <f t="shared" si="87"/>
        <v>31804408</v>
      </c>
      <c r="S81" s="77" t="str">
        <f t="shared" ca="1" si="98"/>
        <v>EXECUTE [dbo].[PG_CI_TRASPASO]  0,0,0, 31804408, '', 100, 1, 2, 790, 1, '2018-04-23', 3, '', 0, 0</v>
      </c>
      <c r="T81" s="50"/>
      <c r="U81" s="50"/>
    </row>
    <row r="82" spans="1:23" x14ac:dyDescent="0.3">
      <c r="A82" s="41">
        <v>1</v>
      </c>
      <c r="C82" s="41" t="s">
        <v>123</v>
      </c>
      <c r="D82" s="64">
        <f t="shared" si="86"/>
        <v>800</v>
      </c>
      <c r="E82" s="57" t="s">
        <v>56</v>
      </c>
      <c r="F82" s="59">
        <f t="shared" ca="1" si="94"/>
        <v>0</v>
      </c>
      <c r="G82" s="42">
        <f t="shared" ca="1" si="99"/>
        <v>0</v>
      </c>
      <c r="H82" s="42">
        <f t="shared" ca="1" si="99"/>
        <v>0</v>
      </c>
      <c r="I82" s="42">
        <f t="shared" ca="1" si="99"/>
        <v>0</v>
      </c>
      <c r="J82" s="42">
        <f t="shared" ca="1" si="99"/>
        <v>0</v>
      </c>
      <c r="K82" s="42">
        <f t="shared" ca="1" si="99"/>
        <v>0</v>
      </c>
      <c r="L82" s="64">
        <f t="shared" si="87"/>
        <v>31804079</v>
      </c>
      <c r="M82" s="78" t="str">
        <f t="shared" ca="1" si="88"/>
        <v>EXECUTE [dbo].[PG_CI_TRASPASO]  0,0,0, 31804078, '', 1, 1, 2, 800, 1, '2018-04-02', 3, '', 0, 0</v>
      </c>
      <c r="N82" s="64">
        <f t="shared" si="87"/>
        <v>31804189</v>
      </c>
      <c r="O82" s="77" t="str">
        <f t="shared" ca="1" si="96"/>
        <v>EXECUTE [dbo].[PG_CI_TRASPASO]  0,0,0, 31804189, '', 100, 1, 2, 800, 1, '2018-04-09', 3, '', 0, 0</v>
      </c>
      <c r="P82" s="64">
        <f t="shared" si="87"/>
        <v>31804299</v>
      </c>
      <c r="Q82" s="77" t="str">
        <f t="shared" ca="1" si="97"/>
        <v>EXECUTE [dbo].[PG_CI_TRASPASO]  0,0,0, 31804299, '', 100, 1, 2, 800, 1, '2018-04-16', 3, '', 0, 0</v>
      </c>
      <c r="R82" s="64">
        <f t="shared" si="87"/>
        <v>31804409</v>
      </c>
      <c r="S82" s="77" t="str">
        <f t="shared" ca="1" si="98"/>
        <v>EXECUTE [dbo].[PG_CI_TRASPASO]  0,0,0, 31804409, '', 100, 1, 2, 800, 1, '2018-04-23', 3, '', 0, 0</v>
      </c>
      <c r="T82" s="50"/>
      <c r="U82" s="50"/>
    </row>
    <row r="83" spans="1:23" hidden="1" x14ac:dyDescent="0.3">
      <c r="A83" s="41">
        <v>2</v>
      </c>
      <c r="B83" s="41" t="s">
        <v>123</v>
      </c>
      <c r="C83" s="41" t="s">
        <v>123</v>
      </c>
      <c r="D83" s="64">
        <f t="shared" si="86"/>
        <v>810</v>
      </c>
      <c r="E83" s="58" t="s">
        <v>118</v>
      </c>
      <c r="F83" s="60">
        <f t="shared" ref="F83" ca="1" si="100">SUM(F74:F82)</f>
        <v>1707</v>
      </c>
      <c r="G83" s="47">
        <f t="shared" ref="G83:K83" ca="1" si="101">SUM(G74:G82)</f>
        <v>0</v>
      </c>
      <c r="H83" s="47">
        <f t="shared" ca="1" si="101"/>
        <v>0</v>
      </c>
      <c r="I83" s="47">
        <f t="shared" ca="1" si="101"/>
        <v>0</v>
      </c>
      <c r="J83" s="47">
        <f t="shared" ca="1" si="101"/>
        <v>1707</v>
      </c>
      <c r="K83" s="47">
        <f t="shared" ca="1" si="101"/>
        <v>0</v>
      </c>
      <c r="L83" s="64">
        <f t="shared" si="87"/>
        <v>31804080</v>
      </c>
      <c r="M83" s="78" t="str">
        <f t="shared" ca="1" si="88"/>
        <v>EXECUTE [dbo].[PG_CI_TRASPASO]  0,0,0, 31804079, '', 1, 1, 2, 810, 1, '2018-04-02', 3, '', 0, 0</v>
      </c>
      <c r="N83" s="64">
        <f t="shared" si="87"/>
        <v>31804190</v>
      </c>
      <c r="O83" s="71" t="str">
        <f t="shared" ca="1" si="91"/>
        <v>EXECUTE [dbo].[PG_CI_TRASPASO]  0,0,0, 31804190, '', 100, 1, 2, 810, 1, '04-09-2018', 3, '', 0, 0</v>
      </c>
      <c r="P83" s="64">
        <f t="shared" si="87"/>
        <v>31804300</v>
      </c>
      <c r="Q83" s="71" t="str">
        <f t="shared" ca="1" si="92"/>
        <v>EXECUTE [dbo].[PG_CI_TRASPASO]  0,0,0, 31804300, '', 100, 1, 2, 810, 1, '04-16-2018', 3, '', 0, 0</v>
      </c>
      <c r="R83" s="64">
        <f t="shared" si="87"/>
        <v>31804410</v>
      </c>
      <c r="S83" s="71" t="str">
        <f t="shared" ca="1" si="93"/>
        <v>EXECUTE [dbo].[PG_CI_TRASPASO]  0,0,0, 31804410, '', 100, 1, 2, 810, 1, '04-23-2018', 3, '', 1707, 1707</v>
      </c>
      <c r="T83" s="50"/>
      <c r="U83" s="50"/>
      <c r="V83" s="47">
        <f>SUM(V74:V82)</f>
        <v>1624</v>
      </c>
    </row>
    <row r="84" spans="1:23" x14ac:dyDescent="0.3">
      <c r="A84" s="41">
        <v>1</v>
      </c>
      <c r="B84" s="41" t="s">
        <v>123</v>
      </c>
      <c r="C84" s="41" t="s">
        <v>123</v>
      </c>
      <c r="D84" s="64">
        <f t="shared" si="86"/>
        <v>820</v>
      </c>
      <c r="E84" s="57" t="s">
        <v>82</v>
      </c>
      <c r="F84" s="59">
        <f t="shared" ref="F84:F87" ca="1" si="102">RANDBETWEEN($T84,$U84)</f>
        <v>478</v>
      </c>
      <c r="G84" s="66">
        <v>0</v>
      </c>
      <c r="H84" s="68">
        <f ca="1">$F84/2</f>
        <v>239</v>
      </c>
      <c r="I84" s="66">
        <v>0</v>
      </c>
      <c r="J84" s="68">
        <f ca="1">$F84/2</f>
        <v>239</v>
      </c>
      <c r="K84" s="66">
        <v>0</v>
      </c>
      <c r="L84" s="64">
        <f t="shared" si="87"/>
        <v>31804081</v>
      </c>
      <c r="M84" s="78" t="str">
        <f t="shared" si="88"/>
        <v>EXECUTE [dbo].[PG_CI_TRASPASO]  0,0,0, 31804080, '', 1, 1, 2, 820, 1, '2018-04-02', 3, '', 0, 0</v>
      </c>
      <c r="N84" s="64">
        <f t="shared" si="87"/>
        <v>31804191</v>
      </c>
      <c r="O84" s="77" t="str">
        <f t="shared" ref="O84:O87" ca="1" si="103">CONCATENATE("EXECUTE ", $L$1," 0,0,0, ", N84, ", '', 100, 1, 2, ",$D84, ", 1, '",TEXT($H$1,"aaaa-mm-dd"), "', ", $D$1, ", '', ", H84, ", ",H84)</f>
        <v>EXECUTE [dbo].[PG_CI_TRASPASO]  0,0,0, 31804191, '', 100, 1, 2, 820, 1, '2018-04-09', 3, '', 239, 239</v>
      </c>
      <c r="P84" s="64">
        <f t="shared" si="87"/>
        <v>31804301</v>
      </c>
      <c r="Q84" s="77" t="str">
        <f t="shared" ref="Q84:Q87" si="104">CONCATENATE("EXECUTE ", $L$1," 0,0,0, ", P84, ", '', 100, 1, 2, ",$D84, ", 1, '",TEXT($I$1,"aaaa-mm-dd"), "', ", $D$1, ", '', ", I84, ", ",I84)</f>
        <v>EXECUTE [dbo].[PG_CI_TRASPASO]  0,0,0, 31804301, '', 100, 1, 2, 820, 1, '2018-04-16', 3, '', 0, 0</v>
      </c>
      <c r="R84" s="64">
        <f t="shared" si="87"/>
        <v>31804411</v>
      </c>
      <c r="S84" s="77" t="str">
        <f t="shared" ref="S84:S87" ca="1" si="105">CONCATENATE("EXECUTE ", $L$1," 0,0,0, ", R84, ", '', 100, 1, 2, ",$D84, ", 1, '",TEXT($J$1,"aaaa-mm-dd"), "', ", $D$1, ", '', ", J84, ", ",J84)</f>
        <v>EXECUTE [dbo].[PG_CI_TRASPASO]  0,0,0, 31804411, '', 100, 1, 2, 820, 1, '2018-04-23', 3, '', 239, 239</v>
      </c>
      <c r="T84" s="44">
        <f>$V84*(1-W84)</f>
        <v>450</v>
      </c>
      <c r="U84" s="44">
        <f>$V84*(1+W84)</f>
        <v>550</v>
      </c>
      <c r="V84" s="45">
        <v>500</v>
      </c>
      <c r="W84" s="46">
        <v>0.1</v>
      </c>
    </row>
    <row r="85" spans="1:23" x14ac:dyDescent="0.3">
      <c r="A85" s="41">
        <v>1</v>
      </c>
      <c r="C85" s="41" t="s">
        <v>123</v>
      </c>
      <c r="D85" s="64">
        <f t="shared" si="86"/>
        <v>830</v>
      </c>
      <c r="E85" s="57" t="s">
        <v>72</v>
      </c>
      <c r="F85" s="59">
        <f t="shared" ca="1" si="102"/>
        <v>0</v>
      </c>
      <c r="G85" s="42">
        <f ca="1">RANDBETWEEN($T85,$U85)</f>
        <v>0</v>
      </c>
      <c r="H85" s="42">
        <f ca="1">RANDBETWEEN($T85,$U85)</f>
        <v>0</v>
      </c>
      <c r="I85" s="42">
        <f ca="1">RANDBETWEEN($T85,$U85)</f>
        <v>0</v>
      </c>
      <c r="J85" s="42">
        <f ca="1">RANDBETWEEN($T85,$U85)</f>
        <v>0</v>
      </c>
      <c r="K85" s="42">
        <f ca="1">RANDBETWEEN($T85,$U85)</f>
        <v>0</v>
      </c>
      <c r="L85" s="64">
        <f t="shared" si="87"/>
        <v>31804082</v>
      </c>
      <c r="M85" s="78" t="str">
        <f t="shared" ca="1" si="88"/>
        <v>EXECUTE [dbo].[PG_CI_TRASPASO]  0,0,0, 31804081, '', 1, 1, 2, 830, 1, '2018-04-02', 3, '', 0, 0</v>
      </c>
      <c r="N85" s="64">
        <f t="shared" si="87"/>
        <v>31804192</v>
      </c>
      <c r="O85" s="77" t="str">
        <f t="shared" ca="1" si="103"/>
        <v>EXECUTE [dbo].[PG_CI_TRASPASO]  0,0,0, 31804192, '', 100, 1, 2, 830, 1, '2018-04-09', 3, '', 0, 0</v>
      </c>
      <c r="P85" s="64">
        <f t="shared" si="87"/>
        <v>31804302</v>
      </c>
      <c r="Q85" s="77" t="str">
        <f t="shared" ca="1" si="104"/>
        <v>EXECUTE [dbo].[PG_CI_TRASPASO]  0,0,0, 31804302, '', 100, 1, 2, 830, 1, '2018-04-16', 3, '', 0, 0</v>
      </c>
      <c r="R85" s="64">
        <f t="shared" si="87"/>
        <v>31804412</v>
      </c>
      <c r="S85" s="77" t="str">
        <f t="shared" ca="1" si="105"/>
        <v>EXECUTE [dbo].[PG_CI_TRASPASO]  0,0,0, 31804412, '', 100, 1, 2, 830, 1, '2018-04-23', 3, '', 0, 0</v>
      </c>
      <c r="T85" s="50"/>
      <c r="U85" s="50"/>
    </row>
    <row r="86" spans="1:23" x14ac:dyDescent="0.3">
      <c r="A86" s="41">
        <v>1</v>
      </c>
      <c r="B86" s="41" t="s">
        <v>123</v>
      </c>
      <c r="C86" s="41" t="s">
        <v>123</v>
      </c>
      <c r="D86" s="64">
        <f t="shared" si="86"/>
        <v>840</v>
      </c>
      <c r="E86" s="57" t="s">
        <v>57</v>
      </c>
      <c r="F86" s="59">
        <f t="shared" ca="1" si="102"/>
        <v>275</v>
      </c>
      <c r="G86" s="66">
        <v>0</v>
      </c>
      <c r="H86" s="68">
        <f ca="1">$F86/2</f>
        <v>137.5</v>
      </c>
      <c r="I86" s="66">
        <v>0</v>
      </c>
      <c r="J86" s="68">
        <f ca="1">$F86/2</f>
        <v>137.5</v>
      </c>
      <c r="K86" s="66">
        <v>0</v>
      </c>
      <c r="L86" s="64">
        <f t="shared" si="87"/>
        <v>31804083</v>
      </c>
      <c r="M86" s="78" t="str">
        <f t="shared" si="88"/>
        <v>EXECUTE [dbo].[PG_CI_TRASPASO]  0,0,0, 31804082, '', 1, 1, 2, 840, 1, '2018-04-02', 3, '', 0, 0</v>
      </c>
      <c r="N86" s="64">
        <f t="shared" si="87"/>
        <v>31804193</v>
      </c>
      <c r="O86" s="77" t="str">
        <f t="shared" ca="1" si="103"/>
        <v>EXECUTE [dbo].[PG_CI_TRASPASO]  0,0,0, 31804193, '', 100, 1, 2, 840, 1, '2018-04-09', 3, '', 137.5, 137.5</v>
      </c>
      <c r="P86" s="64">
        <f t="shared" si="87"/>
        <v>31804303</v>
      </c>
      <c r="Q86" s="77" t="str">
        <f t="shared" si="104"/>
        <v>EXECUTE [dbo].[PG_CI_TRASPASO]  0,0,0, 31804303, '', 100, 1, 2, 840, 1, '2018-04-16', 3, '', 0, 0</v>
      </c>
      <c r="R86" s="64">
        <f t="shared" si="87"/>
        <v>31804413</v>
      </c>
      <c r="S86" s="77" t="str">
        <f t="shared" ca="1" si="105"/>
        <v>EXECUTE [dbo].[PG_CI_TRASPASO]  0,0,0, 31804413, '', 100, 1, 2, 840, 1, '2018-04-23', 3, '', 137.5, 137.5</v>
      </c>
      <c r="T86" s="44">
        <f>$V86*(1-W86)</f>
        <v>270</v>
      </c>
      <c r="U86" s="44">
        <f>$V86*(1+W86)</f>
        <v>330</v>
      </c>
      <c r="V86" s="45">
        <v>300</v>
      </c>
      <c r="W86" s="46">
        <v>0.1</v>
      </c>
    </row>
    <row r="87" spans="1:23" x14ac:dyDescent="0.3">
      <c r="A87" s="41">
        <v>1</v>
      </c>
      <c r="B87" s="41" t="s">
        <v>123</v>
      </c>
      <c r="C87" s="41" t="s">
        <v>123</v>
      </c>
      <c r="D87" s="64">
        <f t="shared" si="86"/>
        <v>850</v>
      </c>
      <c r="E87" s="57" t="s">
        <v>69</v>
      </c>
      <c r="F87" s="59">
        <f t="shared" ca="1" si="102"/>
        <v>699</v>
      </c>
      <c r="G87" s="68">
        <f ca="1">$F87/4</f>
        <v>174.75</v>
      </c>
      <c r="H87" s="68">
        <f t="shared" ref="H87:J87" ca="1" si="106">$F87/4</f>
        <v>174.75</v>
      </c>
      <c r="I87" s="68">
        <f t="shared" ca="1" si="106"/>
        <v>174.75</v>
      </c>
      <c r="J87" s="68">
        <f t="shared" ca="1" si="106"/>
        <v>174.75</v>
      </c>
      <c r="K87" s="66">
        <v>0</v>
      </c>
      <c r="L87" s="64">
        <f t="shared" si="87"/>
        <v>31804084</v>
      </c>
      <c r="M87" s="78" t="str">
        <f t="shared" ca="1" si="88"/>
        <v>EXECUTE [dbo].[PG_CI_TRASPASO]  0,0,0, 31804083, '', 1, 1, 2, 850, 1, '2018-04-02', 3, '', 174.75, 174.75</v>
      </c>
      <c r="N87" s="64">
        <f t="shared" si="87"/>
        <v>31804194</v>
      </c>
      <c r="O87" s="77" t="str">
        <f t="shared" ca="1" si="103"/>
        <v>EXECUTE [dbo].[PG_CI_TRASPASO]  0,0,0, 31804194, '', 100, 1, 2, 850, 1, '2018-04-09', 3, '', 174.75, 174.75</v>
      </c>
      <c r="P87" s="64">
        <f t="shared" si="87"/>
        <v>31804304</v>
      </c>
      <c r="Q87" s="77" t="str">
        <f t="shared" ca="1" si="104"/>
        <v>EXECUTE [dbo].[PG_CI_TRASPASO]  0,0,0, 31804304, '', 100, 1, 2, 850, 1, '2018-04-16', 3, '', 174.75, 174.75</v>
      </c>
      <c r="R87" s="64">
        <f t="shared" si="87"/>
        <v>31804414</v>
      </c>
      <c r="S87" s="77" t="str">
        <f t="shared" ca="1" si="105"/>
        <v>EXECUTE [dbo].[PG_CI_TRASPASO]  0,0,0, 31804414, '', 100, 1, 2, 850, 1, '2018-04-23', 3, '', 174.75, 174.75</v>
      </c>
      <c r="T87" s="44">
        <f>$V87*(1-W87)</f>
        <v>630</v>
      </c>
      <c r="U87" s="44">
        <f>$V87*(1+W87)</f>
        <v>770.00000000000011</v>
      </c>
      <c r="V87" s="45">
        <v>700</v>
      </c>
      <c r="W87" s="46">
        <v>0.1</v>
      </c>
    </row>
    <row r="88" spans="1:23" hidden="1" x14ac:dyDescent="0.3">
      <c r="A88" s="41">
        <v>2</v>
      </c>
      <c r="B88" s="41" t="s">
        <v>123</v>
      </c>
      <c r="C88" s="41" t="s">
        <v>123</v>
      </c>
      <c r="D88" s="64">
        <f t="shared" si="86"/>
        <v>860</v>
      </c>
      <c r="E88" s="58" t="s">
        <v>120</v>
      </c>
      <c r="F88" s="60">
        <f t="shared" ref="F88" ca="1" si="107">SUM(F84:F87)</f>
        <v>1452</v>
      </c>
      <c r="G88" s="47">
        <f t="shared" ref="G88:K88" ca="1" si="108">SUM(G84:G87)</f>
        <v>174.75</v>
      </c>
      <c r="H88" s="47">
        <f t="shared" ca="1" si="108"/>
        <v>551.25</v>
      </c>
      <c r="I88" s="47">
        <f t="shared" ca="1" si="108"/>
        <v>174.75</v>
      </c>
      <c r="J88" s="47">
        <f t="shared" ca="1" si="108"/>
        <v>551.25</v>
      </c>
      <c r="K88" s="47">
        <f t="shared" ca="1" si="108"/>
        <v>0</v>
      </c>
      <c r="L88" s="64">
        <f t="shared" si="87"/>
        <v>31804085</v>
      </c>
      <c r="M88" s="78" t="str">
        <f t="shared" ca="1" si="88"/>
        <v>EXECUTE [dbo].[PG_CI_TRASPASO]  0,0,0, 31804084, '', 1, 1, 2, 860, 1, '2018-04-02', 3, '', 174.75, 174.75</v>
      </c>
      <c r="N88" s="64">
        <f t="shared" si="87"/>
        <v>31804195</v>
      </c>
      <c r="O88" s="71" t="str">
        <f t="shared" ca="1" si="91"/>
        <v>EXECUTE [dbo].[PG_CI_TRASPASO]  0,0,0, 31804195, '', 100, 1, 2, 860, 1, '04-09-2018', 3, '', 551.25, 551.25</v>
      </c>
      <c r="P88" s="64">
        <f t="shared" si="87"/>
        <v>31804305</v>
      </c>
      <c r="Q88" s="71" t="str">
        <f t="shared" ca="1" si="92"/>
        <v>EXECUTE [dbo].[PG_CI_TRASPASO]  0,0,0, 31804305, '', 100, 1, 2, 860, 1, '04-16-2018', 3, '', 174.75, 174.75</v>
      </c>
      <c r="R88" s="64">
        <f t="shared" si="87"/>
        <v>31804415</v>
      </c>
      <c r="S88" s="71" t="str">
        <f t="shared" ca="1" si="93"/>
        <v>EXECUTE [dbo].[PG_CI_TRASPASO]  0,0,0, 31804415, '', 100, 1, 2, 860, 1, '04-23-2018', 3, '', 551.25, 551.25</v>
      </c>
      <c r="T88" s="50"/>
      <c r="U88" s="50"/>
      <c r="V88" s="47">
        <f>SUM(V84:V87)</f>
        <v>1500</v>
      </c>
    </row>
    <row r="89" spans="1:23" x14ac:dyDescent="0.3">
      <c r="A89" s="41">
        <v>1</v>
      </c>
      <c r="C89" s="41" t="s">
        <v>123</v>
      </c>
      <c r="D89" s="64">
        <f t="shared" si="86"/>
        <v>870</v>
      </c>
      <c r="E89" s="57" t="s">
        <v>61</v>
      </c>
      <c r="F89" s="59">
        <f t="shared" ref="F89:F94" ca="1" si="109">RANDBETWEEN($T89,$U89)</f>
        <v>0</v>
      </c>
      <c r="G89" s="42">
        <f t="shared" ref="G89:K94" ca="1" si="110">RANDBETWEEN($T89,$U89)</f>
        <v>0</v>
      </c>
      <c r="H89" s="42">
        <f t="shared" ca="1" si="110"/>
        <v>0</v>
      </c>
      <c r="I89" s="42">
        <f t="shared" ca="1" si="110"/>
        <v>0</v>
      </c>
      <c r="J89" s="42">
        <f t="shared" ca="1" si="110"/>
        <v>0</v>
      </c>
      <c r="K89" s="42">
        <f t="shared" ca="1" si="110"/>
        <v>0</v>
      </c>
      <c r="L89" s="64">
        <f t="shared" si="87"/>
        <v>31804086</v>
      </c>
      <c r="M89" s="78" t="str">
        <f t="shared" ca="1" si="88"/>
        <v>EXECUTE [dbo].[PG_CI_TRASPASO]  0,0,0, 31804085, '', 1, 1, 2, 870, 1, '2018-04-02', 3, '', 0, 0</v>
      </c>
      <c r="N89" s="64">
        <f t="shared" si="87"/>
        <v>31804196</v>
      </c>
      <c r="O89" s="77" t="str">
        <f t="shared" ref="O89:O94" ca="1" si="111">CONCATENATE("EXECUTE ", $L$1," 0,0,0, ", N89, ", '', 100, 1, 2, ",$D89, ", 1, '",TEXT($H$1,"aaaa-mm-dd"), "', ", $D$1, ", '', ", H89, ", ",H89)</f>
        <v>EXECUTE [dbo].[PG_CI_TRASPASO]  0,0,0, 31804196, '', 100, 1, 2, 870, 1, '2018-04-09', 3, '', 0, 0</v>
      </c>
      <c r="P89" s="64">
        <f t="shared" si="87"/>
        <v>31804306</v>
      </c>
      <c r="Q89" s="77" t="str">
        <f t="shared" ref="Q89:Q94" ca="1" si="112">CONCATENATE("EXECUTE ", $L$1," 0,0,0, ", P89, ", '', 100, 1, 2, ",$D89, ", 1, '",TEXT($I$1,"aaaa-mm-dd"), "', ", $D$1, ", '', ", I89, ", ",I89)</f>
        <v>EXECUTE [dbo].[PG_CI_TRASPASO]  0,0,0, 31804306, '', 100, 1, 2, 870, 1, '2018-04-16', 3, '', 0, 0</v>
      </c>
      <c r="R89" s="64">
        <f t="shared" si="87"/>
        <v>31804416</v>
      </c>
      <c r="S89" s="77" t="str">
        <f t="shared" ref="S89:S94" ca="1" si="113">CONCATENATE("EXECUTE ", $L$1," 0,0,0, ", R89, ", '', 100, 1, 2, ",$D89, ", 1, '",TEXT($J$1,"aaaa-mm-dd"), "', ", $D$1, ", '', ", J89, ", ",J89)</f>
        <v>EXECUTE [dbo].[PG_CI_TRASPASO]  0,0,0, 31804416, '', 100, 1, 2, 870, 1, '2018-04-23', 3, '', 0, 0</v>
      </c>
      <c r="T89" s="50"/>
      <c r="U89" s="50"/>
    </row>
    <row r="90" spans="1:23" x14ac:dyDescent="0.3">
      <c r="A90" s="41">
        <v>1</v>
      </c>
      <c r="C90" s="41" t="s">
        <v>123</v>
      </c>
      <c r="D90" s="64">
        <f t="shared" si="86"/>
        <v>880</v>
      </c>
      <c r="E90" s="57" t="s">
        <v>60</v>
      </c>
      <c r="F90" s="59">
        <f t="shared" ca="1" si="109"/>
        <v>0</v>
      </c>
      <c r="G90" s="42">
        <f t="shared" ca="1" si="110"/>
        <v>0</v>
      </c>
      <c r="H90" s="42">
        <f t="shared" ca="1" si="110"/>
        <v>0</v>
      </c>
      <c r="I90" s="42">
        <f t="shared" ca="1" si="110"/>
        <v>0</v>
      </c>
      <c r="J90" s="42">
        <f t="shared" ca="1" si="110"/>
        <v>0</v>
      </c>
      <c r="K90" s="42">
        <f t="shared" ca="1" si="110"/>
        <v>0</v>
      </c>
      <c r="L90" s="64">
        <f t="shared" si="87"/>
        <v>31804087</v>
      </c>
      <c r="M90" s="78" t="str">
        <f t="shared" ca="1" si="88"/>
        <v>EXECUTE [dbo].[PG_CI_TRASPASO]  0,0,0, 31804086, '', 1, 1, 2, 880, 1, '2018-04-02', 3, '', 0, 0</v>
      </c>
      <c r="N90" s="64">
        <f t="shared" si="87"/>
        <v>31804197</v>
      </c>
      <c r="O90" s="77" t="str">
        <f t="shared" ca="1" si="111"/>
        <v>EXECUTE [dbo].[PG_CI_TRASPASO]  0,0,0, 31804197, '', 100, 1, 2, 880, 1, '2018-04-09', 3, '', 0, 0</v>
      </c>
      <c r="P90" s="64">
        <f t="shared" si="87"/>
        <v>31804307</v>
      </c>
      <c r="Q90" s="77" t="str">
        <f t="shared" ca="1" si="112"/>
        <v>EXECUTE [dbo].[PG_CI_TRASPASO]  0,0,0, 31804307, '', 100, 1, 2, 880, 1, '2018-04-16', 3, '', 0, 0</v>
      </c>
      <c r="R90" s="64">
        <f t="shared" si="87"/>
        <v>31804417</v>
      </c>
      <c r="S90" s="77" t="str">
        <f t="shared" ca="1" si="113"/>
        <v>EXECUTE [dbo].[PG_CI_TRASPASO]  0,0,0, 31804417, '', 100, 1, 2, 880, 1, '2018-04-23', 3, '', 0, 0</v>
      </c>
      <c r="T90" s="50"/>
      <c r="U90" s="50"/>
    </row>
    <row r="91" spans="1:23" x14ac:dyDescent="0.3">
      <c r="A91" s="41">
        <v>1</v>
      </c>
      <c r="C91" s="41" t="s">
        <v>123</v>
      </c>
      <c r="D91" s="64">
        <f t="shared" si="86"/>
        <v>890</v>
      </c>
      <c r="E91" s="57" t="s">
        <v>67</v>
      </c>
      <c r="F91" s="59">
        <f t="shared" ca="1" si="109"/>
        <v>0</v>
      </c>
      <c r="G91" s="42">
        <f t="shared" ca="1" si="110"/>
        <v>0</v>
      </c>
      <c r="H91" s="42">
        <f t="shared" ca="1" si="110"/>
        <v>0</v>
      </c>
      <c r="I91" s="42">
        <f t="shared" ca="1" si="110"/>
        <v>0</v>
      </c>
      <c r="J91" s="42">
        <f t="shared" ca="1" si="110"/>
        <v>0</v>
      </c>
      <c r="K91" s="42">
        <f t="shared" ca="1" si="110"/>
        <v>0</v>
      </c>
      <c r="L91" s="64">
        <f t="shared" si="87"/>
        <v>31804088</v>
      </c>
      <c r="M91" s="78" t="str">
        <f t="shared" ca="1" si="88"/>
        <v>EXECUTE [dbo].[PG_CI_TRASPASO]  0,0,0, 31804087, '', 1, 1, 2, 890, 1, '2018-04-02', 3, '', 0, 0</v>
      </c>
      <c r="N91" s="64">
        <f t="shared" si="87"/>
        <v>31804198</v>
      </c>
      <c r="O91" s="77" t="str">
        <f t="shared" ca="1" si="111"/>
        <v>EXECUTE [dbo].[PG_CI_TRASPASO]  0,0,0, 31804198, '', 100, 1, 2, 890, 1, '2018-04-09', 3, '', 0, 0</v>
      </c>
      <c r="P91" s="64">
        <f t="shared" si="87"/>
        <v>31804308</v>
      </c>
      <c r="Q91" s="77" t="str">
        <f t="shared" ca="1" si="112"/>
        <v>EXECUTE [dbo].[PG_CI_TRASPASO]  0,0,0, 31804308, '', 100, 1, 2, 890, 1, '2018-04-16', 3, '', 0, 0</v>
      </c>
      <c r="R91" s="64">
        <f t="shared" si="87"/>
        <v>31804418</v>
      </c>
      <c r="S91" s="77" t="str">
        <f t="shared" ca="1" si="113"/>
        <v>EXECUTE [dbo].[PG_CI_TRASPASO]  0,0,0, 31804418, '', 100, 1, 2, 890, 1, '2018-04-23', 3, '', 0, 0</v>
      </c>
      <c r="T91" s="50"/>
      <c r="U91" s="50"/>
    </row>
    <row r="92" spans="1:23" x14ac:dyDescent="0.3">
      <c r="A92" s="41">
        <v>1</v>
      </c>
      <c r="C92" s="41" t="s">
        <v>123</v>
      </c>
      <c r="D92" s="64">
        <f t="shared" si="86"/>
        <v>900</v>
      </c>
      <c r="E92" s="57" t="s">
        <v>59</v>
      </c>
      <c r="F92" s="59">
        <f t="shared" ca="1" si="109"/>
        <v>0</v>
      </c>
      <c r="G92" s="42">
        <f t="shared" ca="1" si="110"/>
        <v>0</v>
      </c>
      <c r="H92" s="42">
        <f t="shared" ca="1" si="110"/>
        <v>0</v>
      </c>
      <c r="I92" s="42">
        <f t="shared" ca="1" si="110"/>
        <v>0</v>
      </c>
      <c r="J92" s="42">
        <f t="shared" ca="1" si="110"/>
        <v>0</v>
      </c>
      <c r="K92" s="42">
        <f t="shared" ca="1" si="110"/>
        <v>0</v>
      </c>
      <c r="L92" s="64">
        <f t="shared" si="87"/>
        <v>31804089</v>
      </c>
      <c r="M92" s="78" t="str">
        <f t="shared" ca="1" si="88"/>
        <v>EXECUTE [dbo].[PG_CI_TRASPASO]  0,0,0, 31804088, '', 1, 1, 2, 900, 1, '2018-04-02', 3, '', 0, 0</v>
      </c>
      <c r="N92" s="64">
        <f t="shared" si="87"/>
        <v>31804199</v>
      </c>
      <c r="O92" s="77" t="str">
        <f t="shared" ca="1" si="111"/>
        <v>EXECUTE [dbo].[PG_CI_TRASPASO]  0,0,0, 31804199, '', 100, 1, 2, 900, 1, '2018-04-09', 3, '', 0, 0</v>
      </c>
      <c r="P92" s="64">
        <f t="shared" si="87"/>
        <v>31804309</v>
      </c>
      <c r="Q92" s="77" t="str">
        <f t="shared" ca="1" si="112"/>
        <v>EXECUTE [dbo].[PG_CI_TRASPASO]  0,0,0, 31804309, '', 100, 1, 2, 900, 1, '2018-04-16', 3, '', 0, 0</v>
      </c>
      <c r="R92" s="64">
        <f t="shared" si="87"/>
        <v>31804419</v>
      </c>
      <c r="S92" s="77" t="str">
        <f t="shared" ca="1" si="113"/>
        <v>EXECUTE [dbo].[PG_CI_TRASPASO]  0,0,0, 31804419, '', 100, 1, 2, 900, 1, '2018-04-23', 3, '', 0, 0</v>
      </c>
      <c r="T92" s="50"/>
      <c r="U92" s="50"/>
    </row>
    <row r="93" spans="1:23" x14ac:dyDescent="0.3">
      <c r="A93" s="41">
        <v>1</v>
      </c>
      <c r="C93" s="41" t="s">
        <v>123</v>
      </c>
      <c r="D93" s="64">
        <f t="shared" si="86"/>
        <v>910</v>
      </c>
      <c r="E93" s="57" t="s">
        <v>71</v>
      </c>
      <c r="F93" s="59">
        <f t="shared" ca="1" si="109"/>
        <v>0</v>
      </c>
      <c r="G93" s="42">
        <f t="shared" ca="1" si="110"/>
        <v>0</v>
      </c>
      <c r="H93" s="42">
        <f t="shared" ca="1" si="110"/>
        <v>0</v>
      </c>
      <c r="I93" s="42">
        <f t="shared" ca="1" si="110"/>
        <v>0</v>
      </c>
      <c r="J93" s="42">
        <f t="shared" ca="1" si="110"/>
        <v>0</v>
      </c>
      <c r="K93" s="42">
        <f t="shared" ca="1" si="110"/>
        <v>0</v>
      </c>
      <c r="L93" s="64">
        <f t="shared" si="87"/>
        <v>31804090</v>
      </c>
      <c r="M93" s="78" t="str">
        <f t="shared" ca="1" si="88"/>
        <v>EXECUTE [dbo].[PG_CI_TRASPASO]  0,0,0, 31804089, '', 1, 1, 2, 910, 1, '2018-04-02', 3, '', 0, 0</v>
      </c>
      <c r="N93" s="64">
        <f t="shared" si="87"/>
        <v>31804200</v>
      </c>
      <c r="O93" s="77" t="str">
        <f t="shared" ca="1" si="111"/>
        <v>EXECUTE [dbo].[PG_CI_TRASPASO]  0,0,0, 31804200, '', 100, 1, 2, 910, 1, '2018-04-09', 3, '', 0, 0</v>
      </c>
      <c r="P93" s="64">
        <f t="shared" si="87"/>
        <v>31804310</v>
      </c>
      <c r="Q93" s="77" t="str">
        <f t="shared" ca="1" si="112"/>
        <v>EXECUTE [dbo].[PG_CI_TRASPASO]  0,0,0, 31804310, '', 100, 1, 2, 910, 1, '2018-04-16', 3, '', 0, 0</v>
      </c>
      <c r="R93" s="64">
        <f t="shared" si="87"/>
        <v>31804420</v>
      </c>
      <c r="S93" s="77" t="str">
        <f t="shared" ca="1" si="113"/>
        <v>EXECUTE [dbo].[PG_CI_TRASPASO]  0,0,0, 31804420, '', 100, 1, 2, 910, 1, '2018-04-23', 3, '', 0, 0</v>
      </c>
      <c r="T93" s="50"/>
      <c r="U93" s="50"/>
    </row>
    <row r="94" spans="1:23" x14ac:dyDescent="0.3">
      <c r="A94" s="41">
        <v>1</v>
      </c>
      <c r="C94" s="41" t="s">
        <v>123</v>
      </c>
      <c r="D94" s="64">
        <f t="shared" si="86"/>
        <v>920</v>
      </c>
      <c r="E94" s="57" t="s">
        <v>74</v>
      </c>
      <c r="F94" s="59">
        <f t="shared" ca="1" si="109"/>
        <v>0</v>
      </c>
      <c r="G94" s="42">
        <f t="shared" ca="1" si="110"/>
        <v>0</v>
      </c>
      <c r="H94" s="42">
        <f t="shared" ca="1" si="110"/>
        <v>0</v>
      </c>
      <c r="I94" s="42">
        <f t="shared" ca="1" si="110"/>
        <v>0</v>
      </c>
      <c r="J94" s="42">
        <f t="shared" ca="1" si="110"/>
        <v>0</v>
      </c>
      <c r="K94" s="42">
        <f t="shared" ca="1" si="110"/>
        <v>0</v>
      </c>
      <c r="L94" s="64">
        <f t="shared" si="87"/>
        <v>31804091</v>
      </c>
      <c r="M94" s="78" t="str">
        <f t="shared" ca="1" si="88"/>
        <v>EXECUTE [dbo].[PG_CI_TRASPASO]  0,0,0, 31804090, '', 1, 1, 2, 920, 1, '2018-04-02', 3, '', 0, 0</v>
      </c>
      <c r="N94" s="64">
        <f t="shared" si="87"/>
        <v>31804201</v>
      </c>
      <c r="O94" s="77" t="str">
        <f t="shared" ca="1" si="111"/>
        <v>EXECUTE [dbo].[PG_CI_TRASPASO]  0,0,0, 31804201, '', 100, 1, 2, 920, 1, '2018-04-09', 3, '', 0, 0</v>
      </c>
      <c r="P94" s="64">
        <f t="shared" si="87"/>
        <v>31804311</v>
      </c>
      <c r="Q94" s="77" t="str">
        <f t="shared" ca="1" si="112"/>
        <v>EXECUTE [dbo].[PG_CI_TRASPASO]  0,0,0, 31804311, '', 100, 1, 2, 920, 1, '2018-04-16', 3, '', 0, 0</v>
      </c>
      <c r="R94" s="64">
        <f t="shared" si="87"/>
        <v>31804421</v>
      </c>
      <c r="S94" s="77" t="str">
        <f t="shared" ca="1" si="113"/>
        <v>EXECUTE [dbo].[PG_CI_TRASPASO]  0,0,0, 31804421, '', 100, 1, 2, 920, 1, '2018-04-23', 3, '', 0, 0</v>
      </c>
      <c r="T94" s="50"/>
      <c r="U94" s="50"/>
    </row>
    <row r="95" spans="1:23" hidden="1" x14ac:dyDescent="0.3">
      <c r="A95" s="41">
        <v>2</v>
      </c>
      <c r="B95" s="41" t="s">
        <v>123</v>
      </c>
      <c r="C95" s="41" t="s">
        <v>123</v>
      </c>
      <c r="D95" s="64">
        <f t="shared" si="86"/>
        <v>930</v>
      </c>
      <c r="E95" s="58" t="s">
        <v>122</v>
      </c>
      <c r="F95" s="60">
        <f t="shared" ref="F95" ca="1" si="114">SUM(F89:F94)</f>
        <v>0</v>
      </c>
      <c r="G95" s="47">
        <f t="shared" ref="G95:K95" ca="1" si="115">SUM(G89:G94)</f>
        <v>0</v>
      </c>
      <c r="H95" s="47">
        <f t="shared" ca="1" si="115"/>
        <v>0</v>
      </c>
      <c r="I95" s="47">
        <f t="shared" ca="1" si="115"/>
        <v>0</v>
      </c>
      <c r="J95" s="47">
        <f t="shared" ca="1" si="115"/>
        <v>0</v>
      </c>
      <c r="K95" s="47">
        <f t="shared" ca="1" si="115"/>
        <v>0</v>
      </c>
      <c r="L95" s="64">
        <f t="shared" si="87"/>
        <v>31804092</v>
      </c>
      <c r="M95" s="78" t="str">
        <f t="shared" ca="1" si="88"/>
        <v>EXECUTE [dbo].[PG_CI_TRASPASO]  0,0,0, 31804091, '', 1, 1, 2, 930, 1, '2018-04-02', 3, '', 0, 0</v>
      </c>
      <c r="N95" s="64">
        <f t="shared" si="87"/>
        <v>31804202</v>
      </c>
      <c r="O95" s="71" t="str">
        <f t="shared" ca="1" si="91"/>
        <v>EXECUTE [dbo].[PG_CI_TRASPASO]  0,0,0, 31804202, '', 100, 1, 2, 930, 1, '04-09-2018', 3, '', 0, 0</v>
      </c>
      <c r="P95" s="64">
        <f t="shared" si="87"/>
        <v>31804312</v>
      </c>
      <c r="Q95" s="71" t="str">
        <f t="shared" ca="1" si="92"/>
        <v>EXECUTE [dbo].[PG_CI_TRASPASO]  0,0,0, 31804312, '', 100, 1, 2, 930, 1, '04-16-2018', 3, '', 0, 0</v>
      </c>
      <c r="R95" s="64">
        <f t="shared" si="87"/>
        <v>31804422</v>
      </c>
      <c r="S95" s="71" t="str">
        <f t="shared" ca="1" si="93"/>
        <v>EXECUTE [dbo].[PG_CI_TRASPASO]  0,0,0, 31804422, '', 100, 1, 2, 930, 1, '04-23-2018', 3, '', 0, 0</v>
      </c>
      <c r="T95" s="50"/>
      <c r="U95" s="50"/>
      <c r="V95" s="47">
        <f>SUM(V89:V94)</f>
        <v>0</v>
      </c>
    </row>
    <row r="96" spans="1:23" x14ac:dyDescent="0.3">
      <c r="A96" s="41">
        <v>1</v>
      </c>
      <c r="C96" s="41" t="s">
        <v>144</v>
      </c>
      <c r="D96" s="64">
        <f t="shared" si="86"/>
        <v>940</v>
      </c>
      <c r="E96" s="57" t="s">
        <v>83</v>
      </c>
      <c r="F96" s="59">
        <f t="shared" ref="F96:F98" ca="1" si="116">RANDBETWEEN($T96,$U96)</f>
        <v>0</v>
      </c>
      <c r="G96" s="42">
        <f t="shared" ref="G96:K98" ca="1" si="117">RANDBETWEEN($T96,$U96)</f>
        <v>0</v>
      </c>
      <c r="H96" s="42">
        <f t="shared" ca="1" si="117"/>
        <v>0</v>
      </c>
      <c r="I96" s="42">
        <f t="shared" ca="1" si="117"/>
        <v>0</v>
      </c>
      <c r="J96" s="42">
        <f t="shared" ca="1" si="117"/>
        <v>0</v>
      </c>
      <c r="K96" s="42">
        <f t="shared" ca="1" si="117"/>
        <v>0</v>
      </c>
      <c r="L96" s="64">
        <f t="shared" si="87"/>
        <v>31804093</v>
      </c>
      <c r="M96" s="78" t="str">
        <f t="shared" ca="1" si="88"/>
        <v>EXECUTE [dbo].[PG_CI_TRASPASO]  0,0,0, 31804092, '', 1, 1, 2, 940, 1, '2018-04-02', 3, '', 0, 0</v>
      </c>
      <c r="N96" s="64">
        <f t="shared" si="87"/>
        <v>31804203</v>
      </c>
      <c r="O96" s="71" t="str">
        <f t="shared" ca="1" si="91"/>
        <v>EXECUTE [dbo].[PG_CI_TRASPASO]  0,0,0, 31804203, '', 100, 1, 2, 940, 1, '04-09-2018', 3, '', 0, 0</v>
      </c>
      <c r="P96" s="64">
        <f t="shared" si="87"/>
        <v>31804313</v>
      </c>
      <c r="Q96" s="71" t="str">
        <f t="shared" ca="1" si="92"/>
        <v>EXECUTE [dbo].[PG_CI_TRASPASO]  0,0,0, 31804313, '', 100, 1, 2, 940, 1, '04-16-2018', 3, '', 0, 0</v>
      </c>
      <c r="R96" s="64">
        <f t="shared" si="87"/>
        <v>31804423</v>
      </c>
      <c r="S96" s="71" t="str">
        <f t="shared" ca="1" si="93"/>
        <v>EXECUTE [dbo].[PG_CI_TRASPASO]  0,0,0, 31804423, '', 100, 1, 2, 940, 1, '04-23-2018', 3, '', 0, 0</v>
      </c>
      <c r="T96" s="50"/>
      <c r="U96" s="50"/>
    </row>
    <row r="97" spans="1:23" hidden="1" x14ac:dyDescent="0.3">
      <c r="A97" s="41" t="s">
        <v>123</v>
      </c>
      <c r="C97" s="41" t="s">
        <v>144</v>
      </c>
      <c r="D97" s="64">
        <f t="shared" si="86"/>
        <v>950</v>
      </c>
      <c r="E97" s="54" t="s">
        <v>58</v>
      </c>
      <c r="F97" s="59">
        <f t="shared" ca="1" si="116"/>
        <v>0</v>
      </c>
      <c r="G97" s="42">
        <f t="shared" ca="1" si="117"/>
        <v>0</v>
      </c>
      <c r="H97" s="42">
        <f t="shared" ca="1" si="117"/>
        <v>0</v>
      </c>
      <c r="I97" s="42">
        <f t="shared" ca="1" si="117"/>
        <v>0</v>
      </c>
      <c r="J97" s="42">
        <f t="shared" ca="1" si="117"/>
        <v>0</v>
      </c>
      <c r="K97" s="42">
        <f t="shared" ca="1" si="117"/>
        <v>0</v>
      </c>
      <c r="L97" s="64">
        <f t="shared" si="87"/>
        <v>31804094</v>
      </c>
      <c r="M97" s="78" t="str">
        <f t="shared" ca="1" si="88"/>
        <v>EXECUTE [dbo].[PG_CI_TRASPASO]  0,0,0, 31804093, '', 1, 1, 2, 950, 1, '2018-04-02', 3, '', 0, 0</v>
      </c>
      <c r="N97" s="64">
        <f t="shared" si="87"/>
        <v>31804204</v>
      </c>
      <c r="O97" s="71" t="str">
        <f t="shared" ca="1" si="91"/>
        <v>EXECUTE [dbo].[PG_CI_TRASPASO]  0,0,0, 31804204, '', 100, 1, 2, 950, 1, '04-09-2018', 3, '', 0, 0</v>
      </c>
      <c r="P97" s="64">
        <f t="shared" si="87"/>
        <v>31804314</v>
      </c>
      <c r="Q97" s="71" t="str">
        <f t="shared" ca="1" si="92"/>
        <v>EXECUTE [dbo].[PG_CI_TRASPASO]  0,0,0, 31804314, '', 100, 1, 2, 950, 1, '04-16-2018', 3, '', 0, 0</v>
      </c>
      <c r="R97" s="64">
        <f t="shared" si="87"/>
        <v>31804424</v>
      </c>
      <c r="S97" s="71" t="str">
        <f t="shared" ca="1" si="93"/>
        <v>EXECUTE [dbo].[PG_CI_TRASPASO]  0,0,0, 31804424, '', 100, 1, 2, 950, 1, '04-23-2018', 3, '', 0, 0</v>
      </c>
      <c r="T97" s="50"/>
      <c r="U97" s="50"/>
    </row>
    <row r="98" spans="1:23" hidden="1" x14ac:dyDescent="0.3">
      <c r="A98" s="41" t="s">
        <v>124</v>
      </c>
      <c r="C98" s="41" t="s">
        <v>144</v>
      </c>
      <c r="D98" s="64">
        <f t="shared" si="86"/>
        <v>960</v>
      </c>
      <c r="E98" s="54" t="s">
        <v>62</v>
      </c>
      <c r="F98" s="59">
        <f t="shared" ca="1" si="116"/>
        <v>0</v>
      </c>
      <c r="G98" s="42">
        <f t="shared" ca="1" si="117"/>
        <v>0</v>
      </c>
      <c r="H98" s="42">
        <f t="shared" ca="1" si="117"/>
        <v>0</v>
      </c>
      <c r="I98" s="42">
        <f t="shared" ca="1" si="117"/>
        <v>0</v>
      </c>
      <c r="J98" s="42">
        <f t="shared" ca="1" si="117"/>
        <v>0</v>
      </c>
      <c r="K98" s="42">
        <f t="shared" ca="1" si="117"/>
        <v>0</v>
      </c>
      <c r="L98" s="64">
        <f t="shared" si="87"/>
        <v>31804095</v>
      </c>
      <c r="M98" s="78" t="str">
        <f t="shared" ca="1" si="88"/>
        <v>EXECUTE [dbo].[PG_CI_TRASPASO]  0,0,0, 31804094, '', 1, 1, 2, 960, 1, '2018-04-02', 3, '', 0, 0</v>
      </c>
      <c r="N98" s="64">
        <f t="shared" si="87"/>
        <v>31804205</v>
      </c>
      <c r="O98" s="71" t="str">
        <f t="shared" ca="1" si="91"/>
        <v>EXECUTE [dbo].[PG_CI_TRASPASO]  0,0,0, 31804205, '', 100, 1, 2, 960, 1, '04-09-2018', 3, '', 0, 0</v>
      </c>
      <c r="P98" s="64">
        <f t="shared" si="87"/>
        <v>31804315</v>
      </c>
      <c r="Q98" s="71" t="str">
        <f t="shared" ca="1" si="92"/>
        <v>EXECUTE [dbo].[PG_CI_TRASPASO]  0,0,0, 31804315, '', 100, 1, 2, 960, 1, '04-16-2018', 3, '', 0, 0</v>
      </c>
      <c r="R98" s="64">
        <f t="shared" si="87"/>
        <v>31804425</v>
      </c>
      <c r="S98" s="71" t="str">
        <f t="shared" ca="1" si="93"/>
        <v>EXECUTE [dbo].[PG_CI_TRASPASO]  0,0,0, 31804425, '', 100, 1, 2, 960, 1, '04-23-2018', 3, '', 0, 0</v>
      </c>
      <c r="T98" s="50"/>
      <c r="U98" s="50"/>
    </row>
    <row r="99" spans="1:23" hidden="1" x14ac:dyDescent="0.3">
      <c r="A99" s="41">
        <v>3</v>
      </c>
      <c r="B99" s="41" t="s">
        <v>132</v>
      </c>
      <c r="C99" s="41" t="s">
        <v>123</v>
      </c>
      <c r="D99" s="64">
        <f t="shared" si="86"/>
        <v>970</v>
      </c>
      <c r="E99" s="51" t="s">
        <v>113</v>
      </c>
      <c r="F99" s="61">
        <f t="shared" ref="F99" ca="1" si="118">F66+F73+F83+F88+F95</f>
        <v>7745</v>
      </c>
      <c r="G99" s="37">
        <f t="shared" ref="G99:K99" ca="1" si="119">G66+G73+G83+G88+G95</f>
        <v>549.75</v>
      </c>
      <c r="H99" s="37">
        <f t="shared" ca="1" si="119"/>
        <v>2469.25</v>
      </c>
      <c r="I99" s="37">
        <f t="shared" ca="1" si="119"/>
        <v>549.75</v>
      </c>
      <c r="J99" s="37">
        <f t="shared" ca="1" si="119"/>
        <v>4176.25</v>
      </c>
      <c r="K99" s="37">
        <f t="shared" ca="1" si="119"/>
        <v>0</v>
      </c>
      <c r="L99" s="64">
        <f t="shared" si="87"/>
        <v>31804096</v>
      </c>
      <c r="M99" s="78" t="str">
        <f t="shared" ca="1" si="88"/>
        <v>EXECUTE [dbo].[PG_CI_TRASPASO]  0,0,0, 31804095, '', 1, 1, 2, 970, 1, '2018-04-02', 3, '', 549.75, 549.75</v>
      </c>
      <c r="N99" s="64">
        <f t="shared" si="87"/>
        <v>31804206</v>
      </c>
      <c r="O99" s="71" t="str">
        <f t="shared" ca="1" si="91"/>
        <v>EXECUTE [dbo].[PG_CI_TRASPASO]  0,0,0, 31804206, '', 100, 1, 2, 970, 1, '04-09-2018', 3, '', 2469.25, 2469.25</v>
      </c>
      <c r="P99" s="64">
        <f t="shared" si="87"/>
        <v>31804316</v>
      </c>
      <c r="Q99" s="71" t="str">
        <f t="shared" ca="1" si="92"/>
        <v>EXECUTE [dbo].[PG_CI_TRASPASO]  0,0,0, 31804316, '', 100, 1, 2, 970, 1, '04-16-2018', 3, '', 549.75, 549.75</v>
      </c>
      <c r="R99" s="64">
        <f t="shared" si="87"/>
        <v>31804426</v>
      </c>
      <c r="S99" s="71" t="str">
        <f t="shared" ca="1" si="93"/>
        <v>EXECUTE [dbo].[PG_CI_TRASPASO]  0,0,0, 31804426, '', 100, 1, 2, 970, 1, '04-23-2018', 3, '', 4176.25, 4176.25</v>
      </c>
      <c r="V99" s="37">
        <f>V66+V73+V83+V88+V95</f>
        <v>7374</v>
      </c>
    </row>
    <row r="100" spans="1:23" ht="15" hidden="1" x14ac:dyDescent="0.3">
      <c r="A100" s="41">
        <v>0</v>
      </c>
      <c r="B100" s="41" t="s">
        <v>132</v>
      </c>
      <c r="C100" s="41" t="s">
        <v>123</v>
      </c>
      <c r="D100" s="64">
        <f t="shared" si="86"/>
        <v>980</v>
      </c>
      <c r="E100" s="38" t="s">
        <v>107</v>
      </c>
      <c r="F100" s="36"/>
      <c r="G100" s="36"/>
      <c r="H100" s="36"/>
      <c r="I100" s="36"/>
      <c r="J100" s="36"/>
      <c r="K100" s="36"/>
      <c r="L100" s="64">
        <f t="shared" si="87"/>
        <v>31804097</v>
      </c>
      <c r="M100" s="78" t="str">
        <f t="shared" si="88"/>
        <v xml:space="preserve">EXECUTE [dbo].[PG_CI_TRASPASO]  0,0,0, 31804096, '', 1, 1, 2, 980, 1, '2018-04-02', 3, '', , </v>
      </c>
      <c r="N100" s="64">
        <f t="shared" si="87"/>
        <v>31804207</v>
      </c>
      <c r="O100" s="71" t="str">
        <f t="shared" ref="O100:O112" si="120">CONCATENATE("EXECUTE ", $L$1," 0,0,0, ", N100, ", '', 100, 1, 2, ",$D100, ", 1, '",TEXT($H$1,"mm-dd-aaaa"), "', ", $D$1, ", '', ", H100, ", ",H100)</f>
        <v xml:space="preserve">EXECUTE [dbo].[PG_CI_TRASPASO]  0,0,0, 31804207, '', 100, 1, 2, 980, 1, '04-09-2018', 3, '', , </v>
      </c>
      <c r="P100" s="64">
        <f t="shared" si="87"/>
        <v>31804317</v>
      </c>
      <c r="Q100" s="71" t="str">
        <f t="shared" ref="Q100:Q112" si="121">CONCATENATE("EXECUTE ", $L$1," 0,0,0, ", P100, ", '', 100, 1, 2, ",$D100, ", 1, '",TEXT($I$1,"mm-dd-aaaa"), "', ", $D$1, ", '', ", I100, ", ",I100)</f>
        <v xml:space="preserve">EXECUTE [dbo].[PG_CI_TRASPASO]  0,0,0, 31804317, '', 100, 1, 2, 980, 1, '04-16-2018', 3, '', , </v>
      </c>
      <c r="R100" s="64">
        <f t="shared" si="87"/>
        <v>31804427</v>
      </c>
      <c r="S100" s="71" t="str">
        <f t="shared" ref="S100:S112" si="122">CONCATENATE("EXECUTE ", $L$1," 0,0,0, ", R100, ", '', 100, 1, 2, ",$D100, ", 1, '",TEXT($J$1,"mm-dd-aaaa"), "', ", $D$1, ", '', ", J100, ", ",J100)</f>
        <v xml:space="preserve">EXECUTE [dbo].[PG_CI_TRASPASO]  0,0,0, 31804427, '', 100, 1, 2, 980, 1, '04-23-2018', 3, '', , </v>
      </c>
      <c r="V100" s="36"/>
    </row>
    <row r="101" spans="1:23" x14ac:dyDescent="0.3">
      <c r="A101" s="41">
        <v>1</v>
      </c>
      <c r="B101" s="41" t="s">
        <v>123</v>
      </c>
      <c r="C101" s="41" t="s">
        <v>123</v>
      </c>
      <c r="D101" s="64">
        <f t="shared" si="86"/>
        <v>990</v>
      </c>
      <c r="E101" s="57" t="s">
        <v>100</v>
      </c>
      <c r="F101" s="59">
        <f t="shared" ref="F101:F104" ca="1" si="123">RANDBETWEEN($T101,$U101)</f>
        <v>26300</v>
      </c>
      <c r="G101" s="69">
        <f ca="1">$F101/4</f>
        <v>6575</v>
      </c>
      <c r="H101" s="69">
        <f t="shared" ref="H101:J103" ca="1" si="124">$F101/4</f>
        <v>6575</v>
      </c>
      <c r="I101" s="69">
        <f t="shared" ca="1" si="124"/>
        <v>6575</v>
      </c>
      <c r="J101" s="69">
        <f t="shared" ca="1" si="124"/>
        <v>6575</v>
      </c>
      <c r="K101" s="66">
        <v>0</v>
      </c>
      <c r="L101" s="64">
        <f t="shared" si="87"/>
        <v>31804098</v>
      </c>
      <c r="M101" s="78" t="str">
        <f t="shared" ca="1" si="88"/>
        <v>EXECUTE [dbo].[PG_CI_TRASPASO]  0,0,0, 31804097, '', 1, 1, 2, 990, 1, '2018-04-02', 3, '', 6575, 6575</v>
      </c>
      <c r="N101" s="64">
        <f t="shared" si="87"/>
        <v>31804208</v>
      </c>
      <c r="O101" s="77" t="str">
        <f t="shared" ref="O101:O102" ca="1" si="125">CONCATENATE("EXECUTE ", $L$1," 0,0,0, ", N101, ", '', 100, 1, 2, ",$D101, ", 1, '",TEXT($H$1,"aaaa-mm-dd"), "', ", $D$1, ", '', ", H101, ", ",H101)</f>
        <v>EXECUTE [dbo].[PG_CI_TRASPASO]  0,0,0, 31804208, '', 100, 1, 2, 990, 1, '2018-04-09', 3, '', 6575, 6575</v>
      </c>
      <c r="P101" s="64">
        <f t="shared" si="87"/>
        <v>31804318</v>
      </c>
      <c r="Q101" s="77" t="str">
        <f t="shared" ref="Q101:Q102" ca="1" si="126">CONCATENATE("EXECUTE ", $L$1," 0,0,0, ", P101, ", '', 100, 1, 2, ",$D101, ", 1, '",TEXT($I$1,"aaaa-mm-dd"), "', ", $D$1, ", '', ", I101, ", ",I101)</f>
        <v>EXECUTE [dbo].[PG_CI_TRASPASO]  0,0,0, 31804318, '', 100, 1, 2, 990, 1, '2018-04-16', 3, '', 6575, 6575</v>
      </c>
      <c r="R101" s="64">
        <f t="shared" si="87"/>
        <v>31804428</v>
      </c>
      <c r="S101" s="77" t="str">
        <f t="shared" ref="S101:S102" ca="1" si="127">CONCATENATE("EXECUTE ", $L$1," 0,0,0, ", R101, ", '', 100, 1, 2, ",$D101, ", 1, '",TEXT($J$1,"aaaa-mm-dd"), "', ", $D$1, ", '', ", J101, ", ",J101)</f>
        <v>EXECUTE [dbo].[PG_CI_TRASPASO]  0,0,0, 31804428, '', 100, 1, 2, 990, 1, '2018-04-23', 3, '', 6575, 6575</v>
      </c>
      <c r="T101" s="44">
        <f>$V101*(1-W101)</f>
        <v>26300</v>
      </c>
      <c r="U101" s="44">
        <f>$V101*(1+W101)</f>
        <v>26300</v>
      </c>
      <c r="V101" s="45">
        <v>26300</v>
      </c>
      <c r="W101" s="46">
        <v>0</v>
      </c>
    </row>
    <row r="102" spans="1:23" x14ac:dyDescent="0.3">
      <c r="A102" s="41">
        <v>1</v>
      </c>
      <c r="B102" s="41" t="s">
        <v>123</v>
      </c>
      <c r="C102" s="41" t="s">
        <v>123</v>
      </c>
      <c r="D102" s="64">
        <f t="shared" si="86"/>
        <v>1000</v>
      </c>
      <c r="E102" s="57" t="s">
        <v>103</v>
      </c>
      <c r="F102" s="59">
        <f t="shared" ca="1" si="123"/>
        <v>13214</v>
      </c>
      <c r="G102" s="69">
        <f ca="1">$F102/4</f>
        <v>3303.5</v>
      </c>
      <c r="H102" s="69">
        <f t="shared" ca="1" si="124"/>
        <v>3303.5</v>
      </c>
      <c r="I102" s="69">
        <f t="shared" ca="1" si="124"/>
        <v>3303.5</v>
      </c>
      <c r="J102" s="69">
        <f t="shared" ca="1" si="124"/>
        <v>3303.5</v>
      </c>
      <c r="K102" s="66">
        <v>0</v>
      </c>
      <c r="L102" s="64">
        <f t="shared" si="87"/>
        <v>31804099</v>
      </c>
      <c r="M102" s="78" t="str">
        <f t="shared" ca="1" si="88"/>
        <v>EXECUTE [dbo].[PG_CI_TRASPASO]  0,0,0, 31804098, '', 1, 1, 2, 1000, 1, '2018-04-02', 3, '', 3303.5, 3303.5</v>
      </c>
      <c r="N102" s="64">
        <f t="shared" si="87"/>
        <v>31804209</v>
      </c>
      <c r="O102" s="77" t="str">
        <f t="shared" ca="1" si="125"/>
        <v>EXECUTE [dbo].[PG_CI_TRASPASO]  0,0,0, 31804209, '', 100, 1, 2, 1000, 1, '2018-04-09', 3, '', 3303.5, 3303.5</v>
      </c>
      <c r="P102" s="64">
        <f t="shared" si="87"/>
        <v>31804319</v>
      </c>
      <c r="Q102" s="77" t="str">
        <f t="shared" ca="1" si="126"/>
        <v>EXECUTE [dbo].[PG_CI_TRASPASO]  0,0,0, 31804319, '', 100, 1, 2, 1000, 1, '2018-04-16', 3, '', 3303.5, 3303.5</v>
      </c>
      <c r="R102" s="64">
        <f t="shared" si="87"/>
        <v>31804429</v>
      </c>
      <c r="S102" s="77" t="str">
        <f t="shared" ca="1" si="127"/>
        <v>EXECUTE [dbo].[PG_CI_TRASPASO]  0,0,0, 31804429, '', 100, 1, 2, 1000, 1, '2018-04-23', 3, '', 3303.5, 3303.5</v>
      </c>
      <c r="T102" s="44">
        <f>$V102*(1-W102)</f>
        <v>13214</v>
      </c>
      <c r="U102" s="44">
        <f>$V102*(1+W102)</f>
        <v>13214</v>
      </c>
      <c r="V102" s="45">
        <v>13214</v>
      </c>
      <c r="W102" s="46">
        <v>0</v>
      </c>
    </row>
    <row r="103" spans="1:23" x14ac:dyDescent="0.3">
      <c r="A103" s="41">
        <v>1</v>
      </c>
      <c r="B103" s="41" t="s">
        <v>123</v>
      </c>
      <c r="D103" s="64">
        <f t="shared" si="86"/>
        <v>1010</v>
      </c>
      <c r="E103" s="57" t="s">
        <v>105</v>
      </c>
      <c r="F103" s="59">
        <f t="shared" ca="1" si="123"/>
        <v>8500</v>
      </c>
      <c r="G103" s="69">
        <f ca="1">$F103/4</f>
        <v>2125</v>
      </c>
      <c r="H103" s="69">
        <f t="shared" ca="1" si="124"/>
        <v>2125</v>
      </c>
      <c r="I103" s="69">
        <f t="shared" ca="1" si="124"/>
        <v>2125</v>
      </c>
      <c r="J103" s="69">
        <f t="shared" ca="1" si="124"/>
        <v>2125</v>
      </c>
      <c r="K103" s="66">
        <v>0</v>
      </c>
      <c r="L103" s="64">
        <f t="shared" si="87"/>
        <v>31804100</v>
      </c>
      <c r="M103" s="78" t="str">
        <f t="shared" ca="1" si="88"/>
        <v>EXECUTE [dbo].[PG_CI_TRASPASO]  0,0,0, 31804099, '', 1, 1, 2, 1010, 1, '2018-04-02', 3, '', 2125, 2125</v>
      </c>
      <c r="N103" s="64">
        <f t="shared" si="87"/>
        <v>31804210</v>
      </c>
      <c r="O103" s="71" t="str">
        <f t="shared" ca="1" si="120"/>
        <v>EXECUTE [dbo].[PG_CI_TRASPASO]  0,0,0, 31804210, '', 100, 1, 2, 1010, 1, '04-09-2018', 3, '', 2125, 2125</v>
      </c>
      <c r="P103" s="64">
        <f t="shared" si="87"/>
        <v>31804320</v>
      </c>
      <c r="Q103" s="71" t="str">
        <f t="shared" ca="1" si="121"/>
        <v>EXECUTE [dbo].[PG_CI_TRASPASO]  0,0,0, 31804320, '', 100, 1, 2, 1010, 1, '04-16-2018', 3, '', 2125, 2125</v>
      </c>
      <c r="R103" s="64">
        <f t="shared" si="87"/>
        <v>31804430</v>
      </c>
      <c r="S103" s="71" t="str">
        <f t="shared" ca="1" si="122"/>
        <v>EXECUTE [dbo].[PG_CI_TRASPASO]  0,0,0, 31804430, '', 100, 1, 2, 1010, 1, '04-23-2018', 3, '', 2125, 2125</v>
      </c>
      <c r="T103" s="44">
        <f>$V103*(1-W103)</f>
        <v>8500</v>
      </c>
      <c r="U103" s="44">
        <f>$V103*(1+W103)</f>
        <v>8500</v>
      </c>
      <c r="V103" s="45">
        <v>8500</v>
      </c>
      <c r="W103" s="46">
        <v>0</v>
      </c>
    </row>
    <row r="104" spans="1:23" x14ac:dyDescent="0.3">
      <c r="A104" s="41">
        <v>1</v>
      </c>
      <c r="D104" s="64">
        <f t="shared" si="86"/>
        <v>1020</v>
      </c>
      <c r="E104" s="57" t="s">
        <v>102</v>
      </c>
      <c r="F104" s="59">
        <f t="shared" ca="1" si="123"/>
        <v>0</v>
      </c>
      <c r="G104" s="42">
        <f ca="1">RANDBETWEEN($T104,$U104)</f>
        <v>0</v>
      </c>
      <c r="H104" s="42">
        <f ca="1">RANDBETWEEN($T104,$U104)</f>
        <v>0</v>
      </c>
      <c r="I104" s="42">
        <f ca="1">RANDBETWEEN($T104,$U104)</f>
        <v>0</v>
      </c>
      <c r="J104" s="42">
        <f ca="1">RANDBETWEEN($T104,$U104)</f>
        <v>0</v>
      </c>
      <c r="K104" s="42">
        <f ca="1">RANDBETWEEN($T104,$U104)</f>
        <v>0</v>
      </c>
      <c r="L104" s="64">
        <f t="shared" si="87"/>
        <v>31804101</v>
      </c>
      <c r="M104" s="78" t="str">
        <f t="shared" ca="1" si="88"/>
        <v>EXECUTE [dbo].[PG_CI_TRASPASO]  0,0,0, 31804100, '', 1, 1, 2, 1020, 1, '2018-04-02', 3, '', 0, 0</v>
      </c>
      <c r="N104" s="64">
        <f t="shared" si="87"/>
        <v>31804211</v>
      </c>
      <c r="O104" s="71" t="str">
        <f t="shared" ca="1" si="120"/>
        <v>EXECUTE [dbo].[PG_CI_TRASPASO]  0,0,0, 31804211, '', 100, 1, 2, 1020, 1, '04-09-2018', 3, '', 0, 0</v>
      </c>
      <c r="P104" s="64">
        <f t="shared" si="87"/>
        <v>31804321</v>
      </c>
      <c r="Q104" s="71" t="str">
        <f t="shared" ca="1" si="121"/>
        <v>EXECUTE [dbo].[PG_CI_TRASPASO]  0,0,0, 31804321, '', 100, 1, 2, 1020, 1, '04-16-2018', 3, '', 0, 0</v>
      </c>
      <c r="R104" s="64">
        <f t="shared" si="87"/>
        <v>31804431</v>
      </c>
      <c r="S104" s="71" t="str">
        <f t="shared" ca="1" si="122"/>
        <v>EXECUTE [dbo].[PG_CI_TRASPASO]  0,0,0, 31804431, '', 100, 1, 2, 1020, 1, '04-23-2018', 3, '', 0, 0</v>
      </c>
      <c r="T104" s="50"/>
      <c r="U104" s="50"/>
    </row>
    <row r="105" spans="1:23" hidden="1" x14ac:dyDescent="0.3">
      <c r="A105" s="41">
        <v>2</v>
      </c>
      <c r="B105" s="41" t="s">
        <v>123</v>
      </c>
      <c r="C105" s="41" t="s">
        <v>123</v>
      </c>
      <c r="D105" s="64">
        <f t="shared" si="86"/>
        <v>1030</v>
      </c>
      <c r="E105" s="58" t="s">
        <v>109</v>
      </c>
      <c r="F105" s="62">
        <f t="shared" ref="F105" ca="1" si="128">SUM(F101:F104)</f>
        <v>48014</v>
      </c>
      <c r="G105" s="55">
        <f t="shared" ref="G105:K105" ca="1" si="129">SUM(G101:G104)</f>
        <v>12003.5</v>
      </c>
      <c r="H105" s="55">
        <f t="shared" ca="1" si="129"/>
        <v>12003.5</v>
      </c>
      <c r="I105" s="55">
        <f t="shared" ca="1" si="129"/>
        <v>12003.5</v>
      </c>
      <c r="J105" s="55">
        <f t="shared" ca="1" si="129"/>
        <v>12003.5</v>
      </c>
      <c r="K105" s="55">
        <f t="shared" ca="1" si="129"/>
        <v>0</v>
      </c>
      <c r="L105" s="64">
        <f t="shared" si="87"/>
        <v>31804102</v>
      </c>
      <c r="M105" s="78" t="str">
        <f t="shared" ca="1" si="88"/>
        <v>EXECUTE [dbo].[PG_CI_TRASPASO]  0,0,0, 31804101, '', 1, 1, 2, 1030, 1, '2018-04-02', 3, '', 12003.5, 12003.5</v>
      </c>
      <c r="N105" s="64">
        <f t="shared" si="87"/>
        <v>31804212</v>
      </c>
      <c r="O105" s="71" t="str">
        <f t="shared" ca="1" si="120"/>
        <v>EXECUTE [dbo].[PG_CI_TRASPASO]  0,0,0, 31804212, '', 100, 1, 2, 1030, 1, '04-09-2018', 3, '', 12003.5, 12003.5</v>
      </c>
      <c r="P105" s="64">
        <f t="shared" si="87"/>
        <v>31804322</v>
      </c>
      <c r="Q105" s="71" t="str">
        <f t="shared" ca="1" si="121"/>
        <v>EXECUTE [dbo].[PG_CI_TRASPASO]  0,0,0, 31804322, '', 100, 1, 2, 1030, 1, '04-16-2018', 3, '', 12003.5, 12003.5</v>
      </c>
      <c r="R105" s="64">
        <f t="shared" si="87"/>
        <v>31804432</v>
      </c>
      <c r="S105" s="71" t="str">
        <f t="shared" ca="1" si="122"/>
        <v>EXECUTE [dbo].[PG_CI_TRASPASO]  0,0,0, 31804432, '', 100, 1, 2, 1030, 1, '04-23-2018', 3, '', 12003.5, 12003.5</v>
      </c>
      <c r="V105" s="55">
        <f>SUM(V101:V104)</f>
        <v>48014</v>
      </c>
    </row>
    <row r="106" spans="1:23" x14ac:dyDescent="0.3">
      <c r="A106" s="41">
        <v>1</v>
      </c>
      <c r="B106" s="41" t="s">
        <v>123</v>
      </c>
      <c r="C106" s="41" t="s">
        <v>123</v>
      </c>
      <c r="D106" s="64">
        <f t="shared" si="86"/>
        <v>1040</v>
      </c>
      <c r="E106" s="57" t="s">
        <v>101</v>
      </c>
      <c r="F106" s="59">
        <f t="shared" ref="F106:F107" ca="1" si="130">RANDBETWEEN($T106,$U106)</f>
        <v>5500</v>
      </c>
      <c r="G106" s="69">
        <f ca="1">$F106/4</f>
        <v>1375</v>
      </c>
      <c r="H106" s="69">
        <f t="shared" ref="H106:J106" ca="1" si="131">$F106/4</f>
        <v>1375</v>
      </c>
      <c r="I106" s="69">
        <f t="shared" ca="1" si="131"/>
        <v>1375</v>
      </c>
      <c r="J106" s="69">
        <f t="shared" ca="1" si="131"/>
        <v>1375</v>
      </c>
      <c r="K106" s="66">
        <v>0</v>
      </c>
      <c r="L106" s="64">
        <f t="shared" si="87"/>
        <v>31804103</v>
      </c>
      <c r="M106" s="78" t="str">
        <f t="shared" ca="1" si="88"/>
        <v>EXECUTE [dbo].[PG_CI_TRASPASO]  0,0,0, 31804102, '', 1, 1, 2, 1040, 1, '2018-04-02', 3, '', 1375, 1375</v>
      </c>
      <c r="N106" s="64">
        <f t="shared" si="87"/>
        <v>31804213</v>
      </c>
      <c r="O106" s="77" t="str">
        <f t="shared" ref="O106:O107" ca="1" si="132">CONCATENATE("EXECUTE ", $L$1," 0,0,0, ", N106, ", '', 100, 1, 2, ",$D106, ", 1, '",TEXT($H$1,"aaaa-mm-dd"), "', ", $D$1, ", '', ", H106, ", ",H106)</f>
        <v>EXECUTE [dbo].[PG_CI_TRASPASO]  0,0,0, 31804213, '', 100, 1, 2, 1040, 1, '2018-04-09', 3, '', 1375, 1375</v>
      </c>
      <c r="P106" s="64">
        <f t="shared" si="87"/>
        <v>31804323</v>
      </c>
      <c r="Q106" s="77" t="str">
        <f t="shared" ref="Q106:Q107" ca="1" si="133">CONCATENATE("EXECUTE ", $L$1," 0,0,0, ", P106, ", '', 100, 1, 2, ",$D106, ", 1, '",TEXT($I$1,"aaaa-mm-dd"), "', ", $D$1, ", '', ", I106, ", ",I106)</f>
        <v>EXECUTE [dbo].[PG_CI_TRASPASO]  0,0,0, 31804323, '', 100, 1, 2, 1040, 1, '2018-04-16', 3, '', 1375, 1375</v>
      </c>
      <c r="R106" s="64">
        <f t="shared" si="87"/>
        <v>31804433</v>
      </c>
      <c r="S106" s="77" t="str">
        <f t="shared" ref="S106:S107" ca="1" si="134">CONCATENATE("EXECUTE ", $L$1," 0,0,0, ", R106, ", '', 100, 1, 2, ",$D106, ", 1, '",TEXT($J$1,"aaaa-mm-dd"), "', ", $D$1, ", '', ", J106, ", ",J106)</f>
        <v>EXECUTE [dbo].[PG_CI_TRASPASO]  0,0,0, 31804433, '', 100, 1, 2, 1040, 1, '2018-04-23', 3, '', 1375, 1375</v>
      </c>
      <c r="T106" s="44">
        <f>$V106*(1-W106)</f>
        <v>5500</v>
      </c>
      <c r="U106" s="44">
        <f>$V106*(1+W106)</f>
        <v>5500</v>
      </c>
      <c r="V106" s="45">
        <v>5500</v>
      </c>
      <c r="W106" s="46">
        <v>0</v>
      </c>
    </row>
    <row r="107" spans="1:23" x14ac:dyDescent="0.3">
      <c r="A107" s="41">
        <v>1</v>
      </c>
      <c r="C107" s="41" t="s">
        <v>123</v>
      </c>
      <c r="D107" s="64">
        <f t="shared" si="86"/>
        <v>1050</v>
      </c>
      <c r="E107" s="57" t="s">
        <v>104</v>
      </c>
      <c r="F107" s="59">
        <f t="shared" ca="1" si="130"/>
        <v>0</v>
      </c>
      <c r="G107" s="42">
        <f ca="1">RANDBETWEEN($T107,$U107)</f>
        <v>0</v>
      </c>
      <c r="H107" s="42">
        <f ca="1">RANDBETWEEN($T107,$U107)</f>
        <v>0</v>
      </c>
      <c r="I107" s="42">
        <f ca="1">RANDBETWEEN($T107,$U107)</f>
        <v>0</v>
      </c>
      <c r="J107" s="42">
        <f ca="1">RANDBETWEEN($T107,$U107)</f>
        <v>0</v>
      </c>
      <c r="K107" s="42">
        <f ca="1">RANDBETWEEN($T107,$U107)</f>
        <v>0</v>
      </c>
      <c r="L107" s="64">
        <f t="shared" si="87"/>
        <v>31804104</v>
      </c>
      <c r="M107" s="78" t="str">
        <f t="shared" ca="1" si="88"/>
        <v>EXECUTE [dbo].[PG_CI_TRASPASO]  0,0,0, 31804103, '', 1, 1, 2, 1050, 1, '2018-04-02', 3, '', 0, 0</v>
      </c>
      <c r="N107" s="64">
        <f t="shared" si="87"/>
        <v>31804214</v>
      </c>
      <c r="O107" s="77" t="str">
        <f t="shared" ca="1" si="132"/>
        <v>EXECUTE [dbo].[PG_CI_TRASPASO]  0,0,0, 31804214, '', 100, 1, 2, 1050, 1, '2018-04-09', 3, '', 0, 0</v>
      </c>
      <c r="P107" s="64">
        <f t="shared" si="87"/>
        <v>31804324</v>
      </c>
      <c r="Q107" s="77" t="str">
        <f t="shared" ca="1" si="133"/>
        <v>EXECUTE [dbo].[PG_CI_TRASPASO]  0,0,0, 31804324, '', 100, 1, 2, 1050, 1, '2018-04-16', 3, '', 0, 0</v>
      </c>
      <c r="R107" s="64">
        <f t="shared" si="87"/>
        <v>31804434</v>
      </c>
      <c r="S107" s="77" t="str">
        <f t="shared" ca="1" si="134"/>
        <v>EXECUTE [dbo].[PG_CI_TRASPASO]  0,0,0, 31804434, '', 100, 1, 2, 1050, 1, '2018-04-23', 3, '', 0, 0</v>
      </c>
      <c r="T107" s="50"/>
      <c r="U107" s="50"/>
    </row>
    <row r="108" spans="1:23" hidden="1" x14ac:dyDescent="0.3">
      <c r="A108" s="41">
        <v>2</v>
      </c>
      <c r="B108" s="41" t="s">
        <v>123</v>
      </c>
      <c r="C108" s="41" t="s">
        <v>123</v>
      </c>
      <c r="D108" s="64">
        <f t="shared" si="86"/>
        <v>1060</v>
      </c>
      <c r="E108" s="58" t="s">
        <v>110</v>
      </c>
      <c r="F108" s="62">
        <f t="shared" ref="F108" ca="1" si="135">SUM(F106:F107)</f>
        <v>5500</v>
      </c>
      <c r="G108" s="55">
        <f t="shared" ref="G108:K108" ca="1" si="136">SUM(G106:G107)</f>
        <v>1375</v>
      </c>
      <c r="H108" s="55">
        <f t="shared" ca="1" si="136"/>
        <v>1375</v>
      </c>
      <c r="I108" s="55">
        <f t="shared" ca="1" si="136"/>
        <v>1375</v>
      </c>
      <c r="J108" s="55">
        <f t="shared" ca="1" si="136"/>
        <v>1375</v>
      </c>
      <c r="K108" s="55">
        <f t="shared" ca="1" si="136"/>
        <v>0</v>
      </c>
      <c r="L108" s="64">
        <f t="shared" si="87"/>
        <v>31804105</v>
      </c>
      <c r="M108" s="78" t="str">
        <f t="shared" ca="1" si="88"/>
        <v>EXECUTE [dbo].[PG_CI_TRASPASO]  0,0,0, 31804104, '', 1, 1, 2, 1060, 1, '2018-04-02', 3, '', 1375, 1375</v>
      </c>
      <c r="N108" s="64">
        <f t="shared" si="87"/>
        <v>31804215</v>
      </c>
      <c r="O108" s="71" t="str">
        <f t="shared" ca="1" si="120"/>
        <v>EXECUTE [dbo].[PG_CI_TRASPASO]  0,0,0, 31804215, '', 100, 1, 2, 1060, 1, '04-09-2018', 3, '', 1375, 1375</v>
      </c>
      <c r="P108" s="64">
        <f t="shared" si="87"/>
        <v>31804325</v>
      </c>
      <c r="Q108" s="71" t="str">
        <f t="shared" ca="1" si="121"/>
        <v>EXECUTE [dbo].[PG_CI_TRASPASO]  0,0,0, 31804325, '', 100, 1, 2, 1060, 1, '04-16-2018', 3, '', 1375, 1375</v>
      </c>
      <c r="R108" s="64">
        <f t="shared" si="87"/>
        <v>31804435</v>
      </c>
      <c r="S108" s="71" t="str">
        <f t="shared" ca="1" si="122"/>
        <v>EXECUTE [dbo].[PG_CI_TRASPASO]  0,0,0, 31804435, '', 100, 1, 2, 1060, 1, '04-23-2018', 3, '', 1375, 1375</v>
      </c>
      <c r="V108" s="55">
        <f>SUM(V106:V107)</f>
        <v>5500</v>
      </c>
    </row>
    <row r="109" spans="1:23" x14ac:dyDescent="0.3">
      <c r="A109" s="41">
        <v>1</v>
      </c>
      <c r="C109" s="41" t="s">
        <v>144</v>
      </c>
      <c r="D109" s="64">
        <f t="shared" si="86"/>
        <v>1070</v>
      </c>
      <c r="E109" s="57" t="s">
        <v>106</v>
      </c>
      <c r="F109" s="59">
        <f t="shared" ref="F109" ca="1" si="137">RANDBETWEEN($T109,$U109)</f>
        <v>0</v>
      </c>
      <c r="G109" s="42">
        <f ca="1">RANDBETWEEN($T109,$U109)</f>
        <v>0</v>
      </c>
      <c r="H109" s="42">
        <f ca="1">RANDBETWEEN($T109,$U109)</f>
        <v>0</v>
      </c>
      <c r="I109" s="42">
        <f ca="1">RANDBETWEEN($T109,$U109)</f>
        <v>0</v>
      </c>
      <c r="J109" s="42">
        <f ca="1">RANDBETWEEN($T109,$U109)</f>
        <v>0</v>
      </c>
      <c r="K109" s="42">
        <f ca="1">RANDBETWEEN($T109,$U109)</f>
        <v>0</v>
      </c>
      <c r="L109" s="64">
        <f t="shared" si="87"/>
        <v>31804106</v>
      </c>
      <c r="M109" s="78" t="str">
        <f t="shared" ca="1" si="88"/>
        <v>EXECUTE [dbo].[PG_CI_TRASPASO]  0,0,0, 31804105, '', 1, 1, 2, 1070, 1, '2018-04-02', 3, '', 0, 0</v>
      </c>
      <c r="N109" s="64">
        <f t="shared" si="87"/>
        <v>31804216</v>
      </c>
      <c r="O109" s="71" t="str">
        <f t="shared" ca="1" si="120"/>
        <v>EXECUTE [dbo].[PG_CI_TRASPASO]  0,0,0, 31804216, '', 100, 1, 2, 1070, 1, '04-09-2018', 3, '', 0, 0</v>
      </c>
      <c r="P109" s="64">
        <f t="shared" si="87"/>
        <v>31804326</v>
      </c>
      <c r="Q109" s="71" t="str">
        <f t="shared" ca="1" si="121"/>
        <v>EXECUTE [dbo].[PG_CI_TRASPASO]  0,0,0, 31804326, '', 100, 1, 2, 1070, 1, '04-16-2018', 3, '', 0, 0</v>
      </c>
      <c r="R109" s="64">
        <f t="shared" si="87"/>
        <v>31804436</v>
      </c>
      <c r="S109" s="71" t="str">
        <f t="shared" ca="1" si="122"/>
        <v>EXECUTE [dbo].[PG_CI_TRASPASO]  0,0,0, 31804436, '', 100, 1, 2, 1070, 1, '04-23-2018', 3, '', 0, 0</v>
      </c>
      <c r="T109" s="50"/>
      <c r="U109" s="50"/>
    </row>
    <row r="110" spans="1:23" hidden="1" x14ac:dyDescent="0.3">
      <c r="A110" s="41">
        <v>3</v>
      </c>
      <c r="B110" s="41" t="s">
        <v>132</v>
      </c>
      <c r="C110" s="41" t="s">
        <v>123</v>
      </c>
      <c r="D110" s="64">
        <f t="shared" si="86"/>
        <v>1080</v>
      </c>
      <c r="E110" s="51" t="s">
        <v>108</v>
      </c>
      <c r="F110" s="61">
        <f t="shared" ref="F110" ca="1" si="138">F105+F108+F109</f>
        <v>53514</v>
      </c>
      <c r="G110" s="37">
        <f t="shared" ref="G110:K110" ca="1" si="139">G105+G108+G109</f>
        <v>13378.5</v>
      </c>
      <c r="H110" s="37">
        <f t="shared" ca="1" si="139"/>
        <v>13378.5</v>
      </c>
      <c r="I110" s="37">
        <f t="shared" ca="1" si="139"/>
        <v>13378.5</v>
      </c>
      <c r="J110" s="37">
        <f t="shared" ca="1" si="139"/>
        <v>13378.5</v>
      </c>
      <c r="K110" s="37">
        <f t="shared" ca="1" si="139"/>
        <v>0</v>
      </c>
      <c r="L110" s="64">
        <f t="shared" si="87"/>
        <v>31804107</v>
      </c>
      <c r="M110" s="78" t="str">
        <f t="shared" ca="1" si="88"/>
        <v>EXECUTE [dbo].[PG_CI_TRASPASO]  0,0,0, 31804106, '', 1, 1, 2, 1080, 1, '2018-04-02', 3, '', 13378.5, 13378.5</v>
      </c>
      <c r="N110" s="64">
        <f t="shared" si="87"/>
        <v>31804217</v>
      </c>
      <c r="O110" s="71" t="str">
        <f t="shared" ca="1" si="120"/>
        <v>EXECUTE [dbo].[PG_CI_TRASPASO]  0,0,0, 31804217, '', 100, 1, 2, 1080, 1, '04-09-2018', 3, '', 13378.5, 13378.5</v>
      </c>
      <c r="P110" s="64">
        <f t="shared" si="87"/>
        <v>31804327</v>
      </c>
      <c r="Q110" s="71" t="str">
        <f t="shared" ca="1" si="121"/>
        <v>EXECUTE [dbo].[PG_CI_TRASPASO]  0,0,0, 31804327, '', 100, 1, 2, 1080, 1, '04-16-2018', 3, '', 13378.5, 13378.5</v>
      </c>
      <c r="R110" s="64">
        <f t="shared" si="87"/>
        <v>31804437</v>
      </c>
      <c r="S110" s="71" t="str">
        <f t="shared" ca="1" si="122"/>
        <v>EXECUTE [dbo].[PG_CI_TRASPASO]  0,0,0, 31804437, '', 100, 1, 2, 1080, 1, '04-23-2018', 3, '', 13378.5, 13378.5</v>
      </c>
      <c r="V110" s="37">
        <f>V105+V108+V109</f>
        <v>53514</v>
      </c>
    </row>
    <row r="111" spans="1:23" ht="15" hidden="1" x14ac:dyDescent="0.3">
      <c r="A111" s="41">
        <v>0</v>
      </c>
      <c r="B111" s="41" t="s">
        <v>132</v>
      </c>
      <c r="C111" s="41" t="s">
        <v>123</v>
      </c>
      <c r="D111" s="64">
        <f t="shared" si="86"/>
        <v>1090</v>
      </c>
      <c r="E111" s="38" t="s">
        <v>111</v>
      </c>
      <c r="F111" s="36"/>
      <c r="G111" s="36"/>
      <c r="H111" s="36"/>
      <c r="I111" s="36"/>
      <c r="J111" s="36"/>
      <c r="K111" s="36"/>
      <c r="L111" s="64">
        <f t="shared" si="87"/>
        <v>31804108</v>
      </c>
      <c r="M111" s="78" t="str">
        <f t="shared" si="88"/>
        <v xml:space="preserve">EXECUTE [dbo].[PG_CI_TRASPASO]  0,0,0, 31804107, '', 1, 1, 2, 1090, 1, '2018-04-02', 3, '', , </v>
      </c>
      <c r="N111" s="64">
        <f t="shared" si="87"/>
        <v>31804218</v>
      </c>
      <c r="O111" s="71" t="str">
        <f t="shared" si="120"/>
        <v xml:space="preserve">EXECUTE [dbo].[PG_CI_TRASPASO]  0,0,0, 31804218, '', 100, 1, 2, 1090, 1, '04-09-2018', 3, '', , </v>
      </c>
      <c r="P111" s="64">
        <f t="shared" si="87"/>
        <v>31804328</v>
      </c>
      <c r="Q111" s="71" t="str">
        <f t="shared" si="121"/>
        <v xml:space="preserve">EXECUTE [dbo].[PG_CI_TRASPASO]  0,0,0, 31804328, '', 100, 1, 2, 1090, 1, '04-16-2018', 3, '', , </v>
      </c>
      <c r="R111" s="64">
        <f t="shared" si="87"/>
        <v>31804438</v>
      </c>
      <c r="S111" s="71" t="str">
        <f t="shared" si="122"/>
        <v xml:space="preserve">EXECUTE [dbo].[PG_CI_TRASPASO]  0,0,0, 31804438, '', 100, 1, 2, 1090, 1, '04-23-2018', 3, '', , </v>
      </c>
      <c r="V111" s="36"/>
    </row>
    <row r="112" spans="1:23" hidden="1" x14ac:dyDescent="0.3">
      <c r="A112" s="41">
        <v>3</v>
      </c>
      <c r="B112" s="41" t="s">
        <v>132</v>
      </c>
      <c r="C112" s="41" t="s">
        <v>123</v>
      </c>
      <c r="D112" s="64">
        <f t="shared" si="86"/>
        <v>1100</v>
      </c>
      <c r="E112" s="51" t="s">
        <v>112</v>
      </c>
      <c r="F112" s="61">
        <f t="shared" ref="F112" ca="1" si="140">F10+F38+F99+F58+F110</f>
        <v>355057</v>
      </c>
      <c r="G112" s="37">
        <f ca="1">G10+G38+G99+G58+G110</f>
        <v>72737.5</v>
      </c>
      <c r="H112" s="37">
        <f ca="1">H10+H38+H99+H58+H110</f>
        <v>124816.5</v>
      </c>
      <c r="I112" s="37">
        <f ca="1">I10+I38+I99+I58+I110</f>
        <v>45584.5</v>
      </c>
      <c r="J112" s="37">
        <f ca="1">J10+J38+J99+J58+J110</f>
        <v>111918.5</v>
      </c>
      <c r="K112" s="37">
        <f ca="1">K10+K38+K99+K58+K110</f>
        <v>0</v>
      </c>
      <c r="L112" s="64">
        <f t="shared" si="87"/>
        <v>31804109</v>
      </c>
      <c r="M112" s="78" t="str">
        <f t="shared" ca="1" si="88"/>
        <v>EXECUTE [dbo].[PG_CI_TRASPASO]  0,0,0, 31804108, '', 1, 1, 2, 1100, 1, '2018-04-02', 3, '', 72737.5, 72737.5</v>
      </c>
      <c r="N112" s="64">
        <f t="shared" si="87"/>
        <v>31804219</v>
      </c>
      <c r="O112" s="71" t="str">
        <f t="shared" ca="1" si="120"/>
        <v>EXECUTE [dbo].[PG_CI_TRASPASO]  0,0,0, 31804219, '', 100, 1, 2, 1100, 1, '04-09-2018', 3, '', 124816.5, 124816.5</v>
      </c>
      <c r="P112" s="64">
        <f t="shared" si="87"/>
        <v>31804329</v>
      </c>
      <c r="Q112" s="71" t="str">
        <f t="shared" ca="1" si="121"/>
        <v>EXECUTE [dbo].[PG_CI_TRASPASO]  0,0,0, 31804329, '', 100, 1, 2, 1100, 1, '04-16-2018', 3, '', 45584.5, 45584.5</v>
      </c>
      <c r="R112" s="64">
        <f t="shared" si="87"/>
        <v>31804439</v>
      </c>
      <c r="S112" s="71" t="str">
        <f t="shared" ca="1" si="122"/>
        <v>EXECUTE [dbo].[PG_CI_TRASPASO]  0,0,0, 31804439, '', 100, 1, 2, 1100, 1, '04-23-2018', 3, '', 111918.5, 111918.5</v>
      </c>
      <c r="V112" s="37">
        <f>V10+V38+V99+V58+V110</f>
        <v>364347</v>
      </c>
    </row>
    <row r="113" spans="4:4" hidden="1" x14ac:dyDescent="0.3">
      <c r="D113" s="64">
        <f t="shared" si="86"/>
        <v>1110</v>
      </c>
    </row>
  </sheetData>
  <autoFilter ref="A2:U113">
    <filterColumn colId="0">
      <filters>
        <filter val="1"/>
      </filters>
    </filterColumn>
  </autoFilter>
  <pageMargins left="0.25" right="0.25" top="0.75" bottom="0.75" header="0.3" footer="0.3"/>
  <pageSetup orientation="portrait" horizontalDpi="4294967295" verticalDpi="4294967295" r:id="rId1"/>
  <headerFooter>
    <oddHeader>&amp;L&amp;F&amp;R&amp;D</oddHeader>
    <oddFooter>&amp;L&amp;A&amp;C&amp;P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showGridLines="0" zoomScale="120" zoomScaleNormal="120" workbookViewId="0">
      <pane ySplit="1" topLeftCell="A55" activePane="bottomLeft" state="frozen"/>
      <selection pane="bottomLeft" activeCell="D1" sqref="D1:E1048576"/>
    </sheetView>
  </sheetViews>
  <sheetFormatPr baseColWidth="10" defaultRowHeight="11.4" x14ac:dyDescent="0.3"/>
  <cols>
    <col min="1" max="3" width="3.33203125" style="41" customWidth="1"/>
    <col min="4" max="4" width="24.5546875" style="40" customWidth="1"/>
    <col min="5" max="10" width="10.88671875" style="40" customWidth="1"/>
    <col min="11" max="11" width="18.88671875" style="40" customWidth="1"/>
    <col min="12" max="13" width="11.5546875" style="40"/>
    <col min="14" max="14" width="13.33203125" style="40" customWidth="1"/>
    <col min="15" max="15" width="8.5546875" style="41" customWidth="1"/>
    <col min="16" max="16384" width="11.5546875" style="40"/>
  </cols>
  <sheetData>
    <row r="1" spans="1:15" ht="23.4" x14ac:dyDescent="0.3">
      <c r="A1" s="63" t="s">
        <v>29</v>
      </c>
      <c r="B1" s="63" t="s">
        <v>131</v>
      </c>
      <c r="C1" s="63" t="s">
        <v>135</v>
      </c>
      <c r="D1" s="39" t="s">
        <v>30</v>
      </c>
      <c r="E1" s="36" t="s">
        <v>23</v>
      </c>
      <c r="F1" s="36" t="s">
        <v>24</v>
      </c>
      <c r="G1" s="36" t="s">
        <v>25</v>
      </c>
      <c r="H1" s="36" t="s">
        <v>26</v>
      </c>
      <c r="I1" s="36" t="s">
        <v>27</v>
      </c>
      <c r="J1" s="36" t="s">
        <v>28</v>
      </c>
    </row>
    <row r="2" spans="1:15" ht="15" x14ac:dyDescent="0.3">
      <c r="A2" s="41">
        <v>0</v>
      </c>
      <c r="B2" s="41" t="s">
        <v>132</v>
      </c>
      <c r="C2" s="41" t="s">
        <v>123</v>
      </c>
      <c r="D2" s="38" t="s">
        <v>15</v>
      </c>
      <c r="E2" s="36"/>
      <c r="F2" s="36"/>
      <c r="G2" s="36"/>
      <c r="H2" s="36"/>
      <c r="I2" s="36"/>
      <c r="J2" s="36"/>
      <c r="N2" s="36"/>
    </row>
    <row r="3" spans="1:15" x14ac:dyDescent="0.3">
      <c r="A3" s="41">
        <v>1</v>
      </c>
      <c r="B3" s="41" t="s">
        <v>123</v>
      </c>
      <c r="C3" s="41" t="s">
        <v>123</v>
      </c>
      <c r="D3" s="56" t="s">
        <v>18</v>
      </c>
      <c r="E3" s="42">
        <f ca="1">RANDBETWEEN($L3,$M3)</f>
        <v>81357</v>
      </c>
      <c r="F3" s="42">
        <f t="shared" ref="F3:J4" ca="1" si="0">RANDBETWEEN($L3,$M3)</f>
        <v>88906</v>
      </c>
      <c r="G3" s="42">
        <f t="shared" ca="1" si="0"/>
        <v>82742</v>
      </c>
      <c r="H3" s="42">
        <f t="shared" ca="1" si="0"/>
        <v>82871</v>
      </c>
      <c r="I3" s="42">
        <f t="shared" ca="1" si="0"/>
        <v>92388</v>
      </c>
      <c r="J3" s="42">
        <f t="shared" ca="1" si="0"/>
        <v>94272</v>
      </c>
      <c r="K3" s="43"/>
      <c r="L3" s="44">
        <f>$N3*(1-O3)</f>
        <v>81000</v>
      </c>
      <c r="M3" s="44">
        <f>$N3*(1+O3)</f>
        <v>99000.000000000015</v>
      </c>
      <c r="N3" s="45">
        <v>90000</v>
      </c>
      <c r="O3" s="46">
        <v>0.1</v>
      </c>
    </row>
    <row r="4" spans="1:15" x14ac:dyDescent="0.3">
      <c r="A4" s="41">
        <v>1</v>
      </c>
      <c r="B4" s="41" t="s">
        <v>123</v>
      </c>
      <c r="C4" s="41" t="s">
        <v>123</v>
      </c>
      <c r="D4" s="56" t="s">
        <v>19</v>
      </c>
      <c r="E4" s="42">
        <f ca="1">RANDBETWEEN($L4,$M4)</f>
        <v>28285</v>
      </c>
      <c r="F4" s="42">
        <f t="shared" ca="1" si="0"/>
        <v>31728</v>
      </c>
      <c r="G4" s="42">
        <f t="shared" ca="1" si="0"/>
        <v>28076</v>
      </c>
      <c r="H4" s="42">
        <f t="shared" ca="1" si="0"/>
        <v>27821</v>
      </c>
      <c r="I4" s="42">
        <f t="shared" ca="1" si="0"/>
        <v>32416</v>
      </c>
      <c r="J4" s="42">
        <f t="shared" ca="1" si="0"/>
        <v>30089</v>
      </c>
      <c r="L4" s="44">
        <f>$N4*(1-O4)</f>
        <v>27000</v>
      </c>
      <c r="M4" s="44">
        <f>$N4*(1+O4)</f>
        <v>33000</v>
      </c>
      <c r="N4" s="45">
        <v>30000</v>
      </c>
      <c r="O4" s="46">
        <v>0.1</v>
      </c>
    </row>
    <row r="5" spans="1:15" x14ac:dyDescent="0.3">
      <c r="A5" s="41">
        <v>2</v>
      </c>
      <c r="B5" s="41" t="s">
        <v>123</v>
      </c>
      <c r="C5" s="41" t="s">
        <v>123</v>
      </c>
      <c r="D5" s="58" t="s">
        <v>16</v>
      </c>
      <c r="E5" s="47">
        <f t="shared" ref="E5:J5" ca="1" si="1">E3+E4</f>
        <v>109642</v>
      </c>
      <c r="F5" s="47">
        <f t="shared" ca="1" si="1"/>
        <v>120634</v>
      </c>
      <c r="G5" s="47">
        <f t="shared" ca="1" si="1"/>
        <v>110818</v>
      </c>
      <c r="H5" s="47">
        <f t="shared" ca="1" si="1"/>
        <v>110692</v>
      </c>
      <c r="I5" s="47">
        <f t="shared" ca="1" si="1"/>
        <v>124804</v>
      </c>
      <c r="J5" s="47">
        <f t="shared" ca="1" si="1"/>
        <v>124361</v>
      </c>
      <c r="L5" s="48"/>
      <c r="M5" s="45"/>
      <c r="N5" s="47">
        <f>N3+N4</f>
        <v>120000</v>
      </c>
    </row>
    <row r="6" spans="1:15" x14ac:dyDescent="0.3">
      <c r="A6" s="41">
        <v>1</v>
      </c>
      <c r="B6" s="41" t="s">
        <v>123</v>
      </c>
      <c r="C6" s="41" t="s">
        <v>123</v>
      </c>
      <c r="D6" s="56" t="s">
        <v>20</v>
      </c>
      <c r="E6" s="42">
        <f ca="1">RANDBETWEEN($L6,$M6)</f>
        <v>35054</v>
      </c>
      <c r="F6" s="42">
        <f t="shared" ref="F6:J7" ca="1" si="2">RANDBETWEEN($L6,$M6)</f>
        <v>40297</v>
      </c>
      <c r="G6" s="42">
        <f t="shared" ca="1" si="2"/>
        <v>34705</v>
      </c>
      <c r="H6" s="42">
        <f t="shared" ca="1" si="2"/>
        <v>34668</v>
      </c>
      <c r="I6" s="42">
        <f t="shared" ca="1" si="2"/>
        <v>34446</v>
      </c>
      <c r="J6" s="42">
        <f t="shared" ca="1" si="2"/>
        <v>37550</v>
      </c>
      <c r="L6" s="44">
        <f>$N6*(1-O6)</f>
        <v>33300</v>
      </c>
      <c r="M6" s="44">
        <f>$N6*(1+O6)</f>
        <v>40700</v>
      </c>
      <c r="N6" s="45">
        <v>37000</v>
      </c>
      <c r="O6" s="46">
        <v>0.1</v>
      </c>
    </row>
    <row r="7" spans="1:15" x14ac:dyDescent="0.3">
      <c r="A7" s="41">
        <v>1</v>
      </c>
      <c r="B7" s="41" t="s">
        <v>123</v>
      </c>
      <c r="C7" s="41" t="s">
        <v>123</v>
      </c>
      <c r="D7" s="56" t="s">
        <v>21</v>
      </c>
      <c r="E7" s="42">
        <f ca="1">RANDBETWEEN($L7,$M7)</f>
        <v>50316</v>
      </c>
      <c r="F7" s="42">
        <f t="shared" ca="1" si="2"/>
        <v>50804</v>
      </c>
      <c r="G7" s="42">
        <f t="shared" ca="1" si="2"/>
        <v>52846</v>
      </c>
      <c r="H7" s="42">
        <f t="shared" ca="1" si="2"/>
        <v>47147</v>
      </c>
      <c r="I7" s="42">
        <f t="shared" ca="1" si="2"/>
        <v>46648</v>
      </c>
      <c r="J7" s="42">
        <f t="shared" ca="1" si="2"/>
        <v>47680</v>
      </c>
      <c r="L7" s="44">
        <f>$N7*(1-O7)</f>
        <v>45000</v>
      </c>
      <c r="M7" s="44">
        <f>$N7*(1+O7)</f>
        <v>55000.000000000007</v>
      </c>
      <c r="N7" s="45">
        <v>50000</v>
      </c>
      <c r="O7" s="46">
        <v>0.1</v>
      </c>
    </row>
    <row r="8" spans="1:15" x14ac:dyDescent="0.3">
      <c r="A8" s="41">
        <v>2</v>
      </c>
      <c r="B8" s="41" t="s">
        <v>123</v>
      </c>
      <c r="C8" s="41" t="s">
        <v>123</v>
      </c>
      <c r="D8" s="58" t="s">
        <v>17</v>
      </c>
      <c r="E8" s="47">
        <f t="shared" ref="E8:J8" ca="1" si="3">E6+E7</f>
        <v>85370</v>
      </c>
      <c r="F8" s="47">
        <f t="shared" ca="1" si="3"/>
        <v>91101</v>
      </c>
      <c r="G8" s="47">
        <f t="shared" ca="1" si="3"/>
        <v>87551</v>
      </c>
      <c r="H8" s="47">
        <f t="shared" ca="1" si="3"/>
        <v>81815</v>
      </c>
      <c r="I8" s="47">
        <f t="shared" ca="1" si="3"/>
        <v>81094</v>
      </c>
      <c r="J8" s="47">
        <f t="shared" ca="1" si="3"/>
        <v>85230</v>
      </c>
      <c r="L8" s="49"/>
      <c r="M8" s="50"/>
      <c r="N8" s="47">
        <f>N6+N7</f>
        <v>87000</v>
      </c>
    </row>
    <row r="9" spans="1:15" x14ac:dyDescent="0.3">
      <c r="A9" s="41">
        <v>3</v>
      </c>
      <c r="B9" s="41" t="s">
        <v>132</v>
      </c>
      <c r="C9" s="41" t="s">
        <v>123</v>
      </c>
      <c r="D9" s="51" t="s">
        <v>22</v>
      </c>
      <c r="E9" s="37">
        <f t="shared" ref="E9:J9" ca="1" si="4">E5+E8</f>
        <v>195012</v>
      </c>
      <c r="F9" s="37">
        <f t="shared" ca="1" si="4"/>
        <v>211735</v>
      </c>
      <c r="G9" s="37">
        <f t="shared" ca="1" si="4"/>
        <v>198369</v>
      </c>
      <c r="H9" s="37">
        <f t="shared" ca="1" si="4"/>
        <v>192507</v>
      </c>
      <c r="I9" s="37">
        <f t="shared" ca="1" si="4"/>
        <v>205898</v>
      </c>
      <c r="J9" s="37">
        <f t="shared" ca="1" si="4"/>
        <v>209591</v>
      </c>
      <c r="L9" s="52"/>
      <c r="N9" s="37">
        <f>N5+N8</f>
        <v>207000</v>
      </c>
    </row>
    <row r="10" spans="1:15" ht="15" x14ac:dyDescent="0.3">
      <c r="A10" s="41">
        <v>0</v>
      </c>
      <c r="B10" s="41" t="s">
        <v>132</v>
      </c>
      <c r="C10" s="41" t="s">
        <v>123</v>
      </c>
      <c r="D10" s="38" t="s">
        <v>133</v>
      </c>
      <c r="E10" s="36"/>
      <c r="F10" s="36"/>
      <c r="G10" s="36"/>
      <c r="H10" s="36"/>
      <c r="I10" s="36"/>
      <c r="J10" s="36"/>
      <c r="N10" s="36"/>
    </row>
    <row r="11" spans="1:15" x14ac:dyDescent="0.3">
      <c r="A11" s="41">
        <v>1</v>
      </c>
      <c r="B11" s="41" t="s">
        <v>123</v>
      </c>
      <c r="C11" s="41" t="s">
        <v>123</v>
      </c>
      <c r="D11" s="57" t="s">
        <v>115</v>
      </c>
      <c r="E11" s="42">
        <f t="shared" ref="E11:J13" ca="1" si="5">RANDBETWEEN($L11,$M11)</f>
        <v>12899</v>
      </c>
      <c r="F11" s="42">
        <f t="shared" ca="1" si="5"/>
        <v>13329</v>
      </c>
      <c r="G11" s="42">
        <f t="shared" ca="1" si="5"/>
        <v>13165</v>
      </c>
      <c r="H11" s="42">
        <f t="shared" ca="1" si="5"/>
        <v>13358</v>
      </c>
      <c r="I11" s="42">
        <f t="shared" ca="1" si="5"/>
        <v>13143</v>
      </c>
      <c r="J11" s="42">
        <f t="shared" ca="1" si="5"/>
        <v>12381</v>
      </c>
      <c r="L11" s="44">
        <f>$N11*(1-O11)</f>
        <v>11250</v>
      </c>
      <c r="M11" s="44">
        <f>$N11*(1+O11)</f>
        <v>13750.000000000002</v>
      </c>
      <c r="N11" s="45">
        <v>12500</v>
      </c>
      <c r="O11" s="46">
        <v>0.1</v>
      </c>
    </row>
    <row r="12" spans="1:15" x14ac:dyDescent="0.3">
      <c r="A12" s="41">
        <v>1</v>
      </c>
      <c r="D12" s="57" t="s">
        <v>116</v>
      </c>
      <c r="E12" s="42">
        <f t="shared" ca="1" si="5"/>
        <v>0</v>
      </c>
      <c r="F12" s="42">
        <f t="shared" ca="1" si="5"/>
        <v>0</v>
      </c>
      <c r="G12" s="42">
        <f t="shared" ca="1" si="5"/>
        <v>0</v>
      </c>
      <c r="H12" s="42">
        <f t="shared" ca="1" si="5"/>
        <v>0</v>
      </c>
      <c r="I12" s="42">
        <f t="shared" ca="1" si="5"/>
        <v>0</v>
      </c>
      <c r="J12" s="42">
        <f t="shared" ca="1" si="5"/>
        <v>0</v>
      </c>
      <c r="L12" s="44">
        <f>$N12*(1-O12)</f>
        <v>0</v>
      </c>
      <c r="M12" s="44">
        <f>$N12*(1+O12)</f>
        <v>0</v>
      </c>
      <c r="N12" s="45">
        <v>0</v>
      </c>
      <c r="O12" s="46">
        <v>0.1</v>
      </c>
    </row>
    <row r="13" spans="1:15" x14ac:dyDescent="0.3">
      <c r="A13" s="41">
        <v>1</v>
      </c>
      <c r="C13" s="41" t="s">
        <v>123</v>
      </c>
      <c r="D13" s="57" t="s">
        <v>117</v>
      </c>
      <c r="E13" s="42">
        <f t="shared" ca="1" si="5"/>
        <v>0</v>
      </c>
      <c r="F13" s="42">
        <f t="shared" ca="1" si="5"/>
        <v>0</v>
      </c>
      <c r="G13" s="42">
        <f t="shared" ca="1" si="5"/>
        <v>0</v>
      </c>
      <c r="H13" s="42">
        <f t="shared" ca="1" si="5"/>
        <v>0</v>
      </c>
      <c r="I13" s="42">
        <f t="shared" ca="1" si="5"/>
        <v>0</v>
      </c>
      <c r="J13" s="42">
        <f t="shared" ca="1" si="5"/>
        <v>0</v>
      </c>
      <c r="L13" s="44">
        <f>$N13*(1-O13)</f>
        <v>0</v>
      </c>
      <c r="M13" s="44">
        <f>$N13*(1+O13)</f>
        <v>0</v>
      </c>
      <c r="N13" s="45">
        <v>0</v>
      </c>
      <c r="O13" s="46">
        <v>0.1</v>
      </c>
    </row>
    <row r="14" spans="1:15" x14ac:dyDescent="0.3">
      <c r="A14" s="41">
        <v>3</v>
      </c>
      <c r="B14" s="41" t="s">
        <v>123</v>
      </c>
      <c r="C14" s="41" t="s">
        <v>123</v>
      </c>
      <c r="D14" s="51" t="s">
        <v>42</v>
      </c>
      <c r="E14" s="37">
        <f t="shared" ref="E14:J14" ca="1" si="6">SUM(E11:E13)</f>
        <v>12899</v>
      </c>
      <c r="F14" s="37">
        <f t="shared" ca="1" si="6"/>
        <v>13329</v>
      </c>
      <c r="G14" s="37">
        <f t="shared" ca="1" si="6"/>
        <v>13165</v>
      </c>
      <c r="H14" s="37">
        <f t="shared" ca="1" si="6"/>
        <v>13358</v>
      </c>
      <c r="I14" s="37">
        <f t="shared" ca="1" si="6"/>
        <v>13143</v>
      </c>
      <c r="J14" s="37">
        <f t="shared" ca="1" si="6"/>
        <v>12381</v>
      </c>
      <c r="L14" s="53"/>
      <c r="N14" s="47">
        <f>SUM(N11:N13)</f>
        <v>12500</v>
      </c>
    </row>
    <row r="15" spans="1:15" ht="15" x14ac:dyDescent="0.3">
      <c r="A15" s="41">
        <v>0</v>
      </c>
      <c r="B15" s="41" t="s">
        <v>132</v>
      </c>
      <c r="C15" s="41" t="s">
        <v>123</v>
      </c>
      <c r="D15" s="38" t="s">
        <v>134</v>
      </c>
      <c r="E15" s="36"/>
      <c r="F15" s="36"/>
      <c r="G15" s="36"/>
      <c r="H15" s="36"/>
      <c r="I15" s="36"/>
      <c r="J15" s="36"/>
      <c r="N15" s="36"/>
    </row>
    <row r="16" spans="1:15" x14ac:dyDescent="0.3">
      <c r="A16" s="41">
        <v>1</v>
      </c>
      <c r="B16" s="41" t="s">
        <v>123</v>
      </c>
      <c r="C16" s="41" t="s">
        <v>123</v>
      </c>
      <c r="D16" s="57" t="s">
        <v>35</v>
      </c>
      <c r="E16" s="42">
        <f t="shared" ref="E16:J20" ca="1" si="7">RANDBETWEEN($L16,$M16)</f>
        <v>16230</v>
      </c>
      <c r="F16" s="42">
        <f t="shared" ca="1" si="7"/>
        <v>14204</v>
      </c>
      <c r="G16" s="42">
        <f t="shared" ca="1" si="7"/>
        <v>16240</v>
      </c>
      <c r="H16" s="42">
        <f t="shared" ca="1" si="7"/>
        <v>14464</v>
      </c>
      <c r="I16" s="42">
        <f t="shared" ca="1" si="7"/>
        <v>16278</v>
      </c>
      <c r="J16" s="42">
        <f t="shared" ca="1" si="7"/>
        <v>15458</v>
      </c>
      <c r="L16" s="44">
        <f>$N16*(1-O16)</f>
        <v>13500</v>
      </c>
      <c r="M16" s="44">
        <f>$N16*(1+O16)</f>
        <v>16500</v>
      </c>
      <c r="N16" s="45">
        <v>15000</v>
      </c>
      <c r="O16" s="46">
        <v>0.1</v>
      </c>
    </row>
    <row r="17" spans="1:15" x14ac:dyDescent="0.3">
      <c r="A17" s="41">
        <v>1</v>
      </c>
      <c r="B17" s="41" t="s">
        <v>123</v>
      </c>
      <c r="C17" s="41" t="s">
        <v>123</v>
      </c>
      <c r="D17" s="57" t="s">
        <v>36</v>
      </c>
      <c r="E17" s="42">
        <f t="shared" ca="1" si="7"/>
        <v>822</v>
      </c>
      <c r="F17" s="42">
        <f t="shared" ca="1" si="7"/>
        <v>786</v>
      </c>
      <c r="G17" s="42">
        <f t="shared" ca="1" si="7"/>
        <v>825</v>
      </c>
      <c r="H17" s="42">
        <f t="shared" ca="1" si="7"/>
        <v>794</v>
      </c>
      <c r="I17" s="42">
        <f t="shared" ca="1" si="7"/>
        <v>833</v>
      </c>
      <c r="J17" s="42">
        <f t="shared" ca="1" si="7"/>
        <v>824</v>
      </c>
      <c r="L17" s="44">
        <f>$N17*(1-O17)</f>
        <v>765</v>
      </c>
      <c r="M17" s="44">
        <f>$N17*(1+O17)</f>
        <v>935.00000000000011</v>
      </c>
      <c r="N17" s="45">
        <v>850</v>
      </c>
      <c r="O17" s="46">
        <v>0.1</v>
      </c>
    </row>
    <row r="18" spans="1:15" x14ac:dyDescent="0.3">
      <c r="A18" s="41">
        <v>1</v>
      </c>
      <c r="D18" s="57" t="s">
        <v>79</v>
      </c>
      <c r="E18" s="42">
        <f t="shared" ca="1" si="7"/>
        <v>0</v>
      </c>
      <c r="F18" s="42">
        <f t="shared" ca="1" si="7"/>
        <v>0</v>
      </c>
      <c r="G18" s="42">
        <f t="shared" ca="1" si="7"/>
        <v>0</v>
      </c>
      <c r="H18" s="42">
        <f t="shared" ca="1" si="7"/>
        <v>0</v>
      </c>
      <c r="I18" s="42">
        <f t="shared" ca="1" si="7"/>
        <v>0</v>
      </c>
      <c r="J18" s="42">
        <f t="shared" ca="1" si="7"/>
        <v>0</v>
      </c>
      <c r="L18" s="50"/>
      <c r="M18" s="50"/>
    </row>
    <row r="19" spans="1:15" x14ac:dyDescent="0.3">
      <c r="A19" s="41">
        <v>1</v>
      </c>
      <c r="C19" s="41" t="s">
        <v>123</v>
      </c>
      <c r="D19" s="57" t="s">
        <v>37</v>
      </c>
      <c r="E19" s="42">
        <f t="shared" ca="1" si="7"/>
        <v>0</v>
      </c>
      <c r="F19" s="42">
        <f t="shared" ca="1" si="7"/>
        <v>0</v>
      </c>
      <c r="G19" s="42">
        <f t="shared" ca="1" si="7"/>
        <v>0</v>
      </c>
      <c r="H19" s="42">
        <f t="shared" ca="1" si="7"/>
        <v>0</v>
      </c>
      <c r="I19" s="42">
        <f t="shared" ca="1" si="7"/>
        <v>0</v>
      </c>
      <c r="J19" s="42">
        <f t="shared" ca="1" si="7"/>
        <v>0</v>
      </c>
      <c r="L19" s="50"/>
      <c r="M19" s="50"/>
    </row>
    <row r="20" spans="1:15" x14ac:dyDescent="0.3">
      <c r="A20" s="41">
        <v>1</v>
      </c>
      <c r="D20" s="57" t="s">
        <v>38</v>
      </c>
      <c r="E20" s="42">
        <f t="shared" ca="1" si="7"/>
        <v>0</v>
      </c>
      <c r="F20" s="42">
        <f t="shared" ca="1" si="7"/>
        <v>0</v>
      </c>
      <c r="G20" s="42">
        <f t="shared" ca="1" si="7"/>
        <v>0</v>
      </c>
      <c r="H20" s="42">
        <f t="shared" ca="1" si="7"/>
        <v>0</v>
      </c>
      <c r="I20" s="42">
        <f t="shared" ca="1" si="7"/>
        <v>0</v>
      </c>
      <c r="J20" s="42">
        <f t="shared" ca="1" si="7"/>
        <v>0</v>
      </c>
      <c r="L20" s="50"/>
      <c r="M20" s="50"/>
    </row>
    <row r="21" spans="1:15" x14ac:dyDescent="0.3">
      <c r="A21" s="41">
        <v>2</v>
      </c>
      <c r="B21" s="41" t="s">
        <v>123</v>
      </c>
      <c r="C21" s="41" t="s">
        <v>123</v>
      </c>
      <c r="D21" s="58" t="s">
        <v>46</v>
      </c>
      <c r="E21" s="47">
        <f t="shared" ref="E21:J21" ca="1" si="8">SUM(E16:E20)</f>
        <v>17052</v>
      </c>
      <c r="F21" s="47">
        <f t="shared" ca="1" si="8"/>
        <v>14990</v>
      </c>
      <c r="G21" s="47">
        <f t="shared" ca="1" si="8"/>
        <v>17065</v>
      </c>
      <c r="H21" s="47">
        <f t="shared" ca="1" si="8"/>
        <v>15258</v>
      </c>
      <c r="I21" s="47">
        <f t="shared" ca="1" si="8"/>
        <v>17111</v>
      </c>
      <c r="J21" s="47">
        <f t="shared" ca="1" si="8"/>
        <v>16282</v>
      </c>
      <c r="N21" s="47">
        <f>SUM(N16:N20)</f>
        <v>15850</v>
      </c>
    </row>
    <row r="22" spans="1:15" x14ac:dyDescent="0.3">
      <c r="A22" s="41">
        <v>1</v>
      </c>
      <c r="B22" s="41" t="s">
        <v>123</v>
      </c>
      <c r="C22" s="41" t="s">
        <v>123</v>
      </c>
      <c r="D22" s="57" t="s">
        <v>31</v>
      </c>
      <c r="E22" s="42">
        <f t="shared" ref="E22:J27" ca="1" si="9">RANDBETWEEN($L22,$M22)</f>
        <v>6717</v>
      </c>
      <c r="F22" s="42">
        <f t="shared" ca="1" si="9"/>
        <v>6730</v>
      </c>
      <c r="G22" s="42">
        <f t="shared" ca="1" si="9"/>
        <v>7879</v>
      </c>
      <c r="H22" s="42">
        <f t="shared" ca="1" si="9"/>
        <v>7533</v>
      </c>
      <c r="I22" s="42">
        <f t="shared" ca="1" si="9"/>
        <v>8132</v>
      </c>
      <c r="J22" s="42">
        <f t="shared" ca="1" si="9"/>
        <v>6727</v>
      </c>
      <c r="L22" s="44">
        <f>$N22*(1-O22)</f>
        <v>6660</v>
      </c>
      <c r="M22" s="44">
        <f>$N22*(1+O22)</f>
        <v>8140.0000000000009</v>
      </c>
      <c r="N22" s="45">
        <v>7400</v>
      </c>
      <c r="O22" s="46">
        <v>0.1</v>
      </c>
    </row>
    <row r="23" spans="1:15" x14ac:dyDescent="0.3">
      <c r="A23" s="41">
        <v>1</v>
      </c>
      <c r="B23" s="41" t="s">
        <v>123</v>
      </c>
      <c r="C23" s="41" t="s">
        <v>123</v>
      </c>
      <c r="D23" s="57" t="s">
        <v>125</v>
      </c>
      <c r="E23" s="42">
        <f t="shared" ca="1" si="9"/>
        <v>5480</v>
      </c>
      <c r="F23" s="42">
        <f t="shared" ca="1" si="9"/>
        <v>6086</v>
      </c>
      <c r="G23" s="42">
        <f t="shared" ca="1" si="9"/>
        <v>5274</v>
      </c>
      <c r="H23" s="42">
        <f t="shared" ca="1" si="9"/>
        <v>5187</v>
      </c>
      <c r="I23" s="42">
        <f t="shared" ca="1" si="9"/>
        <v>5720</v>
      </c>
      <c r="J23" s="42">
        <f t="shared" ca="1" si="9"/>
        <v>5270</v>
      </c>
      <c r="L23" s="44">
        <f>$N23*(1-O23)</f>
        <v>5130</v>
      </c>
      <c r="M23" s="44">
        <f>$N23*(1+O23)</f>
        <v>6270.0000000000009</v>
      </c>
      <c r="N23" s="45">
        <v>5700</v>
      </c>
      <c r="O23" s="46">
        <v>0.1</v>
      </c>
    </row>
    <row r="24" spans="1:15" x14ac:dyDescent="0.3">
      <c r="A24" s="41">
        <v>1</v>
      </c>
      <c r="B24" s="41" t="s">
        <v>123</v>
      </c>
      <c r="C24" s="41" t="s">
        <v>123</v>
      </c>
      <c r="D24" s="57" t="s">
        <v>32</v>
      </c>
      <c r="E24" s="42">
        <f t="shared" ca="1" si="9"/>
        <v>1423</v>
      </c>
      <c r="F24" s="42">
        <f t="shared" ca="1" si="9"/>
        <v>1298</v>
      </c>
      <c r="G24" s="42">
        <f t="shared" ca="1" si="9"/>
        <v>1298</v>
      </c>
      <c r="H24" s="42">
        <f t="shared" ca="1" si="9"/>
        <v>1267</v>
      </c>
      <c r="I24" s="42">
        <f t="shared" ca="1" si="9"/>
        <v>1420</v>
      </c>
      <c r="J24" s="42">
        <f t="shared" ca="1" si="9"/>
        <v>1377</v>
      </c>
      <c r="L24" s="44">
        <f>$N24*(1-O24)</f>
        <v>1260</v>
      </c>
      <c r="M24" s="44">
        <f>$N24*(1+O24)</f>
        <v>1540.0000000000002</v>
      </c>
      <c r="N24" s="45">
        <v>1400</v>
      </c>
      <c r="O24" s="46">
        <v>0.1</v>
      </c>
    </row>
    <row r="25" spans="1:15" x14ac:dyDescent="0.3">
      <c r="A25" s="41">
        <v>1</v>
      </c>
      <c r="C25" s="41" t="s">
        <v>123</v>
      </c>
      <c r="D25" s="57" t="s">
        <v>33</v>
      </c>
      <c r="E25" s="42">
        <f t="shared" ca="1" si="9"/>
        <v>0</v>
      </c>
      <c r="F25" s="42">
        <f t="shared" ca="1" si="9"/>
        <v>0</v>
      </c>
      <c r="G25" s="42">
        <f t="shared" ca="1" si="9"/>
        <v>0</v>
      </c>
      <c r="H25" s="42">
        <f t="shared" ca="1" si="9"/>
        <v>0</v>
      </c>
      <c r="I25" s="42">
        <f t="shared" ca="1" si="9"/>
        <v>0</v>
      </c>
      <c r="J25" s="42">
        <f t="shared" ca="1" si="9"/>
        <v>0</v>
      </c>
      <c r="L25" s="50"/>
      <c r="M25" s="50"/>
    </row>
    <row r="26" spans="1:15" x14ac:dyDescent="0.3">
      <c r="A26" s="41">
        <v>1</v>
      </c>
      <c r="C26" s="41" t="s">
        <v>123</v>
      </c>
      <c r="D26" s="57" t="s">
        <v>34</v>
      </c>
      <c r="E26" s="42">
        <f t="shared" ca="1" si="9"/>
        <v>0</v>
      </c>
      <c r="F26" s="42">
        <f t="shared" ca="1" si="9"/>
        <v>0</v>
      </c>
      <c r="G26" s="42">
        <f t="shared" ca="1" si="9"/>
        <v>0</v>
      </c>
      <c r="H26" s="42">
        <f t="shared" ca="1" si="9"/>
        <v>0</v>
      </c>
      <c r="I26" s="42">
        <f t="shared" ca="1" si="9"/>
        <v>0</v>
      </c>
      <c r="J26" s="42">
        <f t="shared" ca="1" si="9"/>
        <v>0</v>
      </c>
      <c r="L26" s="50"/>
      <c r="M26" s="50"/>
    </row>
    <row r="27" spans="1:15" x14ac:dyDescent="0.3">
      <c r="A27" s="41">
        <v>1</v>
      </c>
      <c r="C27" s="41" t="s">
        <v>123</v>
      </c>
      <c r="D27" s="57" t="s">
        <v>41</v>
      </c>
      <c r="E27" s="42">
        <f t="shared" ca="1" si="9"/>
        <v>0</v>
      </c>
      <c r="F27" s="42">
        <f t="shared" ca="1" si="9"/>
        <v>0</v>
      </c>
      <c r="G27" s="42">
        <f t="shared" ca="1" si="9"/>
        <v>0</v>
      </c>
      <c r="H27" s="42">
        <f t="shared" ca="1" si="9"/>
        <v>0</v>
      </c>
      <c r="I27" s="42">
        <f t="shared" ca="1" si="9"/>
        <v>0</v>
      </c>
      <c r="J27" s="42">
        <f t="shared" ca="1" si="9"/>
        <v>0</v>
      </c>
      <c r="L27" s="50"/>
      <c r="M27" s="50"/>
    </row>
    <row r="28" spans="1:15" x14ac:dyDescent="0.3">
      <c r="A28" s="41">
        <v>2</v>
      </c>
      <c r="B28" s="41" t="s">
        <v>123</v>
      </c>
      <c r="C28" s="41" t="s">
        <v>123</v>
      </c>
      <c r="D28" s="58" t="s">
        <v>47</v>
      </c>
      <c r="E28" s="47">
        <f t="shared" ref="E28:J28" ca="1" si="10">SUM(E22:E27)</f>
        <v>13620</v>
      </c>
      <c r="F28" s="47">
        <f t="shared" ca="1" si="10"/>
        <v>14114</v>
      </c>
      <c r="G28" s="47">
        <f t="shared" ca="1" si="10"/>
        <v>14451</v>
      </c>
      <c r="H28" s="47">
        <f t="shared" ca="1" si="10"/>
        <v>13987</v>
      </c>
      <c r="I28" s="47">
        <f t="shared" ca="1" si="10"/>
        <v>15272</v>
      </c>
      <c r="J28" s="47">
        <f t="shared" ca="1" si="10"/>
        <v>13374</v>
      </c>
      <c r="L28" s="53"/>
      <c r="N28" s="47">
        <f>SUM(N22:N26)</f>
        <v>14500</v>
      </c>
    </row>
    <row r="29" spans="1:15" x14ac:dyDescent="0.3">
      <c r="A29" s="41">
        <v>1</v>
      </c>
      <c r="C29" s="41" t="s">
        <v>123</v>
      </c>
      <c r="D29" s="57" t="s">
        <v>39</v>
      </c>
      <c r="E29" s="42">
        <f t="shared" ref="E29:J34" ca="1" si="11">RANDBETWEEN($L29,$M29)</f>
        <v>0</v>
      </c>
      <c r="F29" s="42">
        <f t="shared" ca="1" si="11"/>
        <v>0</v>
      </c>
      <c r="G29" s="42">
        <f t="shared" ca="1" si="11"/>
        <v>0</v>
      </c>
      <c r="H29" s="42">
        <f t="shared" ca="1" si="11"/>
        <v>0</v>
      </c>
      <c r="I29" s="42">
        <f t="shared" ca="1" si="11"/>
        <v>0</v>
      </c>
      <c r="J29" s="42">
        <f t="shared" ca="1" si="11"/>
        <v>0</v>
      </c>
      <c r="L29" s="50"/>
      <c r="M29" s="50"/>
    </row>
    <row r="30" spans="1:15" x14ac:dyDescent="0.3">
      <c r="A30" s="41">
        <v>1</v>
      </c>
      <c r="B30" s="41" t="s">
        <v>123</v>
      </c>
      <c r="C30" s="41" t="s">
        <v>123</v>
      </c>
      <c r="D30" s="57" t="s">
        <v>127</v>
      </c>
      <c r="E30" s="42">
        <f t="shared" ca="1" si="11"/>
        <v>7500</v>
      </c>
      <c r="F30" s="42">
        <f t="shared" ca="1" si="11"/>
        <v>7500</v>
      </c>
      <c r="G30" s="42">
        <f t="shared" ca="1" si="11"/>
        <v>7500</v>
      </c>
      <c r="H30" s="42">
        <f t="shared" ca="1" si="11"/>
        <v>7500</v>
      </c>
      <c r="I30" s="42">
        <f t="shared" ca="1" si="11"/>
        <v>7500</v>
      </c>
      <c r="J30" s="42">
        <f t="shared" ca="1" si="11"/>
        <v>7500</v>
      </c>
      <c r="L30" s="44">
        <f>$N30*(1-O30)</f>
        <v>7500</v>
      </c>
      <c r="M30" s="44">
        <f>$N30*(1+O30)</f>
        <v>7500</v>
      </c>
      <c r="N30" s="45">
        <v>7500</v>
      </c>
      <c r="O30" s="46">
        <v>0</v>
      </c>
    </row>
    <row r="31" spans="1:15" x14ac:dyDescent="0.3">
      <c r="A31" s="41">
        <v>1</v>
      </c>
      <c r="C31" s="41" t="s">
        <v>123</v>
      </c>
      <c r="D31" s="57" t="s">
        <v>49</v>
      </c>
      <c r="E31" s="42">
        <f t="shared" ca="1" si="11"/>
        <v>0</v>
      </c>
      <c r="F31" s="42">
        <f t="shared" ca="1" si="11"/>
        <v>0</v>
      </c>
      <c r="G31" s="42">
        <f t="shared" ca="1" si="11"/>
        <v>0</v>
      </c>
      <c r="H31" s="42">
        <f t="shared" ca="1" si="11"/>
        <v>0</v>
      </c>
      <c r="I31" s="42">
        <f t="shared" ca="1" si="11"/>
        <v>0</v>
      </c>
      <c r="J31" s="42">
        <f t="shared" ca="1" si="11"/>
        <v>0</v>
      </c>
      <c r="L31" s="50"/>
      <c r="M31" s="50"/>
    </row>
    <row r="32" spans="1:15" x14ac:dyDescent="0.3">
      <c r="A32" s="41">
        <v>1</v>
      </c>
      <c r="B32" s="41" t="s">
        <v>123</v>
      </c>
      <c r="C32" s="41" t="s">
        <v>123</v>
      </c>
      <c r="D32" s="57" t="s">
        <v>43</v>
      </c>
      <c r="E32" s="42">
        <f t="shared" ca="1" si="11"/>
        <v>25127</v>
      </c>
      <c r="F32" s="42">
        <f t="shared" ca="1" si="11"/>
        <v>24514</v>
      </c>
      <c r="G32" s="42">
        <f t="shared" ca="1" si="11"/>
        <v>22941</v>
      </c>
      <c r="H32" s="42">
        <f t="shared" ca="1" si="11"/>
        <v>22319</v>
      </c>
      <c r="I32" s="42">
        <f t="shared" ca="1" si="11"/>
        <v>25884</v>
      </c>
      <c r="J32" s="42">
        <f t="shared" ca="1" si="11"/>
        <v>25157</v>
      </c>
      <c r="L32" s="44">
        <f>$N32*(1-O32)</f>
        <v>21240</v>
      </c>
      <c r="M32" s="44">
        <f>$N32*(1+O32)</f>
        <v>25960.000000000004</v>
      </c>
      <c r="N32" s="45">
        <v>23600</v>
      </c>
      <c r="O32" s="46">
        <v>0.1</v>
      </c>
    </row>
    <row r="33" spans="1:15" x14ac:dyDescent="0.3">
      <c r="A33" s="41">
        <v>1</v>
      </c>
      <c r="B33" s="41" t="s">
        <v>123</v>
      </c>
      <c r="C33" s="41" t="s">
        <v>123</v>
      </c>
      <c r="D33" s="57" t="s">
        <v>40</v>
      </c>
      <c r="E33" s="42">
        <f t="shared" ca="1" si="11"/>
        <v>2279</v>
      </c>
      <c r="F33" s="42">
        <f t="shared" ca="1" si="11"/>
        <v>2303</v>
      </c>
      <c r="G33" s="42">
        <f t="shared" ca="1" si="11"/>
        <v>2500</v>
      </c>
      <c r="H33" s="42">
        <f t="shared" ca="1" si="11"/>
        <v>2420</v>
      </c>
      <c r="I33" s="42">
        <f t="shared" ca="1" si="11"/>
        <v>2728</v>
      </c>
      <c r="J33" s="42">
        <f t="shared" ca="1" si="11"/>
        <v>2694</v>
      </c>
      <c r="L33" s="44">
        <f>$N33*(1-O33)</f>
        <v>2258.1</v>
      </c>
      <c r="M33" s="44">
        <f>$N33*(1+O33)</f>
        <v>2759.9</v>
      </c>
      <c r="N33" s="45">
        <v>2509</v>
      </c>
      <c r="O33" s="46">
        <v>0.1</v>
      </c>
    </row>
    <row r="34" spans="1:15" x14ac:dyDescent="0.3">
      <c r="A34" s="41">
        <v>1</v>
      </c>
      <c r="D34" s="57" t="s">
        <v>44</v>
      </c>
      <c r="E34" s="42">
        <f t="shared" ca="1" si="11"/>
        <v>0</v>
      </c>
      <c r="F34" s="42">
        <f t="shared" ca="1" si="11"/>
        <v>0</v>
      </c>
      <c r="G34" s="42">
        <f t="shared" ca="1" si="11"/>
        <v>0</v>
      </c>
      <c r="H34" s="42">
        <f t="shared" ca="1" si="11"/>
        <v>0</v>
      </c>
      <c r="I34" s="42">
        <f t="shared" ca="1" si="11"/>
        <v>0</v>
      </c>
      <c r="J34" s="42">
        <f t="shared" ca="1" si="11"/>
        <v>0</v>
      </c>
      <c r="L34" s="50"/>
      <c r="M34" s="50"/>
    </row>
    <row r="35" spans="1:15" x14ac:dyDescent="0.3">
      <c r="A35" s="41">
        <v>2</v>
      </c>
      <c r="B35" s="41" t="s">
        <v>123</v>
      </c>
      <c r="C35" s="41" t="s">
        <v>123</v>
      </c>
      <c r="D35" s="58" t="s">
        <v>48</v>
      </c>
      <c r="E35" s="47">
        <f t="shared" ref="E35:J35" ca="1" si="12">SUM(E29:E34)</f>
        <v>34906</v>
      </c>
      <c r="F35" s="47">
        <f t="shared" ca="1" si="12"/>
        <v>34317</v>
      </c>
      <c r="G35" s="47">
        <f t="shared" ca="1" si="12"/>
        <v>32941</v>
      </c>
      <c r="H35" s="47">
        <f t="shared" ca="1" si="12"/>
        <v>32239</v>
      </c>
      <c r="I35" s="47">
        <f t="shared" ca="1" si="12"/>
        <v>36112</v>
      </c>
      <c r="J35" s="47">
        <f t="shared" ca="1" si="12"/>
        <v>35351</v>
      </c>
      <c r="N35" s="47">
        <f>SUM(N29:N34)</f>
        <v>33609</v>
      </c>
    </row>
    <row r="36" spans="1:15" x14ac:dyDescent="0.3">
      <c r="A36" s="41">
        <v>3</v>
      </c>
      <c r="B36" s="41" t="s">
        <v>132</v>
      </c>
      <c r="C36" s="41" t="s">
        <v>123</v>
      </c>
      <c r="D36" s="51" t="s">
        <v>45</v>
      </c>
      <c r="E36" s="37">
        <f t="shared" ref="E36:J36" ca="1" si="13">E21+E28+E14+E35</f>
        <v>78477</v>
      </c>
      <c r="F36" s="37">
        <f t="shared" ca="1" si="13"/>
        <v>76750</v>
      </c>
      <c r="G36" s="37">
        <f t="shared" ca="1" si="13"/>
        <v>77622</v>
      </c>
      <c r="H36" s="37">
        <f t="shared" ca="1" si="13"/>
        <v>74842</v>
      </c>
      <c r="I36" s="37">
        <f t="shared" ca="1" si="13"/>
        <v>81638</v>
      </c>
      <c r="J36" s="37">
        <f t="shared" ca="1" si="13"/>
        <v>77388</v>
      </c>
      <c r="N36" s="37">
        <f>N21+N28+N14+N35</f>
        <v>76459</v>
      </c>
    </row>
    <row r="37" spans="1:15" ht="15" x14ac:dyDescent="0.3">
      <c r="A37" s="41">
        <v>0</v>
      </c>
      <c r="B37" s="41" t="s">
        <v>132</v>
      </c>
      <c r="C37" s="41" t="s">
        <v>123</v>
      </c>
      <c r="D37" s="38" t="s">
        <v>95</v>
      </c>
      <c r="E37" s="36"/>
      <c r="F37" s="36"/>
      <c r="G37" s="36"/>
      <c r="H37" s="36"/>
      <c r="I37" s="36"/>
      <c r="J37" s="36"/>
      <c r="N37" s="36"/>
    </row>
    <row r="38" spans="1:15" x14ac:dyDescent="0.3">
      <c r="A38" s="41">
        <v>1</v>
      </c>
      <c r="B38" s="41" t="s">
        <v>123</v>
      </c>
      <c r="C38" s="41" t="s">
        <v>123</v>
      </c>
      <c r="D38" s="57" t="s">
        <v>84</v>
      </c>
      <c r="E38" s="42">
        <f t="shared" ref="E38:J40" ca="1" si="14">RANDBETWEEN($L38,$M38)</f>
        <v>14000</v>
      </c>
      <c r="F38" s="42">
        <f t="shared" ca="1" si="14"/>
        <v>14000</v>
      </c>
      <c r="G38" s="42">
        <f t="shared" ca="1" si="14"/>
        <v>14000</v>
      </c>
      <c r="H38" s="42">
        <f t="shared" ca="1" si="14"/>
        <v>14000</v>
      </c>
      <c r="I38" s="42">
        <f t="shared" ca="1" si="14"/>
        <v>14000</v>
      </c>
      <c r="J38" s="42">
        <f t="shared" ca="1" si="14"/>
        <v>14000</v>
      </c>
      <c r="L38" s="44">
        <f>$N38*(1-O38)</f>
        <v>14000</v>
      </c>
      <c r="M38" s="44">
        <f>$N38*(1+O38)</f>
        <v>14000</v>
      </c>
      <c r="N38" s="45">
        <v>14000</v>
      </c>
      <c r="O38" s="46">
        <v>0</v>
      </c>
    </row>
    <row r="39" spans="1:15" x14ac:dyDescent="0.3">
      <c r="A39" s="41">
        <v>1</v>
      </c>
      <c r="B39" s="41" t="s">
        <v>123</v>
      </c>
      <c r="C39" s="41" t="s">
        <v>123</v>
      </c>
      <c r="D39" s="57" t="s">
        <v>85</v>
      </c>
      <c r="E39" s="42">
        <f t="shared" ca="1" si="14"/>
        <v>5500</v>
      </c>
      <c r="F39" s="42">
        <f t="shared" ca="1" si="14"/>
        <v>5500</v>
      </c>
      <c r="G39" s="42">
        <f t="shared" ca="1" si="14"/>
        <v>5500</v>
      </c>
      <c r="H39" s="42">
        <f t="shared" ca="1" si="14"/>
        <v>5500</v>
      </c>
      <c r="I39" s="42">
        <f t="shared" ca="1" si="14"/>
        <v>5500</v>
      </c>
      <c r="J39" s="42">
        <f t="shared" ca="1" si="14"/>
        <v>5500</v>
      </c>
      <c r="L39" s="44">
        <f>$N39*(1-O39)</f>
        <v>5500</v>
      </c>
      <c r="M39" s="44">
        <f>$N39*(1+O39)</f>
        <v>5500</v>
      </c>
      <c r="N39" s="45">
        <v>5500</v>
      </c>
      <c r="O39" s="46">
        <v>0</v>
      </c>
    </row>
    <row r="40" spans="1:15" x14ac:dyDescent="0.3">
      <c r="A40" s="41">
        <v>1</v>
      </c>
      <c r="C40" s="41" t="s">
        <v>123</v>
      </c>
      <c r="D40" s="57" t="s">
        <v>86</v>
      </c>
      <c r="E40" s="42">
        <f t="shared" ca="1" si="14"/>
        <v>0</v>
      </c>
      <c r="F40" s="42">
        <f t="shared" ca="1" si="14"/>
        <v>0</v>
      </c>
      <c r="G40" s="42">
        <f t="shared" ca="1" si="14"/>
        <v>0</v>
      </c>
      <c r="H40" s="42">
        <f t="shared" ca="1" si="14"/>
        <v>0</v>
      </c>
      <c r="I40" s="42">
        <f t="shared" ca="1" si="14"/>
        <v>0</v>
      </c>
      <c r="J40" s="42">
        <f t="shared" ca="1" si="14"/>
        <v>0</v>
      </c>
      <c r="L40" s="50"/>
      <c r="M40" s="50"/>
    </row>
    <row r="41" spans="1:15" x14ac:dyDescent="0.3">
      <c r="A41" s="41">
        <v>2</v>
      </c>
      <c r="B41" s="41" t="s">
        <v>123</v>
      </c>
      <c r="C41" s="41" t="s">
        <v>123</v>
      </c>
      <c r="D41" s="58" t="s">
        <v>96</v>
      </c>
      <c r="E41" s="55">
        <f t="shared" ref="E41:J41" ca="1" si="15">SUM(E38:E40)</f>
        <v>19500</v>
      </c>
      <c r="F41" s="55">
        <f t="shared" ca="1" si="15"/>
        <v>19500</v>
      </c>
      <c r="G41" s="55">
        <f t="shared" ca="1" si="15"/>
        <v>19500</v>
      </c>
      <c r="H41" s="55">
        <f t="shared" ca="1" si="15"/>
        <v>19500</v>
      </c>
      <c r="I41" s="55">
        <f t="shared" ca="1" si="15"/>
        <v>19500</v>
      </c>
      <c r="J41" s="55">
        <f t="shared" ca="1" si="15"/>
        <v>19500</v>
      </c>
      <c r="N41" s="55">
        <f>SUM(N38:N40)</f>
        <v>19500</v>
      </c>
    </row>
    <row r="42" spans="1:15" x14ac:dyDescent="0.3">
      <c r="A42" s="41">
        <v>1</v>
      </c>
      <c r="C42" s="41" t="s">
        <v>123</v>
      </c>
      <c r="D42" s="57" t="s">
        <v>129</v>
      </c>
      <c r="E42" s="42">
        <f t="shared" ref="E42:J48" ca="1" si="16">RANDBETWEEN($L42,$M42)</f>
        <v>0</v>
      </c>
      <c r="F42" s="42">
        <f t="shared" ca="1" si="16"/>
        <v>0</v>
      </c>
      <c r="G42" s="42">
        <f t="shared" ca="1" si="16"/>
        <v>0</v>
      </c>
      <c r="H42" s="42">
        <f t="shared" ca="1" si="16"/>
        <v>0</v>
      </c>
      <c r="I42" s="42">
        <f t="shared" ca="1" si="16"/>
        <v>0</v>
      </c>
      <c r="J42" s="42">
        <f t="shared" ca="1" si="16"/>
        <v>0</v>
      </c>
      <c r="L42" s="50"/>
      <c r="M42" s="50"/>
    </row>
    <row r="43" spans="1:15" x14ac:dyDescent="0.3">
      <c r="A43" s="41">
        <v>1</v>
      </c>
      <c r="B43" s="41" t="s">
        <v>123</v>
      </c>
      <c r="C43" s="41" t="s">
        <v>123</v>
      </c>
      <c r="D43" s="57" t="s">
        <v>128</v>
      </c>
      <c r="E43" s="42">
        <f t="shared" ca="1" si="16"/>
        <v>500</v>
      </c>
      <c r="F43" s="42">
        <f t="shared" ca="1" si="16"/>
        <v>500</v>
      </c>
      <c r="G43" s="42">
        <f t="shared" ca="1" si="16"/>
        <v>500</v>
      </c>
      <c r="H43" s="42">
        <f t="shared" ca="1" si="16"/>
        <v>500</v>
      </c>
      <c r="I43" s="42">
        <f t="shared" ca="1" si="16"/>
        <v>500</v>
      </c>
      <c r="J43" s="42">
        <f t="shared" ca="1" si="16"/>
        <v>500</v>
      </c>
      <c r="L43" s="44">
        <f>$N43*(1-O43)</f>
        <v>500</v>
      </c>
      <c r="M43" s="44">
        <f>$N43*(1+O43)</f>
        <v>500</v>
      </c>
      <c r="N43" s="45">
        <v>500</v>
      </c>
      <c r="O43" s="46">
        <v>0</v>
      </c>
    </row>
    <row r="44" spans="1:15" x14ac:dyDescent="0.3">
      <c r="A44" s="41">
        <v>1</v>
      </c>
      <c r="C44" s="41" t="s">
        <v>123</v>
      </c>
      <c r="D44" s="57" t="s">
        <v>87</v>
      </c>
      <c r="E44" s="42">
        <f t="shared" ca="1" si="16"/>
        <v>0</v>
      </c>
      <c r="F44" s="42">
        <f t="shared" ca="1" si="16"/>
        <v>0</v>
      </c>
      <c r="G44" s="42">
        <f t="shared" ca="1" si="16"/>
        <v>0</v>
      </c>
      <c r="H44" s="42">
        <f t="shared" ca="1" si="16"/>
        <v>0</v>
      </c>
      <c r="I44" s="42">
        <f t="shared" ca="1" si="16"/>
        <v>0</v>
      </c>
      <c r="J44" s="42">
        <f t="shared" ca="1" si="16"/>
        <v>0</v>
      </c>
      <c r="L44" s="50"/>
      <c r="M44" s="50"/>
    </row>
    <row r="45" spans="1:15" x14ac:dyDescent="0.3">
      <c r="A45" s="41">
        <v>1</v>
      </c>
      <c r="C45" s="41" t="s">
        <v>123</v>
      </c>
      <c r="D45" s="57" t="s">
        <v>88</v>
      </c>
      <c r="E45" s="42">
        <f t="shared" ca="1" si="16"/>
        <v>0</v>
      </c>
      <c r="F45" s="42">
        <f t="shared" ca="1" si="16"/>
        <v>0</v>
      </c>
      <c r="G45" s="42">
        <f t="shared" ca="1" si="16"/>
        <v>0</v>
      </c>
      <c r="H45" s="42">
        <f t="shared" ca="1" si="16"/>
        <v>0</v>
      </c>
      <c r="I45" s="42">
        <f t="shared" ca="1" si="16"/>
        <v>0</v>
      </c>
      <c r="J45" s="42">
        <f t="shared" ca="1" si="16"/>
        <v>0</v>
      </c>
      <c r="L45" s="50"/>
      <c r="M45" s="50"/>
    </row>
    <row r="46" spans="1:15" x14ac:dyDescent="0.3">
      <c r="A46" s="41">
        <v>1</v>
      </c>
      <c r="C46" s="41" t="s">
        <v>123</v>
      </c>
      <c r="D46" s="57" t="s">
        <v>130</v>
      </c>
      <c r="E46" s="42">
        <f t="shared" ca="1" si="16"/>
        <v>0</v>
      </c>
      <c r="F46" s="42">
        <f t="shared" ca="1" si="16"/>
        <v>0</v>
      </c>
      <c r="G46" s="42">
        <f t="shared" ca="1" si="16"/>
        <v>0</v>
      </c>
      <c r="H46" s="42">
        <f t="shared" ca="1" si="16"/>
        <v>0</v>
      </c>
      <c r="I46" s="42">
        <f t="shared" ca="1" si="16"/>
        <v>0</v>
      </c>
      <c r="J46" s="42">
        <f t="shared" ca="1" si="16"/>
        <v>0</v>
      </c>
      <c r="L46" s="50"/>
      <c r="M46" s="50"/>
    </row>
    <row r="47" spans="1:15" x14ac:dyDescent="0.3">
      <c r="A47" s="41">
        <v>1</v>
      </c>
      <c r="C47" s="41" t="s">
        <v>123</v>
      </c>
      <c r="D47" s="57" t="s">
        <v>93</v>
      </c>
      <c r="E47" s="42">
        <f t="shared" ca="1" si="16"/>
        <v>0</v>
      </c>
      <c r="F47" s="42">
        <f t="shared" ca="1" si="16"/>
        <v>0</v>
      </c>
      <c r="G47" s="42">
        <f t="shared" ca="1" si="16"/>
        <v>0</v>
      </c>
      <c r="H47" s="42">
        <f t="shared" ca="1" si="16"/>
        <v>0</v>
      </c>
      <c r="I47" s="42">
        <f t="shared" ca="1" si="16"/>
        <v>0</v>
      </c>
      <c r="J47" s="42">
        <f t="shared" ca="1" si="16"/>
        <v>0</v>
      </c>
      <c r="L47" s="50"/>
      <c r="M47" s="50"/>
    </row>
    <row r="48" spans="1:15" x14ac:dyDescent="0.3">
      <c r="A48" s="41">
        <v>1</v>
      </c>
      <c r="C48" s="41" t="s">
        <v>123</v>
      </c>
      <c r="D48" s="57" t="s">
        <v>92</v>
      </c>
      <c r="E48" s="42">
        <f t="shared" ca="1" si="16"/>
        <v>0</v>
      </c>
      <c r="F48" s="42">
        <f t="shared" ca="1" si="16"/>
        <v>0</v>
      </c>
      <c r="G48" s="42">
        <f t="shared" ca="1" si="16"/>
        <v>0</v>
      </c>
      <c r="H48" s="42">
        <f t="shared" ca="1" si="16"/>
        <v>0</v>
      </c>
      <c r="I48" s="42">
        <f t="shared" ca="1" si="16"/>
        <v>0</v>
      </c>
      <c r="J48" s="42">
        <f t="shared" ca="1" si="16"/>
        <v>0</v>
      </c>
      <c r="L48" s="50"/>
      <c r="M48" s="50"/>
    </row>
    <row r="49" spans="1:15" x14ac:dyDescent="0.3">
      <c r="A49" s="41">
        <v>2</v>
      </c>
      <c r="B49" s="41" t="s">
        <v>123</v>
      </c>
      <c r="C49" s="41" t="s">
        <v>123</v>
      </c>
      <c r="D49" s="58" t="s">
        <v>97</v>
      </c>
      <c r="E49" s="55">
        <f t="shared" ref="E49:J49" ca="1" si="17">SUM(E42:E48)</f>
        <v>500</v>
      </c>
      <c r="F49" s="55">
        <f t="shared" ca="1" si="17"/>
        <v>500</v>
      </c>
      <c r="G49" s="55">
        <f t="shared" ca="1" si="17"/>
        <v>500</v>
      </c>
      <c r="H49" s="55">
        <f t="shared" ca="1" si="17"/>
        <v>500</v>
      </c>
      <c r="I49" s="55">
        <f t="shared" ca="1" si="17"/>
        <v>500</v>
      </c>
      <c r="J49" s="55">
        <f t="shared" ca="1" si="17"/>
        <v>500</v>
      </c>
      <c r="N49" s="55">
        <f>SUM(N42:N48)</f>
        <v>500</v>
      </c>
    </row>
    <row r="50" spans="1:15" x14ac:dyDescent="0.3">
      <c r="A50" s="41">
        <v>1</v>
      </c>
      <c r="C50" s="41" t="s">
        <v>123</v>
      </c>
      <c r="D50" s="57" t="s">
        <v>89</v>
      </c>
      <c r="E50" s="42">
        <f t="shared" ref="E50:J53" ca="1" si="18">RANDBETWEEN($L50,$M50)</f>
        <v>0</v>
      </c>
      <c r="F50" s="42">
        <f t="shared" ca="1" si="18"/>
        <v>0</v>
      </c>
      <c r="G50" s="42">
        <f t="shared" ca="1" si="18"/>
        <v>0</v>
      </c>
      <c r="H50" s="42">
        <f t="shared" ca="1" si="18"/>
        <v>0</v>
      </c>
      <c r="I50" s="42">
        <f t="shared" ca="1" si="18"/>
        <v>0</v>
      </c>
      <c r="J50" s="42">
        <f t="shared" ca="1" si="18"/>
        <v>0</v>
      </c>
      <c r="L50" s="50"/>
      <c r="M50" s="50"/>
    </row>
    <row r="51" spans="1:15" x14ac:dyDescent="0.3">
      <c r="A51" s="41">
        <v>1</v>
      </c>
      <c r="C51" s="41" t="s">
        <v>123</v>
      </c>
      <c r="D51" s="57" t="s">
        <v>90</v>
      </c>
      <c r="E51" s="42">
        <f t="shared" ca="1" si="18"/>
        <v>0</v>
      </c>
      <c r="F51" s="42">
        <f t="shared" ca="1" si="18"/>
        <v>0</v>
      </c>
      <c r="G51" s="42">
        <f t="shared" ca="1" si="18"/>
        <v>0</v>
      </c>
      <c r="H51" s="42">
        <f t="shared" ca="1" si="18"/>
        <v>0</v>
      </c>
      <c r="I51" s="42">
        <f t="shared" ca="1" si="18"/>
        <v>0</v>
      </c>
      <c r="J51" s="42">
        <f t="shared" ca="1" si="18"/>
        <v>0</v>
      </c>
      <c r="L51" s="50"/>
      <c r="M51" s="50"/>
    </row>
    <row r="52" spans="1:15" x14ac:dyDescent="0.3">
      <c r="A52" s="41">
        <v>1</v>
      </c>
      <c r="C52" s="41" t="s">
        <v>123</v>
      </c>
      <c r="D52" s="57" t="s">
        <v>91</v>
      </c>
      <c r="E52" s="42">
        <f t="shared" ca="1" si="18"/>
        <v>0</v>
      </c>
      <c r="F52" s="42">
        <f t="shared" ca="1" si="18"/>
        <v>0</v>
      </c>
      <c r="G52" s="42">
        <f t="shared" ca="1" si="18"/>
        <v>0</v>
      </c>
      <c r="H52" s="42">
        <f t="shared" ca="1" si="18"/>
        <v>0</v>
      </c>
      <c r="I52" s="42">
        <f t="shared" ca="1" si="18"/>
        <v>0</v>
      </c>
      <c r="J52" s="42">
        <f t="shared" ca="1" si="18"/>
        <v>0</v>
      </c>
      <c r="L52" s="50"/>
      <c r="M52" s="50"/>
    </row>
    <row r="53" spans="1:15" x14ac:dyDescent="0.3">
      <c r="A53" s="41">
        <v>1</v>
      </c>
      <c r="C53" s="41" t="s">
        <v>123</v>
      </c>
      <c r="D53" s="57" t="s">
        <v>92</v>
      </c>
      <c r="E53" s="42">
        <f t="shared" ca="1" si="18"/>
        <v>0</v>
      </c>
      <c r="F53" s="42">
        <f t="shared" ca="1" si="18"/>
        <v>0</v>
      </c>
      <c r="G53" s="42">
        <f t="shared" ca="1" si="18"/>
        <v>0</v>
      </c>
      <c r="H53" s="42">
        <f t="shared" ca="1" si="18"/>
        <v>0</v>
      </c>
      <c r="I53" s="42">
        <f t="shared" ca="1" si="18"/>
        <v>0</v>
      </c>
      <c r="J53" s="42">
        <f t="shared" ca="1" si="18"/>
        <v>0</v>
      </c>
      <c r="L53" s="50"/>
      <c r="M53" s="50"/>
    </row>
    <row r="54" spans="1:15" x14ac:dyDescent="0.3">
      <c r="A54" s="41">
        <v>2</v>
      </c>
      <c r="B54" s="41" t="s">
        <v>123</v>
      </c>
      <c r="C54" s="41" t="s">
        <v>123</v>
      </c>
      <c r="D54" s="58" t="s">
        <v>98</v>
      </c>
      <c r="E54" s="55">
        <f t="shared" ref="E54:J54" ca="1" si="19">SUM(E50:E53)</f>
        <v>0</v>
      </c>
      <c r="F54" s="55">
        <f t="shared" ca="1" si="19"/>
        <v>0</v>
      </c>
      <c r="G54" s="55">
        <f t="shared" ca="1" si="19"/>
        <v>0</v>
      </c>
      <c r="H54" s="55">
        <f t="shared" ca="1" si="19"/>
        <v>0</v>
      </c>
      <c r="I54" s="55">
        <f t="shared" ca="1" si="19"/>
        <v>0</v>
      </c>
      <c r="J54" s="55">
        <f t="shared" ca="1" si="19"/>
        <v>0</v>
      </c>
      <c r="N54" s="55">
        <f>SUM(N50:N53)</f>
        <v>0</v>
      </c>
    </row>
    <row r="55" spans="1:15" x14ac:dyDescent="0.3">
      <c r="A55" s="41">
        <v>1</v>
      </c>
      <c r="C55" s="41" t="s">
        <v>123</v>
      </c>
      <c r="D55" s="57" t="s">
        <v>94</v>
      </c>
      <c r="E55" s="42">
        <f t="shared" ref="E55:J55" ca="1" si="20">RANDBETWEEN($L55,$M55)</f>
        <v>0</v>
      </c>
      <c r="F55" s="42">
        <f t="shared" ca="1" si="20"/>
        <v>0</v>
      </c>
      <c r="G55" s="42">
        <f t="shared" ca="1" si="20"/>
        <v>0</v>
      </c>
      <c r="H55" s="42">
        <f t="shared" ca="1" si="20"/>
        <v>0</v>
      </c>
      <c r="I55" s="42">
        <f t="shared" ca="1" si="20"/>
        <v>0</v>
      </c>
      <c r="J55" s="42">
        <f t="shared" ca="1" si="20"/>
        <v>0</v>
      </c>
      <c r="L55" s="50"/>
      <c r="M55" s="50"/>
    </row>
    <row r="56" spans="1:15" x14ac:dyDescent="0.3">
      <c r="A56" s="41">
        <v>3</v>
      </c>
      <c r="B56" s="41" t="s">
        <v>132</v>
      </c>
      <c r="C56" s="41" t="s">
        <v>123</v>
      </c>
      <c r="D56" s="51" t="s">
        <v>99</v>
      </c>
      <c r="E56" s="37">
        <f t="shared" ref="E56:J56" ca="1" si="21">E41+E49+E54+E55</f>
        <v>20000</v>
      </c>
      <c r="F56" s="37">
        <f t="shared" ca="1" si="21"/>
        <v>20000</v>
      </c>
      <c r="G56" s="37">
        <f t="shared" ca="1" si="21"/>
        <v>20000</v>
      </c>
      <c r="H56" s="37">
        <f t="shared" ca="1" si="21"/>
        <v>20000</v>
      </c>
      <c r="I56" s="37">
        <f t="shared" ca="1" si="21"/>
        <v>20000</v>
      </c>
      <c r="J56" s="37">
        <f t="shared" ca="1" si="21"/>
        <v>20000</v>
      </c>
      <c r="N56" s="37">
        <f>N41+N49+N54+N55</f>
        <v>20000</v>
      </c>
    </row>
    <row r="57" spans="1:15" ht="15" x14ac:dyDescent="0.3">
      <c r="A57" s="41">
        <v>0</v>
      </c>
      <c r="B57" s="41" t="s">
        <v>132</v>
      </c>
      <c r="C57" s="41" t="s">
        <v>123</v>
      </c>
      <c r="D57" s="38" t="s">
        <v>114</v>
      </c>
      <c r="E57" s="36"/>
      <c r="F57" s="36"/>
      <c r="G57" s="36"/>
      <c r="H57" s="36"/>
      <c r="I57" s="36"/>
      <c r="J57" s="36"/>
      <c r="N57" s="36"/>
    </row>
    <row r="58" spans="1:15" x14ac:dyDescent="0.3">
      <c r="A58" s="41">
        <v>1</v>
      </c>
      <c r="B58" s="41" t="s">
        <v>123</v>
      </c>
      <c r="C58" s="41" t="s">
        <v>123</v>
      </c>
      <c r="D58" s="57" t="s">
        <v>50</v>
      </c>
      <c r="E58" s="42">
        <f t="shared" ref="E58:J63" ca="1" si="22">RANDBETWEEN($L58,$M58)</f>
        <v>3850</v>
      </c>
      <c r="F58" s="42">
        <f t="shared" ca="1" si="22"/>
        <v>3498</v>
      </c>
      <c r="G58" s="42">
        <f t="shared" ca="1" si="22"/>
        <v>3783</v>
      </c>
      <c r="H58" s="42">
        <f t="shared" ca="1" si="22"/>
        <v>3426</v>
      </c>
      <c r="I58" s="42">
        <f t="shared" ca="1" si="22"/>
        <v>3373</v>
      </c>
      <c r="J58" s="42">
        <f t="shared" ca="1" si="22"/>
        <v>3436</v>
      </c>
      <c r="L58" s="44">
        <f>$N58*(1-O58)</f>
        <v>3150</v>
      </c>
      <c r="M58" s="44">
        <f>$N58*(1+O58)</f>
        <v>3850.0000000000005</v>
      </c>
      <c r="N58" s="45">
        <v>3500</v>
      </c>
      <c r="O58" s="46">
        <v>0.1</v>
      </c>
    </row>
    <row r="59" spans="1:15" x14ac:dyDescent="0.3">
      <c r="A59" s="41">
        <v>1</v>
      </c>
      <c r="C59" s="41" t="s">
        <v>123</v>
      </c>
      <c r="D59" s="57" t="s">
        <v>51</v>
      </c>
      <c r="E59" s="42">
        <f t="shared" ca="1" si="22"/>
        <v>0</v>
      </c>
      <c r="F59" s="42">
        <f t="shared" ca="1" si="22"/>
        <v>0</v>
      </c>
      <c r="G59" s="42">
        <f t="shared" ca="1" si="22"/>
        <v>0</v>
      </c>
      <c r="H59" s="42">
        <f t="shared" ca="1" si="22"/>
        <v>0</v>
      </c>
      <c r="I59" s="42">
        <f t="shared" ca="1" si="22"/>
        <v>0</v>
      </c>
      <c r="J59" s="42">
        <f t="shared" ca="1" si="22"/>
        <v>0</v>
      </c>
      <c r="L59" s="50"/>
      <c r="M59" s="50"/>
    </row>
    <row r="60" spans="1:15" x14ac:dyDescent="0.3">
      <c r="A60" s="41">
        <v>1</v>
      </c>
      <c r="B60" s="41" t="s">
        <v>123</v>
      </c>
      <c r="C60" s="41" t="s">
        <v>123</v>
      </c>
      <c r="D60" s="57" t="s">
        <v>52</v>
      </c>
      <c r="E60" s="42">
        <f t="shared" ca="1" si="22"/>
        <v>734</v>
      </c>
      <c r="F60" s="42">
        <f t="shared" ca="1" si="22"/>
        <v>739</v>
      </c>
      <c r="G60" s="42">
        <f t="shared" ca="1" si="22"/>
        <v>675</v>
      </c>
      <c r="H60" s="42">
        <f t="shared" ca="1" si="22"/>
        <v>694</v>
      </c>
      <c r="I60" s="42">
        <f t="shared" ca="1" si="22"/>
        <v>773</v>
      </c>
      <c r="J60" s="42">
        <f t="shared" ca="1" si="22"/>
        <v>745</v>
      </c>
      <c r="L60" s="44">
        <f>$N60*(1-O60)</f>
        <v>675</v>
      </c>
      <c r="M60" s="44">
        <f>$N60*(1+O60)</f>
        <v>825.00000000000011</v>
      </c>
      <c r="N60" s="45">
        <v>750</v>
      </c>
      <c r="O60" s="46">
        <v>0.1</v>
      </c>
    </row>
    <row r="61" spans="1:15" x14ac:dyDescent="0.3">
      <c r="A61" s="41">
        <v>1</v>
      </c>
      <c r="C61" s="41" t="s">
        <v>123</v>
      </c>
      <c r="D61" s="57" t="s">
        <v>54</v>
      </c>
      <c r="E61" s="42">
        <f t="shared" ca="1" si="22"/>
        <v>0</v>
      </c>
      <c r="F61" s="42">
        <f t="shared" ca="1" si="22"/>
        <v>0</v>
      </c>
      <c r="G61" s="42">
        <f t="shared" ca="1" si="22"/>
        <v>0</v>
      </c>
      <c r="H61" s="42">
        <f t="shared" ca="1" si="22"/>
        <v>0</v>
      </c>
      <c r="I61" s="42">
        <f t="shared" ca="1" si="22"/>
        <v>0</v>
      </c>
      <c r="J61" s="42">
        <f t="shared" ca="1" si="22"/>
        <v>0</v>
      </c>
      <c r="L61" s="50"/>
      <c r="M61" s="50"/>
    </row>
    <row r="62" spans="1:15" x14ac:dyDescent="0.3">
      <c r="A62" s="41">
        <v>1</v>
      </c>
      <c r="C62" s="41" t="s">
        <v>123</v>
      </c>
      <c r="D62" s="57" t="s">
        <v>55</v>
      </c>
      <c r="E62" s="42">
        <f t="shared" ca="1" si="22"/>
        <v>0</v>
      </c>
      <c r="F62" s="42">
        <f t="shared" ca="1" si="22"/>
        <v>0</v>
      </c>
      <c r="G62" s="42">
        <f t="shared" ca="1" si="22"/>
        <v>0</v>
      </c>
      <c r="H62" s="42">
        <f t="shared" ca="1" si="22"/>
        <v>0</v>
      </c>
      <c r="I62" s="42">
        <f t="shared" ca="1" si="22"/>
        <v>0</v>
      </c>
      <c r="J62" s="42">
        <f t="shared" ca="1" si="22"/>
        <v>0</v>
      </c>
      <c r="L62" s="50"/>
      <c r="M62" s="50"/>
    </row>
    <row r="63" spans="1:15" x14ac:dyDescent="0.3">
      <c r="A63" s="41">
        <v>1</v>
      </c>
      <c r="C63" s="41" t="s">
        <v>123</v>
      </c>
      <c r="D63" s="57" t="s">
        <v>53</v>
      </c>
      <c r="E63" s="42">
        <f t="shared" ca="1" si="22"/>
        <v>0</v>
      </c>
      <c r="F63" s="42">
        <f t="shared" ca="1" si="22"/>
        <v>0</v>
      </c>
      <c r="G63" s="42">
        <f t="shared" ca="1" si="22"/>
        <v>0</v>
      </c>
      <c r="H63" s="42">
        <f t="shared" ca="1" si="22"/>
        <v>0</v>
      </c>
      <c r="I63" s="42">
        <f t="shared" ca="1" si="22"/>
        <v>0</v>
      </c>
      <c r="J63" s="42">
        <f t="shared" ca="1" si="22"/>
        <v>0</v>
      </c>
      <c r="L63" s="50"/>
      <c r="M63" s="50"/>
    </row>
    <row r="64" spans="1:15" x14ac:dyDescent="0.3">
      <c r="A64" s="41">
        <v>2</v>
      </c>
      <c r="B64" s="41" t="s">
        <v>123</v>
      </c>
      <c r="C64" s="41" t="s">
        <v>123</v>
      </c>
      <c r="D64" s="58" t="s">
        <v>121</v>
      </c>
      <c r="E64" s="47">
        <f t="shared" ref="E64:J64" ca="1" si="23">SUM(E58:E63)</f>
        <v>4584</v>
      </c>
      <c r="F64" s="47">
        <f t="shared" ca="1" si="23"/>
        <v>4237</v>
      </c>
      <c r="G64" s="47">
        <f t="shared" ca="1" si="23"/>
        <v>4458</v>
      </c>
      <c r="H64" s="47">
        <f t="shared" ca="1" si="23"/>
        <v>4120</v>
      </c>
      <c r="I64" s="47">
        <f t="shared" ca="1" si="23"/>
        <v>4146</v>
      </c>
      <c r="J64" s="47">
        <f t="shared" ca="1" si="23"/>
        <v>4181</v>
      </c>
      <c r="N64" s="47">
        <f>SUM(N58:N63)</f>
        <v>4250</v>
      </c>
    </row>
    <row r="65" spans="1:15" x14ac:dyDescent="0.3">
      <c r="A65" s="41">
        <v>1</v>
      </c>
      <c r="C65" s="41" t="s">
        <v>123</v>
      </c>
      <c r="D65" s="57" t="s">
        <v>64</v>
      </c>
      <c r="E65" s="42">
        <f t="shared" ref="E65:J66" ca="1" si="24">RANDBETWEEN($L65,$M65)</f>
        <v>0</v>
      </c>
      <c r="F65" s="42">
        <f t="shared" ca="1" si="24"/>
        <v>0</v>
      </c>
      <c r="G65" s="42">
        <f t="shared" ca="1" si="24"/>
        <v>0</v>
      </c>
      <c r="H65" s="42">
        <f t="shared" ca="1" si="24"/>
        <v>0</v>
      </c>
      <c r="I65" s="42">
        <f t="shared" ca="1" si="24"/>
        <v>0</v>
      </c>
      <c r="J65" s="42">
        <f t="shared" ca="1" si="24"/>
        <v>0</v>
      </c>
      <c r="L65" s="50"/>
      <c r="M65" s="50"/>
    </row>
    <row r="66" spans="1:15" x14ac:dyDescent="0.3">
      <c r="A66" s="41">
        <v>1</v>
      </c>
      <c r="C66" s="41" t="s">
        <v>123</v>
      </c>
      <c r="D66" s="57" t="s">
        <v>126</v>
      </c>
      <c r="E66" s="42">
        <f t="shared" ca="1" si="24"/>
        <v>0</v>
      </c>
      <c r="F66" s="42">
        <f t="shared" ca="1" si="24"/>
        <v>0</v>
      </c>
      <c r="G66" s="42">
        <f t="shared" ca="1" si="24"/>
        <v>0</v>
      </c>
      <c r="H66" s="42">
        <f t="shared" ca="1" si="24"/>
        <v>0</v>
      </c>
      <c r="I66" s="42">
        <f t="shared" ca="1" si="24"/>
        <v>0</v>
      </c>
      <c r="J66" s="42">
        <f t="shared" ca="1" si="24"/>
        <v>0</v>
      </c>
      <c r="L66" s="50"/>
      <c r="M66" s="50"/>
    </row>
    <row r="67" spans="1:15" x14ac:dyDescent="0.3">
      <c r="A67" s="41">
        <v>1</v>
      </c>
      <c r="C67" s="41" t="s">
        <v>123</v>
      </c>
      <c r="D67" s="57" t="s">
        <v>65</v>
      </c>
      <c r="E67" s="42">
        <f t="shared" ref="E67:J68" ca="1" si="25">RANDBETWEEN($L67,$M67)</f>
        <v>0</v>
      </c>
      <c r="F67" s="42">
        <f t="shared" ca="1" si="25"/>
        <v>0</v>
      </c>
      <c r="G67" s="42">
        <f t="shared" ca="1" si="25"/>
        <v>0</v>
      </c>
      <c r="H67" s="42">
        <f t="shared" ca="1" si="25"/>
        <v>0</v>
      </c>
      <c r="I67" s="42">
        <f t="shared" ca="1" si="25"/>
        <v>0</v>
      </c>
      <c r="J67" s="42">
        <f t="shared" ca="1" si="25"/>
        <v>0</v>
      </c>
      <c r="L67" s="50"/>
      <c r="M67" s="50"/>
    </row>
    <row r="68" spans="1:15" x14ac:dyDescent="0.3">
      <c r="A68" s="41">
        <v>1</v>
      </c>
      <c r="C68" s="41" t="s">
        <v>123</v>
      </c>
      <c r="D68" s="57" t="s">
        <v>66</v>
      </c>
      <c r="E68" s="42">
        <f t="shared" ca="1" si="25"/>
        <v>0</v>
      </c>
      <c r="F68" s="42">
        <f t="shared" ca="1" si="25"/>
        <v>0</v>
      </c>
      <c r="G68" s="42">
        <f t="shared" ca="1" si="25"/>
        <v>0</v>
      </c>
      <c r="H68" s="42">
        <f t="shared" ca="1" si="25"/>
        <v>0</v>
      </c>
      <c r="I68" s="42">
        <f t="shared" ca="1" si="25"/>
        <v>0</v>
      </c>
      <c r="J68" s="42">
        <f t="shared" ca="1" si="25"/>
        <v>0</v>
      </c>
      <c r="L68" s="50"/>
      <c r="M68" s="50"/>
    </row>
    <row r="69" spans="1:15" x14ac:dyDescent="0.3">
      <c r="A69" s="41">
        <v>1</v>
      </c>
      <c r="C69" s="41" t="s">
        <v>123</v>
      </c>
      <c r="D69" s="57" t="s">
        <v>81</v>
      </c>
      <c r="E69" s="42">
        <f t="shared" ref="E69:J70" ca="1" si="26">RANDBETWEEN($L69,$M69)</f>
        <v>0</v>
      </c>
      <c r="F69" s="42">
        <f t="shared" ca="1" si="26"/>
        <v>0</v>
      </c>
      <c r="G69" s="42">
        <f t="shared" ca="1" si="26"/>
        <v>0</v>
      </c>
      <c r="H69" s="42">
        <f t="shared" ca="1" si="26"/>
        <v>0</v>
      </c>
      <c r="I69" s="42">
        <f t="shared" ca="1" si="26"/>
        <v>0</v>
      </c>
      <c r="J69" s="42">
        <f t="shared" ca="1" si="26"/>
        <v>0</v>
      </c>
      <c r="L69" s="50"/>
      <c r="M69" s="50"/>
    </row>
    <row r="70" spans="1:15" x14ac:dyDescent="0.3">
      <c r="A70" s="41">
        <v>1</v>
      </c>
      <c r="C70" s="41" t="s">
        <v>123</v>
      </c>
      <c r="D70" s="57" t="s">
        <v>63</v>
      </c>
      <c r="E70" s="42">
        <f t="shared" ca="1" si="26"/>
        <v>0</v>
      </c>
      <c r="F70" s="42">
        <f t="shared" ca="1" si="26"/>
        <v>0</v>
      </c>
      <c r="G70" s="42">
        <f t="shared" ca="1" si="26"/>
        <v>0</v>
      </c>
      <c r="H70" s="42">
        <f t="shared" ca="1" si="26"/>
        <v>0</v>
      </c>
      <c r="I70" s="42">
        <f t="shared" ca="1" si="26"/>
        <v>0</v>
      </c>
      <c r="J70" s="42">
        <f t="shared" ca="1" si="26"/>
        <v>0</v>
      </c>
      <c r="L70" s="50"/>
      <c r="M70" s="50"/>
    </row>
    <row r="71" spans="1:15" x14ac:dyDescent="0.3">
      <c r="A71" s="41">
        <v>2</v>
      </c>
      <c r="B71" s="41" t="s">
        <v>123</v>
      </c>
      <c r="C71" s="41" t="s">
        <v>123</v>
      </c>
      <c r="D71" s="58" t="s">
        <v>119</v>
      </c>
      <c r="E71" s="47">
        <f t="shared" ref="E71:J71" ca="1" si="27">SUM(E65:E70)</f>
        <v>0</v>
      </c>
      <c r="F71" s="47">
        <f t="shared" ca="1" si="27"/>
        <v>0</v>
      </c>
      <c r="G71" s="47">
        <f t="shared" ca="1" si="27"/>
        <v>0</v>
      </c>
      <c r="H71" s="47">
        <f t="shared" ca="1" si="27"/>
        <v>0</v>
      </c>
      <c r="I71" s="47">
        <f t="shared" ca="1" si="27"/>
        <v>0</v>
      </c>
      <c r="J71" s="47">
        <f t="shared" ca="1" si="27"/>
        <v>0</v>
      </c>
      <c r="L71" s="50"/>
      <c r="M71" s="50"/>
      <c r="N71" s="47">
        <f>SUM(N65:N70)</f>
        <v>0</v>
      </c>
    </row>
    <row r="72" spans="1:15" x14ac:dyDescent="0.3">
      <c r="A72" s="41">
        <v>1</v>
      </c>
      <c r="C72" s="41" t="s">
        <v>123</v>
      </c>
      <c r="D72" s="57" t="s">
        <v>78</v>
      </c>
      <c r="E72" s="42">
        <f t="shared" ref="E72:J80" ca="1" si="28">RANDBETWEEN($L72,$M72)</f>
        <v>0</v>
      </c>
      <c r="F72" s="42">
        <f t="shared" ca="1" si="28"/>
        <v>0</v>
      </c>
      <c r="G72" s="42">
        <f t="shared" ca="1" si="28"/>
        <v>0</v>
      </c>
      <c r="H72" s="42">
        <f t="shared" ca="1" si="28"/>
        <v>0</v>
      </c>
      <c r="I72" s="42">
        <f t="shared" ca="1" si="28"/>
        <v>0</v>
      </c>
      <c r="J72" s="42">
        <f t="shared" ca="1" si="28"/>
        <v>0</v>
      </c>
      <c r="L72" s="50"/>
      <c r="M72" s="50"/>
    </row>
    <row r="73" spans="1:15" x14ac:dyDescent="0.3">
      <c r="A73" s="41">
        <v>1</v>
      </c>
      <c r="C73" s="41" t="s">
        <v>123</v>
      </c>
      <c r="D73" s="57" t="s">
        <v>70</v>
      </c>
      <c r="E73" s="42">
        <f t="shared" ca="1" si="28"/>
        <v>0</v>
      </c>
      <c r="F73" s="42">
        <f t="shared" ca="1" si="28"/>
        <v>0</v>
      </c>
      <c r="G73" s="42">
        <f t="shared" ca="1" si="28"/>
        <v>0</v>
      </c>
      <c r="H73" s="42">
        <f t="shared" ca="1" si="28"/>
        <v>0</v>
      </c>
      <c r="I73" s="42">
        <f t="shared" ca="1" si="28"/>
        <v>0</v>
      </c>
      <c r="J73" s="42">
        <f t="shared" ca="1" si="28"/>
        <v>0</v>
      </c>
      <c r="L73" s="50"/>
      <c r="M73" s="50"/>
    </row>
    <row r="74" spans="1:15" x14ac:dyDescent="0.3">
      <c r="A74" s="41">
        <v>1</v>
      </c>
      <c r="C74" s="41" t="s">
        <v>123</v>
      </c>
      <c r="D74" s="57" t="s">
        <v>75</v>
      </c>
      <c r="E74" s="42">
        <f t="shared" ca="1" si="28"/>
        <v>0</v>
      </c>
      <c r="F74" s="42">
        <f t="shared" ca="1" si="28"/>
        <v>0</v>
      </c>
      <c r="G74" s="42">
        <f t="shared" ca="1" si="28"/>
        <v>0</v>
      </c>
      <c r="H74" s="42">
        <f t="shared" ca="1" si="28"/>
        <v>0</v>
      </c>
      <c r="I74" s="42">
        <f t="shared" ca="1" si="28"/>
        <v>0</v>
      </c>
      <c r="J74" s="42">
        <f t="shared" ca="1" si="28"/>
        <v>0</v>
      </c>
      <c r="L74" s="50"/>
      <c r="M74" s="50"/>
    </row>
    <row r="75" spans="1:15" x14ac:dyDescent="0.3">
      <c r="A75" s="41">
        <v>1</v>
      </c>
      <c r="C75" s="41" t="s">
        <v>123</v>
      </c>
      <c r="D75" s="57" t="s">
        <v>76</v>
      </c>
      <c r="E75" s="42">
        <f t="shared" ca="1" si="28"/>
        <v>0</v>
      </c>
      <c r="F75" s="42">
        <f t="shared" ca="1" si="28"/>
        <v>0</v>
      </c>
      <c r="G75" s="42">
        <f t="shared" ca="1" si="28"/>
        <v>0</v>
      </c>
      <c r="H75" s="42">
        <f t="shared" ca="1" si="28"/>
        <v>0</v>
      </c>
      <c r="I75" s="42">
        <f t="shared" ca="1" si="28"/>
        <v>0</v>
      </c>
      <c r="J75" s="42">
        <f t="shared" ca="1" si="28"/>
        <v>0</v>
      </c>
      <c r="L75" s="50"/>
      <c r="M75" s="50"/>
    </row>
    <row r="76" spans="1:15" x14ac:dyDescent="0.3">
      <c r="A76" s="41">
        <v>1</v>
      </c>
      <c r="C76" s="41" t="s">
        <v>123</v>
      </c>
      <c r="D76" s="57" t="s">
        <v>77</v>
      </c>
      <c r="E76" s="42">
        <f t="shared" ca="1" si="28"/>
        <v>0</v>
      </c>
      <c r="F76" s="42">
        <f t="shared" ca="1" si="28"/>
        <v>0</v>
      </c>
      <c r="G76" s="42">
        <f t="shared" ca="1" si="28"/>
        <v>0</v>
      </c>
      <c r="H76" s="42">
        <f t="shared" ca="1" si="28"/>
        <v>0</v>
      </c>
      <c r="I76" s="42">
        <f t="shared" ca="1" si="28"/>
        <v>0</v>
      </c>
      <c r="J76" s="42">
        <f t="shared" ca="1" si="28"/>
        <v>0</v>
      </c>
      <c r="L76" s="50"/>
      <c r="M76" s="50"/>
    </row>
    <row r="77" spans="1:15" x14ac:dyDescent="0.3">
      <c r="A77" s="41">
        <v>1</v>
      </c>
      <c r="B77" s="41" t="s">
        <v>123</v>
      </c>
      <c r="C77" s="41" t="s">
        <v>123</v>
      </c>
      <c r="D77" s="57" t="s">
        <v>68</v>
      </c>
      <c r="E77" s="42">
        <f t="shared" ca="1" si="28"/>
        <v>1488</v>
      </c>
      <c r="F77" s="42">
        <f t="shared" ca="1" si="28"/>
        <v>1746</v>
      </c>
      <c r="G77" s="42">
        <f t="shared" ca="1" si="28"/>
        <v>1647</v>
      </c>
      <c r="H77" s="42">
        <f t="shared" ca="1" si="28"/>
        <v>1785</v>
      </c>
      <c r="I77" s="42">
        <f t="shared" ca="1" si="28"/>
        <v>1602</v>
      </c>
      <c r="J77" s="42">
        <f t="shared" ca="1" si="28"/>
        <v>1591</v>
      </c>
      <c r="L77" s="44">
        <f>$N77*(1-O77)</f>
        <v>1461.6000000000001</v>
      </c>
      <c r="M77" s="44">
        <f>$N77*(1+O77)</f>
        <v>1786.4</v>
      </c>
      <c r="N77" s="45">
        <v>1624</v>
      </c>
      <c r="O77" s="46">
        <v>0.1</v>
      </c>
    </row>
    <row r="78" spans="1:15" x14ac:dyDescent="0.3">
      <c r="A78" s="41">
        <v>1</v>
      </c>
      <c r="C78" s="41" t="s">
        <v>123</v>
      </c>
      <c r="D78" s="57" t="s">
        <v>80</v>
      </c>
      <c r="E78" s="42">
        <f t="shared" ca="1" si="28"/>
        <v>0</v>
      </c>
      <c r="F78" s="42">
        <f t="shared" ca="1" si="28"/>
        <v>0</v>
      </c>
      <c r="G78" s="42">
        <f t="shared" ca="1" si="28"/>
        <v>0</v>
      </c>
      <c r="H78" s="42">
        <f t="shared" ca="1" si="28"/>
        <v>0</v>
      </c>
      <c r="I78" s="42">
        <f t="shared" ca="1" si="28"/>
        <v>0</v>
      </c>
      <c r="J78" s="42">
        <f t="shared" ca="1" si="28"/>
        <v>0</v>
      </c>
      <c r="L78" s="50"/>
      <c r="M78" s="50"/>
    </row>
    <row r="79" spans="1:15" x14ac:dyDescent="0.3">
      <c r="A79" s="41">
        <v>1</v>
      </c>
      <c r="C79" s="41" t="s">
        <v>123</v>
      </c>
      <c r="D79" s="57" t="s">
        <v>73</v>
      </c>
      <c r="E79" s="42">
        <f t="shared" ca="1" si="28"/>
        <v>0</v>
      </c>
      <c r="F79" s="42">
        <f t="shared" ca="1" si="28"/>
        <v>0</v>
      </c>
      <c r="G79" s="42">
        <f t="shared" ca="1" si="28"/>
        <v>0</v>
      </c>
      <c r="H79" s="42">
        <f t="shared" ca="1" si="28"/>
        <v>0</v>
      </c>
      <c r="I79" s="42">
        <f t="shared" ca="1" si="28"/>
        <v>0</v>
      </c>
      <c r="J79" s="42">
        <f t="shared" ca="1" si="28"/>
        <v>0</v>
      </c>
      <c r="L79" s="50"/>
      <c r="M79" s="50"/>
    </row>
    <row r="80" spans="1:15" x14ac:dyDescent="0.3">
      <c r="A80" s="41">
        <v>1</v>
      </c>
      <c r="C80" s="41" t="s">
        <v>123</v>
      </c>
      <c r="D80" s="57" t="s">
        <v>56</v>
      </c>
      <c r="E80" s="42">
        <f t="shared" ca="1" si="28"/>
        <v>0</v>
      </c>
      <c r="F80" s="42">
        <f t="shared" ca="1" si="28"/>
        <v>0</v>
      </c>
      <c r="G80" s="42">
        <f t="shared" ca="1" si="28"/>
        <v>0</v>
      </c>
      <c r="H80" s="42">
        <f t="shared" ca="1" si="28"/>
        <v>0</v>
      </c>
      <c r="I80" s="42">
        <f t="shared" ca="1" si="28"/>
        <v>0</v>
      </c>
      <c r="J80" s="42">
        <f t="shared" ca="1" si="28"/>
        <v>0</v>
      </c>
      <c r="L80" s="50"/>
      <c r="M80" s="50"/>
    </row>
    <row r="81" spans="1:15" x14ac:dyDescent="0.3">
      <c r="A81" s="41">
        <v>2</v>
      </c>
      <c r="B81" s="41" t="s">
        <v>123</v>
      </c>
      <c r="C81" s="41" t="s">
        <v>123</v>
      </c>
      <c r="D81" s="58" t="s">
        <v>118</v>
      </c>
      <c r="E81" s="47">
        <f t="shared" ref="E81:J81" ca="1" si="29">SUM(E72:E80)</f>
        <v>1488</v>
      </c>
      <c r="F81" s="47">
        <f t="shared" ca="1" si="29"/>
        <v>1746</v>
      </c>
      <c r="G81" s="47">
        <f t="shared" ca="1" si="29"/>
        <v>1647</v>
      </c>
      <c r="H81" s="47">
        <f t="shared" ca="1" si="29"/>
        <v>1785</v>
      </c>
      <c r="I81" s="47">
        <f t="shared" ca="1" si="29"/>
        <v>1602</v>
      </c>
      <c r="J81" s="47">
        <f t="shared" ca="1" si="29"/>
        <v>1591</v>
      </c>
      <c r="L81" s="50"/>
      <c r="M81" s="50"/>
      <c r="N81" s="47">
        <f>SUM(N72:N80)</f>
        <v>1624</v>
      </c>
    </row>
    <row r="82" spans="1:15" x14ac:dyDescent="0.3">
      <c r="A82" s="41">
        <v>1</v>
      </c>
      <c r="B82" s="41" t="s">
        <v>123</v>
      </c>
      <c r="C82" s="41" t="s">
        <v>123</v>
      </c>
      <c r="D82" s="57" t="s">
        <v>82</v>
      </c>
      <c r="E82" s="42">
        <f t="shared" ref="E82:J85" ca="1" si="30">RANDBETWEEN($L82,$M82)</f>
        <v>482</v>
      </c>
      <c r="F82" s="42">
        <f t="shared" ca="1" si="30"/>
        <v>450</v>
      </c>
      <c r="G82" s="42">
        <f t="shared" ca="1" si="30"/>
        <v>515</v>
      </c>
      <c r="H82" s="42">
        <f t="shared" ca="1" si="30"/>
        <v>464</v>
      </c>
      <c r="I82" s="42">
        <f t="shared" ca="1" si="30"/>
        <v>534</v>
      </c>
      <c r="J82" s="42">
        <f t="shared" ca="1" si="30"/>
        <v>454</v>
      </c>
      <c r="L82" s="44">
        <f>$N82*(1-O82)</f>
        <v>450</v>
      </c>
      <c r="M82" s="44">
        <f>$N82*(1+O82)</f>
        <v>550</v>
      </c>
      <c r="N82" s="45">
        <v>500</v>
      </c>
      <c r="O82" s="46">
        <v>0.1</v>
      </c>
    </row>
    <row r="83" spans="1:15" x14ac:dyDescent="0.3">
      <c r="A83" s="41">
        <v>1</v>
      </c>
      <c r="C83" s="41" t="s">
        <v>123</v>
      </c>
      <c r="D83" s="57" t="s">
        <v>72</v>
      </c>
      <c r="E83" s="42">
        <f t="shared" ca="1" si="30"/>
        <v>0</v>
      </c>
      <c r="F83" s="42">
        <f t="shared" ca="1" si="30"/>
        <v>0</v>
      </c>
      <c r="G83" s="42">
        <f t="shared" ca="1" si="30"/>
        <v>0</v>
      </c>
      <c r="H83" s="42">
        <f t="shared" ca="1" si="30"/>
        <v>0</v>
      </c>
      <c r="I83" s="42">
        <f t="shared" ca="1" si="30"/>
        <v>0</v>
      </c>
      <c r="J83" s="42">
        <f t="shared" ca="1" si="30"/>
        <v>0</v>
      </c>
      <c r="L83" s="50"/>
      <c r="M83" s="50"/>
    </row>
    <row r="84" spans="1:15" x14ac:dyDescent="0.3">
      <c r="A84" s="41">
        <v>1</v>
      </c>
      <c r="B84" s="41" t="s">
        <v>123</v>
      </c>
      <c r="C84" s="41" t="s">
        <v>123</v>
      </c>
      <c r="D84" s="57" t="s">
        <v>57</v>
      </c>
      <c r="E84" s="42">
        <f t="shared" ca="1" si="30"/>
        <v>321</v>
      </c>
      <c r="F84" s="42">
        <f t="shared" ca="1" si="30"/>
        <v>295</v>
      </c>
      <c r="G84" s="42">
        <f t="shared" ca="1" si="30"/>
        <v>322</v>
      </c>
      <c r="H84" s="42">
        <f t="shared" ca="1" si="30"/>
        <v>303</v>
      </c>
      <c r="I84" s="42">
        <f t="shared" ca="1" si="30"/>
        <v>290</v>
      </c>
      <c r="J84" s="42">
        <f t="shared" ca="1" si="30"/>
        <v>327</v>
      </c>
      <c r="L84" s="44">
        <f>$N84*(1-O84)</f>
        <v>270</v>
      </c>
      <c r="M84" s="44">
        <f>$N84*(1+O84)</f>
        <v>330</v>
      </c>
      <c r="N84" s="45">
        <v>300</v>
      </c>
      <c r="O84" s="46">
        <v>0.1</v>
      </c>
    </row>
    <row r="85" spans="1:15" x14ac:dyDescent="0.3">
      <c r="A85" s="41">
        <v>1</v>
      </c>
      <c r="B85" s="41" t="s">
        <v>123</v>
      </c>
      <c r="C85" s="41" t="s">
        <v>123</v>
      </c>
      <c r="D85" s="57" t="s">
        <v>69</v>
      </c>
      <c r="E85" s="42">
        <f t="shared" ca="1" si="30"/>
        <v>650</v>
      </c>
      <c r="F85" s="42">
        <f t="shared" ca="1" si="30"/>
        <v>639</v>
      </c>
      <c r="G85" s="42">
        <f t="shared" ca="1" si="30"/>
        <v>630</v>
      </c>
      <c r="H85" s="42">
        <f t="shared" ca="1" si="30"/>
        <v>722</v>
      </c>
      <c r="I85" s="42">
        <f t="shared" ca="1" si="30"/>
        <v>753</v>
      </c>
      <c r="J85" s="42">
        <f t="shared" ca="1" si="30"/>
        <v>676</v>
      </c>
      <c r="L85" s="44">
        <f>$N85*(1-O85)</f>
        <v>630</v>
      </c>
      <c r="M85" s="44">
        <f>$N85*(1+O85)</f>
        <v>770.00000000000011</v>
      </c>
      <c r="N85" s="45">
        <v>700</v>
      </c>
      <c r="O85" s="46">
        <v>0.1</v>
      </c>
    </row>
    <row r="86" spans="1:15" x14ac:dyDescent="0.3">
      <c r="A86" s="41">
        <v>2</v>
      </c>
      <c r="B86" s="41" t="s">
        <v>123</v>
      </c>
      <c r="C86" s="41" t="s">
        <v>123</v>
      </c>
      <c r="D86" s="58" t="s">
        <v>120</v>
      </c>
      <c r="E86" s="47">
        <f t="shared" ref="E86:J86" ca="1" si="31">SUM(E82:E85)</f>
        <v>1453</v>
      </c>
      <c r="F86" s="47">
        <f t="shared" ca="1" si="31"/>
        <v>1384</v>
      </c>
      <c r="G86" s="47">
        <f t="shared" ca="1" si="31"/>
        <v>1467</v>
      </c>
      <c r="H86" s="47">
        <f t="shared" ca="1" si="31"/>
        <v>1489</v>
      </c>
      <c r="I86" s="47">
        <f t="shared" ca="1" si="31"/>
        <v>1577</v>
      </c>
      <c r="J86" s="47">
        <f t="shared" ca="1" si="31"/>
        <v>1457</v>
      </c>
      <c r="L86" s="50"/>
      <c r="M86" s="50"/>
      <c r="N86" s="47">
        <f>SUM(N82:N85)</f>
        <v>1500</v>
      </c>
    </row>
    <row r="87" spans="1:15" x14ac:dyDescent="0.3">
      <c r="A87" s="41">
        <v>1</v>
      </c>
      <c r="C87" s="41" t="s">
        <v>123</v>
      </c>
      <c r="D87" s="57" t="s">
        <v>61</v>
      </c>
      <c r="E87" s="42">
        <f t="shared" ref="E87:J92" ca="1" si="32">RANDBETWEEN($L87,$M87)</f>
        <v>0</v>
      </c>
      <c r="F87" s="42">
        <f t="shared" ca="1" si="32"/>
        <v>0</v>
      </c>
      <c r="G87" s="42">
        <f t="shared" ca="1" si="32"/>
        <v>0</v>
      </c>
      <c r="H87" s="42">
        <f t="shared" ca="1" si="32"/>
        <v>0</v>
      </c>
      <c r="I87" s="42">
        <f t="shared" ca="1" si="32"/>
        <v>0</v>
      </c>
      <c r="J87" s="42">
        <f t="shared" ca="1" si="32"/>
        <v>0</v>
      </c>
      <c r="L87" s="50"/>
      <c r="M87" s="50"/>
    </row>
    <row r="88" spans="1:15" x14ac:dyDescent="0.3">
      <c r="A88" s="41">
        <v>1</v>
      </c>
      <c r="C88" s="41" t="s">
        <v>123</v>
      </c>
      <c r="D88" s="57" t="s">
        <v>60</v>
      </c>
      <c r="E88" s="42">
        <f t="shared" ca="1" si="32"/>
        <v>0</v>
      </c>
      <c r="F88" s="42">
        <f t="shared" ca="1" si="32"/>
        <v>0</v>
      </c>
      <c r="G88" s="42">
        <f t="shared" ca="1" si="32"/>
        <v>0</v>
      </c>
      <c r="H88" s="42">
        <f t="shared" ca="1" si="32"/>
        <v>0</v>
      </c>
      <c r="I88" s="42">
        <f t="shared" ca="1" si="32"/>
        <v>0</v>
      </c>
      <c r="J88" s="42">
        <f t="shared" ca="1" si="32"/>
        <v>0</v>
      </c>
      <c r="L88" s="50"/>
      <c r="M88" s="50"/>
    </row>
    <row r="89" spans="1:15" x14ac:dyDescent="0.3">
      <c r="A89" s="41">
        <v>1</v>
      </c>
      <c r="C89" s="41" t="s">
        <v>123</v>
      </c>
      <c r="D89" s="57" t="s">
        <v>67</v>
      </c>
      <c r="E89" s="42">
        <f t="shared" ca="1" si="32"/>
        <v>0</v>
      </c>
      <c r="F89" s="42">
        <f t="shared" ca="1" si="32"/>
        <v>0</v>
      </c>
      <c r="G89" s="42">
        <f t="shared" ca="1" si="32"/>
        <v>0</v>
      </c>
      <c r="H89" s="42">
        <f t="shared" ca="1" si="32"/>
        <v>0</v>
      </c>
      <c r="I89" s="42">
        <f t="shared" ca="1" si="32"/>
        <v>0</v>
      </c>
      <c r="J89" s="42">
        <f t="shared" ca="1" si="32"/>
        <v>0</v>
      </c>
      <c r="L89" s="50"/>
      <c r="M89" s="50"/>
    </row>
    <row r="90" spans="1:15" x14ac:dyDescent="0.3">
      <c r="A90" s="41">
        <v>1</v>
      </c>
      <c r="C90" s="41" t="s">
        <v>123</v>
      </c>
      <c r="D90" s="57" t="s">
        <v>59</v>
      </c>
      <c r="E90" s="42">
        <f t="shared" ca="1" si="32"/>
        <v>0</v>
      </c>
      <c r="F90" s="42">
        <f t="shared" ca="1" si="32"/>
        <v>0</v>
      </c>
      <c r="G90" s="42">
        <f t="shared" ca="1" si="32"/>
        <v>0</v>
      </c>
      <c r="H90" s="42">
        <f t="shared" ca="1" si="32"/>
        <v>0</v>
      </c>
      <c r="I90" s="42">
        <f t="shared" ca="1" si="32"/>
        <v>0</v>
      </c>
      <c r="J90" s="42">
        <f t="shared" ca="1" si="32"/>
        <v>0</v>
      </c>
      <c r="L90" s="50"/>
      <c r="M90" s="50"/>
    </row>
    <row r="91" spans="1:15" x14ac:dyDescent="0.3">
      <c r="A91" s="41">
        <v>1</v>
      </c>
      <c r="C91" s="41" t="s">
        <v>123</v>
      </c>
      <c r="D91" s="57" t="s">
        <v>71</v>
      </c>
      <c r="E91" s="42">
        <f t="shared" ca="1" si="32"/>
        <v>0</v>
      </c>
      <c r="F91" s="42">
        <f t="shared" ca="1" si="32"/>
        <v>0</v>
      </c>
      <c r="G91" s="42">
        <f t="shared" ca="1" si="32"/>
        <v>0</v>
      </c>
      <c r="H91" s="42">
        <f t="shared" ca="1" si="32"/>
        <v>0</v>
      </c>
      <c r="I91" s="42">
        <f t="shared" ca="1" si="32"/>
        <v>0</v>
      </c>
      <c r="J91" s="42">
        <f t="shared" ca="1" si="32"/>
        <v>0</v>
      </c>
      <c r="L91" s="50"/>
      <c r="M91" s="50"/>
    </row>
    <row r="92" spans="1:15" x14ac:dyDescent="0.3">
      <c r="A92" s="41">
        <v>1</v>
      </c>
      <c r="C92" s="41" t="s">
        <v>123</v>
      </c>
      <c r="D92" s="57" t="s">
        <v>74</v>
      </c>
      <c r="E92" s="42">
        <f t="shared" ca="1" si="32"/>
        <v>0</v>
      </c>
      <c r="F92" s="42">
        <f t="shared" ca="1" si="32"/>
        <v>0</v>
      </c>
      <c r="G92" s="42">
        <f t="shared" ca="1" si="32"/>
        <v>0</v>
      </c>
      <c r="H92" s="42">
        <f t="shared" ca="1" si="32"/>
        <v>0</v>
      </c>
      <c r="I92" s="42">
        <f t="shared" ca="1" si="32"/>
        <v>0</v>
      </c>
      <c r="J92" s="42">
        <f t="shared" ca="1" si="32"/>
        <v>0</v>
      </c>
      <c r="L92" s="50"/>
      <c r="M92" s="50"/>
    </row>
    <row r="93" spans="1:15" x14ac:dyDescent="0.3">
      <c r="A93" s="41">
        <v>2</v>
      </c>
      <c r="B93" s="41" t="s">
        <v>123</v>
      </c>
      <c r="C93" s="41" t="s">
        <v>123</v>
      </c>
      <c r="D93" s="58" t="s">
        <v>122</v>
      </c>
      <c r="E93" s="47">
        <f t="shared" ref="E93:J93" ca="1" si="33">SUM(E87:E92)</f>
        <v>0</v>
      </c>
      <c r="F93" s="47">
        <f t="shared" ca="1" si="33"/>
        <v>0</v>
      </c>
      <c r="G93" s="47">
        <f t="shared" ca="1" si="33"/>
        <v>0</v>
      </c>
      <c r="H93" s="47">
        <f t="shared" ca="1" si="33"/>
        <v>0</v>
      </c>
      <c r="I93" s="47">
        <f t="shared" ca="1" si="33"/>
        <v>0</v>
      </c>
      <c r="J93" s="47">
        <f t="shared" ca="1" si="33"/>
        <v>0</v>
      </c>
      <c r="L93" s="50"/>
      <c r="M93" s="50"/>
      <c r="N93" s="47">
        <f>SUM(N87:N92)</f>
        <v>0</v>
      </c>
    </row>
    <row r="94" spans="1:15" x14ac:dyDescent="0.3">
      <c r="A94" s="41">
        <v>1</v>
      </c>
      <c r="C94" s="41" t="s">
        <v>123</v>
      </c>
      <c r="D94" s="57" t="s">
        <v>83</v>
      </c>
      <c r="E94" s="42">
        <f t="shared" ref="E94:J94" ca="1" si="34">RANDBETWEEN($L94,$M94)</f>
        <v>0</v>
      </c>
      <c r="F94" s="42">
        <f t="shared" ca="1" si="34"/>
        <v>0</v>
      </c>
      <c r="G94" s="42">
        <f t="shared" ca="1" si="34"/>
        <v>0</v>
      </c>
      <c r="H94" s="42">
        <f t="shared" ca="1" si="34"/>
        <v>0</v>
      </c>
      <c r="I94" s="42">
        <f t="shared" ca="1" si="34"/>
        <v>0</v>
      </c>
      <c r="J94" s="42">
        <f t="shared" ca="1" si="34"/>
        <v>0</v>
      </c>
      <c r="L94" s="50"/>
      <c r="M94" s="50"/>
    </row>
    <row r="95" spans="1:15" x14ac:dyDescent="0.3">
      <c r="A95" s="41" t="s">
        <v>123</v>
      </c>
      <c r="D95" s="54" t="s">
        <v>58</v>
      </c>
      <c r="E95" s="42">
        <f t="shared" ref="E95:J96" ca="1" si="35">RANDBETWEEN($L95,$M95)</f>
        <v>0</v>
      </c>
      <c r="F95" s="42">
        <f t="shared" ca="1" si="35"/>
        <v>0</v>
      </c>
      <c r="G95" s="42">
        <f t="shared" ca="1" si="35"/>
        <v>0</v>
      </c>
      <c r="H95" s="42">
        <f t="shared" ca="1" si="35"/>
        <v>0</v>
      </c>
      <c r="I95" s="42">
        <f t="shared" ca="1" si="35"/>
        <v>0</v>
      </c>
      <c r="J95" s="42">
        <f t="shared" ca="1" si="35"/>
        <v>0</v>
      </c>
      <c r="L95" s="50"/>
      <c r="M95" s="50"/>
    </row>
    <row r="96" spans="1:15" x14ac:dyDescent="0.3">
      <c r="A96" s="41" t="s">
        <v>124</v>
      </c>
      <c r="D96" s="54" t="s">
        <v>62</v>
      </c>
      <c r="E96" s="42">
        <f t="shared" ca="1" si="35"/>
        <v>0</v>
      </c>
      <c r="F96" s="42">
        <f t="shared" ca="1" si="35"/>
        <v>0</v>
      </c>
      <c r="G96" s="42">
        <f t="shared" ca="1" si="35"/>
        <v>0</v>
      </c>
      <c r="H96" s="42">
        <f t="shared" ca="1" si="35"/>
        <v>0</v>
      </c>
      <c r="I96" s="42">
        <f t="shared" ca="1" si="35"/>
        <v>0</v>
      </c>
      <c r="J96" s="42">
        <f t="shared" ca="1" si="35"/>
        <v>0</v>
      </c>
      <c r="L96" s="50"/>
      <c r="M96" s="50"/>
    </row>
    <row r="97" spans="1:15" x14ac:dyDescent="0.3">
      <c r="A97" s="41">
        <v>3</v>
      </c>
      <c r="B97" s="41" t="s">
        <v>132</v>
      </c>
      <c r="C97" s="41" t="s">
        <v>123</v>
      </c>
      <c r="D97" s="51" t="s">
        <v>113</v>
      </c>
      <c r="E97" s="37">
        <f t="shared" ref="E97:J97" ca="1" si="36">E64+E71+E81+E86+E93</f>
        <v>7525</v>
      </c>
      <c r="F97" s="37">
        <f t="shared" ca="1" si="36"/>
        <v>7367</v>
      </c>
      <c r="G97" s="37">
        <f t="shared" ca="1" si="36"/>
        <v>7572</v>
      </c>
      <c r="H97" s="37">
        <f t="shared" ca="1" si="36"/>
        <v>7394</v>
      </c>
      <c r="I97" s="37">
        <f t="shared" ca="1" si="36"/>
        <v>7325</v>
      </c>
      <c r="J97" s="37">
        <f t="shared" ca="1" si="36"/>
        <v>7229</v>
      </c>
      <c r="N97" s="37">
        <f>N64+N71+N81+N86+N93</f>
        <v>7374</v>
      </c>
    </row>
    <row r="98" spans="1:15" ht="15" x14ac:dyDescent="0.3">
      <c r="A98" s="41">
        <v>0</v>
      </c>
      <c r="B98" s="41" t="s">
        <v>132</v>
      </c>
      <c r="C98" s="41" t="s">
        <v>123</v>
      </c>
      <c r="D98" s="38" t="s">
        <v>107</v>
      </c>
      <c r="E98" s="36"/>
      <c r="F98" s="36"/>
      <c r="G98" s="36"/>
      <c r="H98" s="36"/>
      <c r="I98" s="36"/>
      <c r="J98" s="36"/>
      <c r="N98" s="36"/>
    </row>
    <row r="99" spans="1:15" x14ac:dyDescent="0.3">
      <c r="A99" s="41">
        <v>1</v>
      </c>
      <c r="B99" s="41" t="s">
        <v>123</v>
      </c>
      <c r="C99" s="41" t="s">
        <v>123</v>
      </c>
      <c r="D99" s="57" t="s">
        <v>100</v>
      </c>
      <c r="E99" s="42">
        <f t="shared" ref="E99:J102" ca="1" si="37">RANDBETWEEN($L99,$M99)</f>
        <v>26300</v>
      </c>
      <c r="F99" s="42">
        <f t="shared" ca="1" si="37"/>
        <v>26300</v>
      </c>
      <c r="G99" s="42">
        <f t="shared" ca="1" si="37"/>
        <v>26300</v>
      </c>
      <c r="H99" s="42">
        <f t="shared" ca="1" si="37"/>
        <v>26300</v>
      </c>
      <c r="I99" s="42">
        <f t="shared" ca="1" si="37"/>
        <v>26300</v>
      </c>
      <c r="J99" s="42">
        <f t="shared" ca="1" si="37"/>
        <v>26300</v>
      </c>
      <c r="L99" s="44">
        <f>$N99*(1-O99)</f>
        <v>26300</v>
      </c>
      <c r="M99" s="44">
        <f>$N99*(1+O99)</f>
        <v>26300</v>
      </c>
      <c r="N99" s="45">
        <v>26300</v>
      </c>
      <c r="O99" s="46">
        <v>0</v>
      </c>
    </row>
    <row r="100" spans="1:15" x14ac:dyDescent="0.3">
      <c r="A100" s="41">
        <v>1</v>
      </c>
      <c r="B100" s="41" t="s">
        <v>123</v>
      </c>
      <c r="C100" s="41" t="s">
        <v>123</v>
      </c>
      <c r="D100" s="57" t="s">
        <v>103</v>
      </c>
      <c r="E100" s="42">
        <f t="shared" ca="1" si="37"/>
        <v>13214</v>
      </c>
      <c r="F100" s="42">
        <f t="shared" ca="1" si="37"/>
        <v>13214</v>
      </c>
      <c r="G100" s="42">
        <f t="shared" ca="1" si="37"/>
        <v>13214</v>
      </c>
      <c r="H100" s="42">
        <f t="shared" ca="1" si="37"/>
        <v>13214</v>
      </c>
      <c r="I100" s="42">
        <f t="shared" ca="1" si="37"/>
        <v>13214</v>
      </c>
      <c r="J100" s="42">
        <f t="shared" ca="1" si="37"/>
        <v>13214</v>
      </c>
      <c r="L100" s="44">
        <f>$N100*(1-O100)</f>
        <v>13214</v>
      </c>
      <c r="M100" s="44">
        <f>$N100*(1+O100)</f>
        <v>13214</v>
      </c>
      <c r="N100" s="45">
        <v>13214</v>
      </c>
      <c r="O100" s="46">
        <v>0</v>
      </c>
    </row>
    <row r="101" spans="1:15" x14ac:dyDescent="0.3">
      <c r="A101" s="41">
        <v>1</v>
      </c>
      <c r="B101" s="41" t="s">
        <v>123</v>
      </c>
      <c r="D101" s="57" t="s">
        <v>105</v>
      </c>
      <c r="E101" s="42">
        <f t="shared" ca="1" si="37"/>
        <v>8500</v>
      </c>
      <c r="F101" s="42">
        <f t="shared" ca="1" si="37"/>
        <v>8500</v>
      </c>
      <c r="G101" s="42">
        <f t="shared" ca="1" si="37"/>
        <v>8500</v>
      </c>
      <c r="H101" s="42">
        <f t="shared" ca="1" si="37"/>
        <v>8500</v>
      </c>
      <c r="I101" s="42">
        <f t="shared" ca="1" si="37"/>
        <v>8500</v>
      </c>
      <c r="J101" s="42">
        <f t="shared" ca="1" si="37"/>
        <v>8500</v>
      </c>
      <c r="L101" s="44">
        <f>$N101*(1-O101)</f>
        <v>8500</v>
      </c>
      <c r="M101" s="44">
        <f>$N101*(1+O101)</f>
        <v>8500</v>
      </c>
      <c r="N101" s="45">
        <v>8500</v>
      </c>
      <c r="O101" s="46">
        <v>0</v>
      </c>
    </row>
    <row r="102" spans="1:15" x14ac:dyDescent="0.3">
      <c r="A102" s="41">
        <v>1</v>
      </c>
      <c r="D102" s="57" t="s">
        <v>102</v>
      </c>
      <c r="E102" s="42">
        <f t="shared" ca="1" si="37"/>
        <v>0</v>
      </c>
      <c r="F102" s="42">
        <f t="shared" ca="1" si="37"/>
        <v>0</v>
      </c>
      <c r="G102" s="42">
        <f t="shared" ca="1" si="37"/>
        <v>0</v>
      </c>
      <c r="H102" s="42">
        <f t="shared" ca="1" si="37"/>
        <v>0</v>
      </c>
      <c r="I102" s="42">
        <f t="shared" ca="1" si="37"/>
        <v>0</v>
      </c>
      <c r="J102" s="42">
        <f t="shared" ca="1" si="37"/>
        <v>0</v>
      </c>
      <c r="L102" s="50"/>
      <c r="M102" s="50"/>
    </row>
    <row r="103" spans="1:15" x14ac:dyDescent="0.3">
      <c r="A103" s="41">
        <v>2</v>
      </c>
      <c r="B103" s="41" t="s">
        <v>123</v>
      </c>
      <c r="C103" s="41" t="s">
        <v>123</v>
      </c>
      <c r="D103" s="58" t="s">
        <v>109</v>
      </c>
      <c r="E103" s="55">
        <f t="shared" ref="E103:J103" ca="1" si="38">SUM(E99:E102)</f>
        <v>48014</v>
      </c>
      <c r="F103" s="55">
        <f t="shared" ca="1" si="38"/>
        <v>48014</v>
      </c>
      <c r="G103" s="55">
        <f t="shared" ca="1" si="38"/>
        <v>48014</v>
      </c>
      <c r="H103" s="55">
        <f t="shared" ca="1" si="38"/>
        <v>48014</v>
      </c>
      <c r="I103" s="55">
        <f t="shared" ca="1" si="38"/>
        <v>48014</v>
      </c>
      <c r="J103" s="55">
        <f t="shared" ca="1" si="38"/>
        <v>48014</v>
      </c>
      <c r="N103" s="55">
        <f>SUM(N99:N102)</f>
        <v>48014</v>
      </c>
    </row>
    <row r="104" spans="1:15" x14ac:dyDescent="0.3">
      <c r="A104" s="41">
        <v>1</v>
      </c>
      <c r="B104" s="41" t="s">
        <v>123</v>
      </c>
      <c r="C104" s="41" t="s">
        <v>123</v>
      </c>
      <c r="D104" s="57" t="s">
        <v>101</v>
      </c>
      <c r="E104" s="42">
        <f t="shared" ref="E104:J104" ca="1" si="39">RANDBETWEEN($L104,$M104)</f>
        <v>5500</v>
      </c>
      <c r="F104" s="42">
        <f t="shared" ca="1" si="39"/>
        <v>5500</v>
      </c>
      <c r="G104" s="42">
        <f t="shared" ca="1" si="39"/>
        <v>5500</v>
      </c>
      <c r="H104" s="42">
        <f t="shared" ca="1" si="39"/>
        <v>5500</v>
      </c>
      <c r="I104" s="42">
        <f t="shared" ca="1" si="39"/>
        <v>5500</v>
      </c>
      <c r="J104" s="42">
        <f t="shared" ca="1" si="39"/>
        <v>5500</v>
      </c>
      <c r="L104" s="44">
        <f>$N104*(1-O104)</f>
        <v>5500</v>
      </c>
      <c r="M104" s="44">
        <f>$N104*(1+O104)</f>
        <v>5500</v>
      </c>
      <c r="N104" s="45">
        <v>5500</v>
      </c>
      <c r="O104" s="46">
        <v>0</v>
      </c>
    </row>
    <row r="105" spans="1:15" x14ac:dyDescent="0.3">
      <c r="A105" s="41">
        <v>1</v>
      </c>
      <c r="C105" s="41" t="s">
        <v>123</v>
      </c>
      <c r="D105" s="57" t="s">
        <v>104</v>
      </c>
      <c r="E105" s="42">
        <f t="shared" ref="E105:J105" ca="1" si="40">RANDBETWEEN($L105,$M105)</f>
        <v>0</v>
      </c>
      <c r="F105" s="42">
        <f t="shared" ca="1" si="40"/>
        <v>0</v>
      </c>
      <c r="G105" s="42">
        <f t="shared" ca="1" si="40"/>
        <v>0</v>
      </c>
      <c r="H105" s="42">
        <f t="shared" ca="1" si="40"/>
        <v>0</v>
      </c>
      <c r="I105" s="42">
        <f t="shared" ca="1" si="40"/>
        <v>0</v>
      </c>
      <c r="J105" s="42">
        <f t="shared" ca="1" si="40"/>
        <v>0</v>
      </c>
      <c r="L105" s="50"/>
      <c r="M105" s="50"/>
    </row>
    <row r="106" spans="1:15" x14ac:dyDescent="0.3">
      <c r="A106" s="41">
        <v>2</v>
      </c>
      <c r="B106" s="41" t="s">
        <v>123</v>
      </c>
      <c r="C106" s="41" t="s">
        <v>123</v>
      </c>
      <c r="D106" s="58" t="s">
        <v>110</v>
      </c>
      <c r="E106" s="55">
        <f t="shared" ref="E106:J106" ca="1" si="41">SUM(E104:E105)</f>
        <v>5500</v>
      </c>
      <c r="F106" s="55">
        <f t="shared" ca="1" si="41"/>
        <v>5500</v>
      </c>
      <c r="G106" s="55">
        <f t="shared" ca="1" si="41"/>
        <v>5500</v>
      </c>
      <c r="H106" s="55">
        <f t="shared" ca="1" si="41"/>
        <v>5500</v>
      </c>
      <c r="I106" s="55">
        <f t="shared" ca="1" si="41"/>
        <v>5500</v>
      </c>
      <c r="J106" s="55">
        <f t="shared" ca="1" si="41"/>
        <v>5500</v>
      </c>
      <c r="N106" s="55">
        <f>SUM(N104:N105)</f>
        <v>5500</v>
      </c>
    </row>
    <row r="107" spans="1:15" x14ac:dyDescent="0.3">
      <c r="A107" s="41">
        <v>1</v>
      </c>
      <c r="C107" s="41" t="s">
        <v>123</v>
      </c>
      <c r="D107" s="57" t="s">
        <v>106</v>
      </c>
      <c r="E107" s="42">
        <f t="shared" ref="E107:J107" ca="1" si="42">RANDBETWEEN($L107,$M107)</f>
        <v>0</v>
      </c>
      <c r="F107" s="42">
        <f t="shared" ca="1" si="42"/>
        <v>0</v>
      </c>
      <c r="G107" s="42">
        <f t="shared" ca="1" si="42"/>
        <v>0</v>
      </c>
      <c r="H107" s="42">
        <f t="shared" ca="1" si="42"/>
        <v>0</v>
      </c>
      <c r="I107" s="42">
        <f t="shared" ca="1" si="42"/>
        <v>0</v>
      </c>
      <c r="J107" s="42">
        <f t="shared" ca="1" si="42"/>
        <v>0</v>
      </c>
      <c r="L107" s="50"/>
      <c r="M107" s="50"/>
    </row>
    <row r="108" spans="1:15" x14ac:dyDescent="0.3">
      <c r="A108" s="41">
        <v>3</v>
      </c>
      <c r="B108" s="41" t="s">
        <v>132</v>
      </c>
      <c r="C108" s="41" t="s">
        <v>123</v>
      </c>
      <c r="D108" s="51" t="s">
        <v>108</v>
      </c>
      <c r="E108" s="37">
        <f t="shared" ref="E108:J108" ca="1" si="43">E103+E106+E107</f>
        <v>53514</v>
      </c>
      <c r="F108" s="37">
        <f t="shared" ca="1" si="43"/>
        <v>53514</v>
      </c>
      <c r="G108" s="37">
        <f t="shared" ca="1" si="43"/>
        <v>53514</v>
      </c>
      <c r="H108" s="37">
        <f t="shared" ca="1" si="43"/>
        <v>53514</v>
      </c>
      <c r="I108" s="37">
        <f t="shared" ca="1" si="43"/>
        <v>53514</v>
      </c>
      <c r="J108" s="37">
        <f t="shared" ca="1" si="43"/>
        <v>53514</v>
      </c>
      <c r="N108" s="37">
        <f>N103+N106+N107</f>
        <v>53514</v>
      </c>
    </row>
    <row r="109" spans="1:15" ht="15" x14ac:dyDescent="0.3">
      <c r="A109" s="41">
        <v>0</v>
      </c>
      <c r="B109" s="41" t="s">
        <v>132</v>
      </c>
      <c r="C109" s="41" t="s">
        <v>123</v>
      </c>
      <c r="D109" s="38" t="s">
        <v>111</v>
      </c>
      <c r="E109" s="36"/>
      <c r="F109" s="36"/>
      <c r="G109" s="36"/>
      <c r="H109" s="36"/>
      <c r="I109" s="36"/>
      <c r="J109" s="36"/>
      <c r="N109" s="36"/>
    </row>
    <row r="110" spans="1:15" x14ac:dyDescent="0.3">
      <c r="A110" s="41">
        <v>3</v>
      </c>
      <c r="B110" s="41" t="s">
        <v>132</v>
      </c>
      <c r="C110" s="41" t="s">
        <v>123</v>
      </c>
      <c r="D110" s="51" t="s">
        <v>112</v>
      </c>
      <c r="E110" s="37">
        <f t="shared" ref="E110:J110" ca="1" si="44">E9+E36+E97+E56+E108</f>
        <v>354528</v>
      </c>
      <c r="F110" s="37">
        <f t="shared" ca="1" si="44"/>
        <v>369366</v>
      </c>
      <c r="G110" s="37">
        <f t="shared" ca="1" si="44"/>
        <v>357077</v>
      </c>
      <c r="H110" s="37">
        <f t="shared" ca="1" si="44"/>
        <v>348257</v>
      </c>
      <c r="I110" s="37">
        <f t="shared" ca="1" si="44"/>
        <v>368375</v>
      </c>
      <c r="J110" s="37">
        <f t="shared" ca="1" si="44"/>
        <v>367722</v>
      </c>
      <c r="N110" s="37">
        <f>N9+N36+N97+N56+N108</f>
        <v>364347</v>
      </c>
    </row>
  </sheetData>
  <autoFilter ref="A1:M110"/>
  <pageMargins left="0.23622047244094491" right="0.23622047244094491" top="0.74803149606299213" bottom="0.74803149606299213" header="0.31496062992125984" footer="0.31496062992125984"/>
  <pageSetup orientation="portrait" horizontalDpi="4294967295" verticalDpi="4294967295" r:id="rId1"/>
  <headerFooter>
    <oddHeader>&amp;L&amp;F&amp;R&amp;D</oddHeader>
    <oddFooter>&amp;L&amp;A&amp;C&amp;P</oddFooter>
  </headerFooter>
  <ignoredErrors>
    <ignoredError sqref="E5:J5 E21:J21 E28:J28 E64:J64 E71:J71 E81:J81 E86:J86 E93:J93 E103:J103 E106:J106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20"/>
  <sheetViews>
    <sheetView showGridLines="0" zoomScale="150" zoomScaleNormal="150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C16" sqref="C16:J16"/>
    </sheetView>
  </sheetViews>
  <sheetFormatPr baseColWidth="10" defaultRowHeight="12" x14ac:dyDescent="0.25"/>
  <cols>
    <col min="1" max="1" width="14.77734375" style="4" customWidth="1"/>
    <col min="2" max="2" width="14.21875" style="4" customWidth="1"/>
    <col min="3" max="37" width="8.6640625" style="4" customWidth="1"/>
    <col min="38" max="16384" width="11.5546875" style="4"/>
  </cols>
  <sheetData>
    <row r="2" spans="1:37" x14ac:dyDescent="0.25">
      <c r="C2" s="4" t="s">
        <v>1</v>
      </c>
      <c r="D2" s="4" t="s">
        <v>1</v>
      </c>
      <c r="E2" s="4" t="s">
        <v>1</v>
      </c>
      <c r="F2" s="4" t="s">
        <v>1</v>
      </c>
      <c r="G2" s="5" t="s">
        <v>1</v>
      </c>
      <c r="H2" s="4" t="s">
        <v>2</v>
      </c>
      <c r="I2" s="4" t="s">
        <v>2</v>
      </c>
      <c r="J2" s="4" t="s">
        <v>2</v>
      </c>
      <c r="K2" s="5" t="s">
        <v>2</v>
      </c>
      <c r="L2" s="4" t="s">
        <v>3</v>
      </c>
      <c r="M2" s="4" t="s">
        <v>3</v>
      </c>
      <c r="N2" s="4" t="s">
        <v>3</v>
      </c>
      <c r="O2" s="4" t="s">
        <v>3</v>
      </c>
      <c r="P2" s="5" t="s">
        <v>4</v>
      </c>
      <c r="Q2" s="4" t="s">
        <v>4</v>
      </c>
      <c r="R2" s="4" t="s">
        <v>4</v>
      </c>
      <c r="S2" s="4" t="s">
        <v>4</v>
      </c>
      <c r="T2" s="5" t="s">
        <v>4</v>
      </c>
      <c r="U2" s="4" t="s">
        <v>5</v>
      </c>
      <c r="V2" s="4" t="s">
        <v>5</v>
      </c>
      <c r="W2" s="4" t="s">
        <v>5</v>
      </c>
      <c r="X2" s="4" t="s">
        <v>5</v>
      </c>
      <c r="Y2" s="4" t="s">
        <v>9</v>
      </c>
      <c r="Z2" s="4" t="s">
        <v>9</v>
      </c>
      <c r="AA2" s="4" t="s">
        <v>9</v>
      </c>
      <c r="AB2" s="4" t="s">
        <v>9</v>
      </c>
      <c r="AC2" s="5" t="s">
        <v>10</v>
      </c>
      <c r="AD2" s="4" t="s">
        <v>10</v>
      </c>
      <c r="AE2" s="4" t="s">
        <v>10</v>
      </c>
      <c r="AF2" s="4" t="s">
        <v>10</v>
      </c>
      <c r="AG2" s="5" t="s">
        <v>10</v>
      </c>
      <c r="AH2" s="4" t="s">
        <v>11</v>
      </c>
      <c r="AI2" s="4" t="s">
        <v>11</v>
      </c>
      <c r="AJ2" s="4" t="s">
        <v>11</v>
      </c>
      <c r="AK2" s="4" t="s">
        <v>11</v>
      </c>
    </row>
    <row r="3" spans="1:37" x14ac:dyDescent="0.25">
      <c r="B3" s="10" t="s">
        <v>0</v>
      </c>
      <c r="C3" s="3">
        <v>43220</v>
      </c>
      <c r="D3" s="3">
        <f>C4+1</f>
        <v>43227</v>
      </c>
      <c r="E3" s="3">
        <f t="shared" ref="E3:AK3" si="0">D4+1</f>
        <v>43234</v>
      </c>
      <c r="F3" s="3">
        <f t="shared" si="0"/>
        <v>43241</v>
      </c>
      <c r="G3" s="3">
        <f t="shared" si="0"/>
        <v>43248</v>
      </c>
      <c r="H3" s="3">
        <f t="shared" si="0"/>
        <v>43255</v>
      </c>
      <c r="I3" s="3">
        <f t="shared" si="0"/>
        <v>43262</v>
      </c>
      <c r="J3" s="3">
        <f t="shared" si="0"/>
        <v>43269</v>
      </c>
      <c r="K3" s="3">
        <f t="shared" si="0"/>
        <v>43276</v>
      </c>
      <c r="L3" s="3">
        <f t="shared" si="0"/>
        <v>43283</v>
      </c>
      <c r="M3" s="3">
        <f t="shared" si="0"/>
        <v>43290</v>
      </c>
      <c r="N3" s="3">
        <f t="shared" si="0"/>
        <v>43297</v>
      </c>
      <c r="O3" s="3">
        <f t="shared" si="0"/>
        <v>43304</v>
      </c>
      <c r="P3" s="3">
        <f t="shared" si="0"/>
        <v>43311</v>
      </c>
      <c r="Q3" s="3">
        <f t="shared" si="0"/>
        <v>43318</v>
      </c>
      <c r="R3" s="3">
        <f t="shared" si="0"/>
        <v>43325</v>
      </c>
      <c r="S3" s="3">
        <f t="shared" si="0"/>
        <v>43332</v>
      </c>
      <c r="T3" s="3">
        <f t="shared" si="0"/>
        <v>43339</v>
      </c>
      <c r="U3" s="3">
        <f t="shared" si="0"/>
        <v>43346</v>
      </c>
      <c r="V3" s="3">
        <f t="shared" si="0"/>
        <v>43353</v>
      </c>
      <c r="W3" s="3">
        <f t="shared" si="0"/>
        <v>43360</v>
      </c>
      <c r="X3" s="3">
        <f t="shared" si="0"/>
        <v>43367</v>
      </c>
      <c r="Y3" s="3">
        <f t="shared" si="0"/>
        <v>43374</v>
      </c>
      <c r="Z3" s="3">
        <f t="shared" si="0"/>
        <v>43381</v>
      </c>
      <c r="AA3" s="3">
        <f t="shared" si="0"/>
        <v>43388</v>
      </c>
      <c r="AB3" s="3">
        <f t="shared" si="0"/>
        <v>43395</v>
      </c>
      <c r="AC3" s="3">
        <f t="shared" si="0"/>
        <v>43402</v>
      </c>
      <c r="AD3" s="3">
        <f t="shared" si="0"/>
        <v>43409</v>
      </c>
      <c r="AE3" s="3">
        <f t="shared" si="0"/>
        <v>43416</v>
      </c>
      <c r="AF3" s="3">
        <f t="shared" si="0"/>
        <v>43423</v>
      </c>
      <c r="AG3" s="3">
        <f t="shared" si="0"/>
        <v>43430</v>
      </c>
      <c r="AH3" s="3">
        <f t="shared" si="0"/>
        <v>43437</v>
      </c>
      <c r="AI3" s="3">
        <f t="shared" si="0"/>
        <v>43444</v>
      </c>
      <c r="AJ3" s="3">
        <f t="shared" si="0"/>
        <v>43451</v>
      </c>
      <c r="AK3" s="3">
        <f t="shared" si="0"/>
        <v>43458</v>
      </c>
    </row>
    <row r="4" spans="1:37" x14ac:dyDescent="0.25">
      <c r="B4" s="10" t="s">
        <v>14</v>
      </c>
      <c r="C4" s="3">
        <f>C3+6</f>
        <v>43226</v>
      </c>
      <c r="D4" s="3">
        <f>D3+6</f>
        <v>43233</v>
      </c>
      <c r="E4" s="3">
        <f t="shared" ref="E4:R4" si="1">E3+6</f>
        <v>43240</v>
      </c>
      <c r="F4" s="3">
        <f t="shared" si="1"/>
        <v>43247</v>
      </c>
      <c r="G4" s="3">
        <f t="shared" si="1"/>
        <v>43254</v>
      </c>
      <c r="H4" s="3">
        <f t="shared" si="1"/>
        <v>43261</v>
      </c>
      <c r="I4" s="3">
        <f t="shared" si="1"/>
        <v>43268</v>
      </c>
      <c r="J4" s="3">
        <f t="shared" si="1"/>
        <v>43275</v>
      </c>
      <c r="K4" s="3">
        <f t="shared" si="1"/>
        <v>43282</v>
      </c>
      <c r="L4" s="3">
        <f t="shared" si="1"/>
        <v>43289</v>
      </c>
      <c r="M4" s="3">
        <f t="shared" si="1"/>
        <v>43296</v>
      </c>
      <c r="N4" s="3">
        <f t="shared" si="1"/>
        <v>43303</v>
      </c>
      <c r="O4" s="3">
        <f t="shared" si="1"/>
        <v>43310</v>
      </c>
      <c r="P4" s="3">
        <f t="shared" si="1"/>
        <v>43317</v>
      </c>
      <c r="Q4" s="3">
        <f t="shared" si="1"/>
        <v>43324</v>
      </c>
      <c r="R4" s="3">
        <f t="shared" si="1"/>
        <v>43331</v>
      </c>
      <c r="S4" s="3">
        <f t="shared" ref="S4:AK4" si="2">S3+6</f>
        <v>43338</v>
      </c>
      <c r="T4" s="3">
        <f t="shared" si="2"/>
        <v>43345</v>
      </c>
      <c r="U4" s="3">
        <f t="shared" si="2"/>
        <v>43352</v>
      </c>
      <c r="V4" s="3">
        <f t="shared" si="2"/>
        <v>43359</v>
      </c>
      <c r="W4" s="3">
        <f t="shared" si="2"/>
        <v>43366</v>
      </c>
      <c r="X4" s="3">
        <f t="shared" si="2"/>
        <v>43373</v>
      </c>
      <c r="Y4" s="3">
        <f t="shared" si="2"/>
        <v>43380</v>
      </c>
      <c r="Z4" s="3">
        <f t="shared" si="2"/>
        <v>43387</v>
      </c>
      <c r="AA4" s="3">
        <f t="shared" si="2"/>
        <v>43394</v>
      </c>
      <c r="AB4" s="3">
        <f t="shared" si="2"/>
        <v>43401</v>
      </c>
      <c r="AC4" s="3">
        <f t="shared" si="2"/>
        <v>43408</v>
      </c>
      <c r="AD4" s="3">
        <f t="shared" si="2"/>
        <v>43415</v>
      </c>
      <c r="AE4" s="3">
        <f t="shared" si="2"/>
        <v>43422</v>
      </c>
      <c r="AF4" s="3">
        <f t="shared" si="2"/>
        <v>43429</v>
      </c>
      <c r="AG4" s="3">
        <f t="shared" si="2"/>
        <v>43436</v>
      </c>
      <c r="AH4" s="3">
        <f t="shared" si="2"/>
        <v>43443</v>
      </c>
      <c r="AI4" s="3">
        <f t="shared" si="2"/>
        <v>43450</v>
      </c>
      <c r="AJ4" s="3">
        <f t="shared" si="2"/>
        <v>43457</v>
      </c>
      <c r="AK4" s="3">
        <f t="shared" si="2"/>
        <v>43464</v>
      </c>
    </row>
    <row r="6" spans="1:37" ht="12.6" thickBot="1" x14ac:dyDescent="0.3">
      <c r="A6" s="11" t="s">
        <v>8</v>
      </c>
      <c r="B6" s="6">
        <v>2500</v>
      </c>
      <c r="C6" s="7">
        <f>$B$6</f>
        <v>2500</v>
      </c>
      <c r="D6" s="7">
        <f t="shared" ref="D6:AK6" si="3">$B$6</f>
        <v>2500</v>
      </c>
      <c r="E6" s="7">
        <f t="shared" si="3"/>
        <v>2500</v>
      </c>
      <c r="F6" s="7">
        <f t="shared" si="3"/>
        <v>2500</v>
      </c>
      <c r="G6" s="7">
        <f t="shared" si="3"/>
        <v>2500</v>
      </c>
      <c r="H6" s="7">
        <f t="shared" si="3"/>
        <v>2500</v>
      </c>
      <c r="I6" s="7">
        <f t="shared" si="3"/>
        <v>2500</v>
      </c>
      <c r="J6" s="7">
        <f t="shared" si="3"/>
        <v>2500</v>
      </c>
      <c r="K6" s="7">
        <f t="shared" si="3"/>
        <v>2500</v>
      </c>
      <c r="L6" s="7">
        <f t="shared" si="3"/>
        <v>2500</v>
      </c>
      <c r="M6" s="7">
        <f t="shared" si="3"/>
        <v>2500</v>
      </c>
      <c r="N6" s="7">
        <f t="shared" si="3"/>
        <v>2500</v>
      </c>
      <c r="O6" s="7">
        <f t="shared" si="3"/>
        <v>2500</v>
      </c>
      <c r="P6" s="7">
        <f t="shared" si="3"/>
        <v>2500</v>
      </c>
      <c r="Q6" s="7">
        <f t="shared" si="3"/>
        <v>2500</v>
      </c>
      <c r="R6" s="7">
        <f t="shared" si="3"/>
        <v>2500</v>
      </c>
      <c r="S6" s="7">
        <f t="shared" si="3"/>
        <v>2500</v>
      </c>
      <c r="T6" s="7">
        <f t="shared" si="3"/>
        <v>2500</v>
      </c>
      <c r="U6" s="7">
        <f t="shared" si="3"/>
        <v>2500</v>
      </c>
      <c r="V6" s="7">
        <f t="shared" si="3"/>
        <v>2500</v>
      </c>
      <c r="W6" s="7">
        <f t="shared" si="3"/>
        <v>2500</v>
      </c>
      <c r="X6" s="7">
        <f t="shared" si="3"/>
        <v>2500</v>
      </c>
      <c r="Y6" s="7">
        <f t="shared" si="3"/>
        <v>2500</v>
      </c>
      <c r="Z6" s="7">
        <f t="shared" si="3"/>
        <v>2500</v>
      </c>
      <c r="AA6" s="7">
        <f t="shared" si="3"/>
        <v>2500</v>
      </c>
      <c r="AB6" s="7">
        <f t="shared" si="3"/>
        <v>2500</v>
      </c>
      <c r="AC6" s="7">
        <f t="shared" si="3"/>
        <v>2500</v>
      </c>
      <c r="AD6" s="7">
        <f t="shared" si="3"/>
        <v>2500</v>
      </c>
      <c r="AE6" s="7">
        <f t="shared" si="3"/>
        <v>2500</v>
      </c>
      <c r="AF6" s="7">
        <f t="shared" si="3"/>
        <v>2500</v>
      </c>
      <c r="AG6" s="7">
        <f t="shared" si="3"/>
        <v>2500</v>
      </c>
      <c r="AH6" s="7">
        <f t="shared" si="3"/>
        <v>2500</v>
      </c>
      <c r="AI6" s="7">
        <f t="shared" si="3"/>
        <v>2500</v>
      </c>
      <c r="AJ6" s="7">
        <f t="shared" si="3"/>
        <v>2500</v>
      </c>
      <c r="AK6" s="7">
        <f t="shared" si="3"/>
        <v>2500</v>
      </c>
    </row>
    <row r="7" spans="1:37" ht="12.6" thickBot="1" x14ac:dyDescent="0.3">
      <c r="A7" s="12">
        <f>SUM(C6:AK6)</f>
        <v>87500</v>
      </c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 spans="1:37" x14ac:dyDescent="0.25">
      <c r="A8" s="16" t="s">
        <v>13</v>
      </c>
      <c r="B8" s="6"/>
      <c r="C8" s="9">
        <v>0</v>
      </c>
      <c r="D8" s="9">
        <v>1</v>
      </c>
      <c r="E8" s="9">
        <v>0</v>
      </c>
      <c r="F8" s="9">
        <v>1</v>
      </c>
      <c r="G8" s="9">
        <v>0</v>
      </c>
      <c r="H8" s="9">
        <v>0</v>
      </c>
      <c r="I8" s="9">
        <v>1</v>
      </c>
      <c r="J8" s="9">
        <v>0</v>
      </c>
      <c r="K8" s="9">
        <v>1</v>
      </c>
      <c r="L8" s="9">
        <v>0</v>
      </c>
      <c r="M8" s="9">
        <v>1</v>
      </c>
      <c r="N8" s="9">
        <v>0</v>
      </c>
      <c r="O8" s="9">
        <v>1</v>
      </c>
      <c r="P8" s="9">
        <v>0</v>
      </c>
      <c r="Q8" s="9">
        <v>0</v>
      </c>
      <c r="R8" s="9">
        <v>1</v>
      </c>
      <c r="S8" s="9">
        <v>0</v>
      </c>
      <c r="T8" s="9">
        <v>1</v>
      </c>
      <c r="U8" s="9">
        <v>0</v>
      </c>
      <c r="V8" s="9">
        <v>1</v>
      </c>
      <c r="W8" s="9">
        <v>0</v>
      </c>
      <c r="X8" s="9">
        <v>1</v>
      </c>
      <c r="Y8" s="9">
        <v>0</v>
      </c>
      <c r="Z8" s="9">
        <v>1</v>
      </c>
      <c r="AA8" s="9">
        <v>0</v>
      </c>
      <c r="AB8" s="9">
        <v>1</v>
      </c>
      <c r="AC8" s="9">
        <v>0</v>
      </c>
      <c r="AD8" s="9">
        <v>0</v>
      </c>
      <c r="AE8" s="9">
        <v>1</v>
      </c>
      <c r="AF8" s="9">
        <v>0</v>
      </c>
      <c r="AG8" s="9">
        <v>1</v>
      </c>
      <c r="AH8" s="9">
        <v>0</v>
      </c>
      <c r="AI8" s="9">
        <v>1</v>
      </c>
      <c r="AJ8" s="9">
        <v>1</v>
      </c>
      <c r="AK8" s="9">
        <v>1</v>
      </c>
    </row>
    <row r="9" spans="1:37" ht="12.6" thickBot="1" x14ac:dyDescent="0.3">
      <c r="A9" s="11" t="s">
        <v>12</v>
      </c>
      <c r="B9" s="6">
        <v>3100</v>
      </c>
      <c r="C9" s="17">
        <f>C8*$B$9</f>
        <v>0</v>
      </c>
      <c r="D9" s="17">
        <f t="shared" ref="D9:AK9" si="4">D8*$B$9</f>
        <v>3100</v>
      </c>
      <c r="E9" s="17">
        <f t="shared" si="4"/>
        <v>0</v>
      </c>
      <c r="F9" s="17">
        <f t="shared" si="4"/>
        <v>3100</v>
      </c>
      <c r="G9" s="17">
        <f t="shared" si="4"/>
        <v>0</v>
      </c>
      <c r="H9" s="17">
        <f t="shared" si="4"/>
        <v>0</v>
      </c>
      <c r="I9" s="17">
        <f t="shared" si="4"/>
        <v>3100</v>
      </c>
      <c r="J9" s="17">
        <f t="shared" si="4"/>
        <v>0</v>
      </c>
      <c r="K9" s="17">
        <f t="shared" si="4"/>
        <v>3100</v>
      </c>
      <c r="L9" s="17">
        <f t="shared" si="4"/>
        <v>0</v>
      </c>
      <c r="M9" s="17">
        <f t="shared" si="4"/>
        <v>3100</v>
      </c>
      <c r="N9" s="17">
        <f t="shared" si="4"/>
        <v>0</v>
      </c>
      <c r="O9" s="17">
        <f t="shared" si="4"/>
        <v>3100</v>
      </c>
      <c r="P9" s="17">
        <f t="shared" si="4"/>
        <v>0</v>
      </c>
      <c r="Q9" s="17">
        <f t="shared" si="4"/>
        <v>0</v>
      </c>
      <c r="R9" s="17">
        <f t="shared" si="4"/>
        <v>3100</v>
      </c>
      <c r="S9" s="17">
        <f t="shared" si="4"/>
        <v>0</v>
      </c>
      <c r="T9" s="17">
        <f t="shared" si="4"/>
        <v>3100</v>
      </c>
      <c r="U9" s="17">
        <f t="shared" si="4"/>
        <v>0</v>
      </c>
      <c r="V9" s="17">
        <f t="shared" si="4"/>
        <v>3100</v>
      </c>
      <c r="W9" s="17">
        <f t="shared" si="4"/>
        <v>0</v>
      </c>
      <c r="X9" s="17">
        <f t="shared" si="4"/>
        <v>3100</v>
      </c>
      <c r="Y9" s="17">
        <f t="shared" si="4"/>
        <v>0</v>
      </c>
      <c r="Z9" s="17">
        <f t="shared" si="4"/>
        <v>3100</v>
      </c>
      <c r="AA9" s="17">
        <f t="shared" si="4"/>
        <v>0</v>
      </c>
      <c r="AB9" s="17">
        <f t="shared" si="4"/>
        <v>3100</v>
      </c>
      <c r="AC9" s="17">
        <f t="shared" si="4"/>
        <v>0</v>
      </c>
      <c r="AD9" s="17">
        <f t="shared" si="4"/>
        <v>0</v>
      </c>
      <c r="AE9" s="17">
        <f t="shared" si="4"/>
        <v>3100</v>
      </c>
      <c r="AF9" s="17">
        <f t="shared" si="4"/>
        <v>0</v>
      </c>
      <c r="AG9" s="17">
        <f t="shared" si="4"/>
        <v>3100</v>
      </c>
      <c r="AH9" s="17">
        <f t="shared" si="4"/>
        <v>0</v>
      </c>
      <c r="AI9" s="17">
        <f t="shared" si="4"/>
        <v>3100</v>
      </c>
      <c r="AJ9" s="17">
        <f t="shared" si="4"/>
        <v>3100</v>
      </c>
      <c r="AK9" s="17">
        <f t="shared" si="4"/>
        <v>3100</v>
      </c>
    </row>
    <row r="10" spans="1:37" ht="12.6" thickBot="1" x14ac:dyDescent="0.3">
      <c r="A10" s="12">
        <f>SUM(C9:AK9)</f>
        <v>52700</v>
      </c>
    </row>
    <row r="12" spans="1:37" x14ac:dyDescent="0.25">
      <c r="C12" s="13">
        <f>SUM(C6:G6)</f>
        <v>12500</v>
      </c>
      <c r="H12" s="13">
        <f>SUM(H6:K6)</f>
        <v>10000</v>
      </c>
      <c r="L12" s="13">
        <f>SUM(L6:O6)</f>
        <v>10000</v>
      </c>
      <c r="P12" s="13">
        <f>SUM(P6:T6)</f>
        <v>12500</v>
      </c>
      <c r="U12" s="13">
        <f>SUM(U6:X6)</f>
        <v>10000</v>
      </c>
      <c r="Y12" s="13">
        <f>SUM(Y6:AB6)</f>
        <v>10000</v>
      </c>
      <c r="AC12" s="13">
        <f>SUM(AC6:AG6)</f>
        <v>12500</v>
      </c>
      <c r="AH12" s="13">
        <f>SUM(AH6:AK6)</f>
        <v>10000</v>
      </c>
    </row>
    <row r="13" spans="1:37" x14ac:dyDescent="0.25">
      <c r="C13" s="13">
        <f>SUM(C9:G9)</f>
        <v>6200</v>
      </c>
      <c r="H13" s="13">
        <f>SUM(H9:K9)</f>
        <v>6200</v>
      </c>
      <c r="L13" s="13">
        <f>SUM(L9:O9)</f>
        <v>6200</v>
      </c>
      <c r="P13" s="13">
        <f>SUM(P9:T9)</f>
        <v>6200</v>
      </c>
      <c r="U13" s="13">
        <f>SUM(U9:X9)</f>
        <v>6200</v>
      </c>
      <c r="Y13" s="13">
        <f>SUM(Y9:AB9)</f>
        <v>6200</v>
      </c>
      <c r="AC13" s="13">
        <f>SUM(AC9:AG9)</f>
        <v>6200</v>
      </c>
      <c r="AH13" s="13">
        <f>SUM(AH9:AK9)</f>
        <v>9300</v>
      </c>
    </row>
    <row r="15" spans="1:37" x14ac:dyDescent="0.25">
      <c r="C15" s="18" t="s">
        <v>1</v>
      </c>
      <c r="D15" s="18" t="s">
        <v>2</v>
      </c>
      <c r="E15" s="18" t="s">
        <v>3</v>
      </c>
      <c r="F15" s="18" t="s">
        <v>4</v>
      </c>
      <c r="G15" s="18" t="s">
        <v>5</v>
      </c>
      <c r="H15" s="18" t="s">
        <v>9</v>
      </c>
      <c r="I15" s="18" t="s">
        <v>10</v>
      </c>
      <c r="J15" s="18" t="s">
        <v>11</v>
      </c>
    </row>
    <row r="16" spans="1:37" x14ac:dyDescent="0.25">
      <c r="B16" s="11" t="s">
        <v>6</v>
      </c>
      <c r="C16" s="9">
        <v>5</v>
      </c>
      <c r="D16" s="9">
        <v>4</v>
      </c>
      <c r="E16" s="9">
        <v>4</v>
      </c>
      <c r="F16" s="9">
        <v>5</v>
      </c>
      <c r="G16" s="9">
        <v>4</v>
      </c>
      <c r="H16" s="9">
        <v>4</v>
      </c>
      <c r="I16" s="9">
        <v>5</v>
      </c>
      <c r="J16" s="9">
        <v>4</v>
      </c>
    </row>
    <row r="17" spans="2:12" x14ac:dyDescent="0.25">
      <c r="B17" s="11" t="s">
        <v>7</v>
      </c>
      <c r="C17" s="9">
        <v>2</v>
      </c>
      <c r="D17" s="9">
        <v>2</v>
      </c>
      <c r="E17" s="9">
        <v>2</v>
      </c>
      <c r="F17" s="9">
        <v>2</v>
      </c>
      <c r="G17" s="9">
        <v>2</v>
      </c>
      <c r="H17" s="9">
        <v>2</v>
      </c>
      <c r="I17" s="9">
        <v>2</v>
      </c>
      <c r="J17" s="9">
        <v>3</v>
      </c>
    </row>
    <row r="18" spans="2:12" ht="12.6" thickBot="1" x14ac:dyDescent="0.3">
      <c r="B18" s="11"/>
    </row>
    <row r="19" spans="2:12" ht="12.6" thickBot="1" x14ac:dyDescent="0.3">
      <c r="B19" s="11" t="str">
        <f>A6</f>
        <v>Nomina Semanal</v>
      </c>
      <c r="C19" s="8">
        <f>C16*$B$6</f>
        <v>12500</v>
      </c>
      <c r="D19" s="8">
        <f t="shared" ref="D19:J19" si="5">D16*$B$6</f>
        <v>10000</v>
      </c>
      <c r="E19" s="8">
        <f t="shared" si="5"/>
        <v>10000</v>
      </c>
      <c r="F19" s="8">
        <f t="shared" si="5"/>
        <v>12500</v>
      </c>
      <c r="G19" s="8">
        <f t="shared" si="5"/>
        <v>10000</v>
      </c>
      <c r="H19" s="8">
        <f t="shared" si="5"/>
        <v>10000</v>
      </c>
      <c r="I19" s="8">
        <f t="shared" si="5"/>
        <v>12500</v>
      </c>
      <c r="J19" s="8">
        <f t="shared" si="5"/>
        <v>10000</v>
      </c>
      <c r="L19" s="15">
        <f>SUM(C19:J19)</f>
        <v>87500</v>
      </c>
    </row>
    <row r="20" spans="2:12" ht="12.6" thickBot="1" x14ac:dyDescent="0.3">
      <c r="B20" s="11" t="str">
        <f>A9</f>
        <v>Nomina Quincenal</v>
      </c>
      <c r="C20" s="8">
        <f>$B$9*C17</f>
        <v>6200</v>
      </c>
      <c r="D20" s="8">
        <f t="shared" ref="D20:J20" si="6">$B$9*D17</f>
        <v>6200</v>
      </c>
      <c r="E20" s="8">
        <f t="shared" si="6"/>
        <v>6200</v>
      </c>
      <c r="F20" s="8">
        <f t="shared" si="6"/>
        <v>6200</v>
      </c>
      <c r="G20" s="8">
        <f t="shared" si="6"/>
        <v>6200</v>
      </c>
      <c r="H20" s="8">
        <f t="shared" si="6"/>
        <v>6200</v>
      </c>
      <c r="I20" s="8">
        <f t="shared" si="6"/>
        <v>6200</v>
      </c>
      <c r="J20" s="8">
        <f t="shared" si="6"/>
        <v>9300</v>
      </c>
      <c r="L20" s="14">
        <f>SUM(C20:J20)</f>
        <v>52700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showGridLines="0" workbookViewId="0">
      <selection activeCell="H10" sqref="H10"/>
    </sheetView>
  </sheetViews>
  <sheetFormatPr baseColWidth="10" defaultRowHeight="13.8" x14ac:dyDescent="0.3"/>
  <cols>
    <col min="1" max="1" width="11.5546875" style="2"/>
    <col min="2" max="2" width="32.109375" style="1" customWidth="1"/>
    <col min="3" max="3" width="13.88671875" style="1" bestFit="1" customWidth="1"/>
    <col min="4" max="8" width="12.109375" style="1" bestFit="1" customWidth="1"/>
    <col min="9" max="16384" width="11.5546875" style="1"/>
  </cols>
  <sheetData>
    <row r="1" spans="1:11" x14ac:dyDescent="0.3">
      <c r="A1" s="29" t="s">
        <v>29</v>
      </c>
      <c r="B1" s="20" t="s">
        <v>30</v>
      </c>
      <c r="C1" s="19" t="s">
        <v>23</v>
      </c>
      <c r="D1" s="19" t="s">
        <v>24</v>
      </c>
      <c r="E1" s="19" t="s">
        <v>25</v>
      </c>
      <c r="F1" s="19" t="s">
        <v>26</v>
      </c>
      <c r="G1" s="19" t="s">
        <v>27</v>
      </c>
      <c r="H1" s="19" t="s">
        <v>28</v>
      </c>
    </row>
    <row r="2" spans="1:11" x14ac:dyDescent="0.3">
      <c r="A2" s="2">
        <v>0</v>
      </c>
      <c r="B2" s="20" t="s">
        <v>15</v>
      </c>
    </row>
    <row r="3" spans="1:11" x14ac:dyDescent="0.3">
      <c r="A3" s="2">
        <v>1</v>
      </c>
      <c r="B3" s="21" t="s">
        <v>18</v>
      </c>
      <c r="C3" s="22">
        <v>122421.2</v>
      </c>
      <c r="D3" s="22">
        <v>127453.48</v>
      </c>
      <c r="E3" s="22">
        <v>127495.28</v>
      </c>
      <c r="F3" s="22">
        <v>125185.28</v>
      </c>
      <c r="G3" s="22">
        <v>129325.24</v>
      </c>
      <c r="H3" s="22">
        <v>130219.76</v>
      </c>
      <c r="J3" s="31">
        <v>0.44</v>
      </c>
    </row>
    <row r="4" spans="1:11" x14ac:dyDescent="0.3">
      <c r="A4" s="2">
        <v>1</v>
      </c>
      <c r="B4" s="21" t="s">
        <v>19</v>
      </c>
      <c r="C4" s="22">
        <v>75122.100000000006</v>
      </c>
      <c r="D4" s="22">
        <v>78210.090000000011</v>
      </c>
      <c r="E4" s="22">
        <v>78235.740000000005</v>
      </c>
      <c r="F4" s="22">
        <v>76818.240000000005</v>
      </c>
      <c r="G4" s="22">
        <v>79358.67</v>
      </c>
      <c r="H4" s="22">
        <v>79907.58</v>
      </c>
      <c r="J4" s="31">
        <v>0.27</v>
      </c>
    </row>
    <row r="5" spans="1:11" x14ac:dyDescent="0.3">
      <c r="A5" s="2">
        <v>2</v>
      </c>
      <c r="B5" s="33" t="s">
        <v>16</v>
      </c>
      <c r="C5" s="30">
        <f t="shared" ref="C5:H5" si="0">C3+C4</f>
        <v>197543.3</v>
      </c>
      <c r="D5" s="30">
        <f t="shared" si="0"/>
        <v>205663.57</v>
      </c>
      <c r="E5" s="30">
        <f t="shared" si="0"/>
        <v>205731.02000000002</v>
      </c>
      <c r="F5" s="30">
        <f t="shared" si="0"/>
        <v>202003.52000000002</v>
      </c>
      <c r="G5" s="30">
        <f t="shared" si="0"/>
        <v>208683.91</v>
      </c>
      <c r="H5" s="30">
        <f t="shared" si="0"/>
        <v>210127.34</v>
      </c>
      <c r="J5" s="24"/>
    </row>
    <row r="6" spans="1:11" x14ac:dyDescent="0.3">
      <c r="A6" s="2">
        <v>1</v>
      </c>
      <c r="B6" s="21" t="s">
        <v>20</v>
      </c>
      <c r="C6" s="22">
        <v>50081.4</v>
      </c>
      <c r="D6" s="22">
        <v>52140.06</v>
      </c>
      <c r="E6" s="22">
        <v>52157.159999999996</v>
      </c>
      <c r="F6" s="22">
        <v>51212.159999999996</v>
      </c>
      <c r="G6" s="22">
        <v>52905.78</v>
      </c>
      <c r="H6" s="22">
        <v>53271.72</v>
      </c>
      <c r="J6" s="31">
        <v>0.18</v>
      </c>
    </row>
    <row r="7" spans="1:11" x14ac:dyDescent="0.3">
      <c r="A7" s="2">
        <v>1</v>
      </c>
      <c r="B7" s="21" t="s">
        <v>21</v>
      </c>
      <c r="C7" s="22">
        <v>30605.3</v>
      </c>
      <c r="D7" s="22">
        <v>31863.37</v>
      </c>
      <c r="E7" s="22">
        <v>31873.82</v>
      </c>
      <c r="F7" s="22">
        <v>31296.32</v>
      </c>
      <c r="G7" s="22">
        <v>32331.31</v>
      </c>
      <c r="H7" s="22">
        <v>32554.94</v>
      </c>
      <c r="J7" s="31">
        <v>0.11</v>
      </c>
    </row>
    <row r="8" spans="1:11" x14ac:dyDescent="0.3">
      <c r="A8" s="2">
        <v>2</v>
      </c>
      <c r="B8" s="33" t="s">
        <v>17</v>
      </c>
      <c r="C8" s="30">
        <f t="shared" ref="C8:H8" si="1">C6+C7</f>
        <v>80686.7</v>
      </c>
      <c r="D8" s="30">
        <f t="shared" si="1"/>
        <v>84003.43</v>
      </c>
      <c r="E8" s="30">
        <f t="shared" si="1"/>
        <v>84030.98</v>
      </c>
      <c r="F8" s="30">
        <f t="shared" si="1"/>
        <v>82508.479999999996</v>
      </c>
      <c r="G8" s="30">
        <f t="shared" si="1"/>
        <v>85237.09</v>
      </c>
      <c r="H8" s="30">
        <f t="shared" si="1"/>
        <v>85826.66</v>
      </c>
      <c r="J8" s="25"/>
    </row>
    <row r="9" spans="1:11" x14ac:dyDescent="0.3">
      <c r="A9" s="2">
        <v>3</v>
      </c>
      <c r="B9" s="34" t="s">
        <v>22</v>
      </c>
      <c r="C9" s="35">
        <f>C8+C5</f>
        <v>278230</v>
      </c>
      <c r="D9" s="35">
        <v>289667</v>
      </c>
      <c r="E9" s="35">
        <v>289762</v>
      </c>
      <c r="F9" s="35">
        <v>284512</v>
      </c>
      <c r="G9" s="35">
        <v>293921</v>
      </c>
      <c r="H9" s="35">
        <v>295954</v>
      </c>
      <c r="J9" s="27">
        <f>SUM(J3:J8)</f>
        <v>0.99999999999999989</v>
      </c>
    </row>
    <row r="10" spans="1:11" x14ac:dyDescent="0.3">
      <c r="C10" s="26"/>
      <c r="D10" s="26"/>
      <c r="E10" s="26"/>
      <c r="F10" s="26"/>
      <c r="G10" s="26"/>
      <c r="H10" s="26"/>
    </row>
    <row r="14" spans="1:11" x14ac:dyDescent="0.3">
      <c r="C14" s="22">
        <v>122421.2</v>
      </c>
      <c r="D14" s="22">
        <v>127453.48</v>
      </c>
      <c r="E14" s="22">
        <v>127495.28</v>
      </c>
      <c r="F14" s="22">
        <v>125185.28</v>
      </c>
      <c r="G14" s="22">
        <v>129325.24</v>
      </c>
      <c r="H14" s="22">
        <v>130219.76</v>
      </c>
      <c r="J14" s="31">
        <v>0.44</v>
      </c>
    </row>
    <row r="15" spans="1:11" x14ac:dyDescent="0.3">
      <c r="C15" s="22">
        <v>75122.100000000006</v>
      </c>
      <c r="D15" s="22">
        <v>78210.090000000011</v>
      </c>
      <c r="E15" s="22">
        <v>78235.740000000005</v>
      </c>
      <c r="F15" s="22">
        <v>76818.240000000005</v>
      </c>
      <c r="G15" s="22">
        <v>79358.67</v>
      </c>
      <c r="H15" s="22">
        <v>79907.58</v>
      </c>
      <c r="J15" s="31">
        <v>0.27</v>
      </c>
    </row>
    <row r="16" spans="1:11" x14ac:dyDescent="0.3">
      <c r="C16" s="30">
        <v>197543.3</v>
      </c>
      <c r="D16" s="30">
        <v>205663.57</v>
      </c>
      <c r="E16" s="30">
        <v>205731.02000000002</v>
      </c>
      <c r="F16" s="30">
        <v>202003.52000000002</v>
      </c>
      <c r="G16" s="30">
        <v>208683.91</v>
      </c>
      <c r="H16" s="30">
        <v>210127.34</v>
      </c>
      <c r="K16" s="23">
        <f>H16/$H$20</f>
        <v>0.71</v>
      </c>
    </row>
    <row r="17" spans="3:11" x14ac:dyDescent="0.3">
      <c r="C17" s="22">
        <v>50081.4</v>
      </c>
      <c r="D17" s="22">
        <v>52140.06</v>
      </c>
      <c r="E17" s="22">
        <v>52157.159999999996</v>
      </c>
      <c r="F17" s="22">
        <v>51212.159999999996</v>
      </c>
      <c r="G17" s="22">
        <v>52905.78</v>
      </c>
      <c r="H17" s="22">
        <v>53271.72</v>
      </c>
      <c r="J17" s="31">
        <v>0.18</v>
      </c>
    </row>
    <row r="18" spans="3:11" x14ac:dyDescent="0.3">
      <c r="C18" s="22">
        <v>30605.3</v>
      </c>
      <c r="D18" s="22">
        <v>31863.37</v>
      </c>
      <c r="E18" s="22">
        <v>31873.82</v>
      </c>
      <c r="F18" s="22">
        <v>31296.32</v>
      </c>
      <c r="G18" s="22">
        <v>32331.31</v>
      </c>
      <c r="H18" s="22">
        <v>32554.94</v>
      </c>
      <c r="J18" s="31">
        <v>0.11</v>
      </c>
    </row>
    <row r="19" spans="3:11" x14ac:dyDescent="0.3">
      <c r="C19" s="30">
        <v>80686.7</v>
      </c>
      <c r="D19" s="30">
        <v>84003.43</v>
      </c>
      <c r="E19" s="30">
        <v>84030.98</v>
      </c>
      <c r="F19" s="30">
        <v>82508.479999999996</v>
      </c>
      <c r="G19" s="30">
        <v>85237.09</v>
      </c>
      <c r="H19" s="30">
        <v>85826.66</v>
      </c>
      <c r="K19" s="23">
        <f>H19/$H$20</f>
        <v>0.29000000000000004</v>
      </c>
    </row>
    <row r="20" spans="3:11" x14ac:dyDescent="0.3">
      <c r="C20" s="28">
        <v>278230</v>
      </c>
      <c r="D20" s="28">
        <v>289667</v>
      </c>
      <c r="E20" s="28">
        <v>289762</v>
      </c>
      <c r="F20" s="28">
        <v>284512</v>
      </c>
      <c r="G20" s="28">
        <v>293921</v>
      </c>
      <c r="H20" s="28">
        <v>295954</v>
      </c>
      <c r="J20" s="27">
        <f>SUM(J14:J19)</f>
        <v>0.99999999999999989</v>
      </c>
      <c r="K20" s="32">
        <f>SUM(K14:K19)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PresuspuestoMES</vt:lpstr>
      <vt:lpstr>PresuspuestoGTO</vt:lpstr>
      <vt:lpstr>SimulacionNomina</vt:lpstr>
      <vt:lpstr>NominaNCG</vt:lpstr>
      <vt:lpstr>PresuspuestoGTO!Títulos_a_imprimir</vt:lpstr>
      <vt:lpstr>PresuspuestoMES!Títulos_a_imprimir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A. Gonzalez</dc:creator>
  <cp:lastModifiedBy>Hector A. Gonzalez</cp:lastModifiedBy>
  <cp:lastPrinted>2018-09-19T15:48:08Z</cp:lastPrinted>
  <dcterms:created xsi:type="dcterms:W3CDTF">2018-08-10T16:42:51Z</dcterms:created>
  <dcterms:modified xsi:type="dcterms:W3CDTF">2018-10-22T18:24:56Z</dcterms:modified>
</cp:coreProperties>
</file>