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SQL_Server\PYF18_Liberacion_R0.00_Base_V0030\Scripts_R500\"/>
    </mc:Choice>
  </mc:AlternateContent>
  <bookViews>
    <workbookView xWindow="0" yWindow="0" windowWidth="20496" windowHeight="7620" activeTab="1"/>
  </bookViews>
  <sheets>
    <sheet name="TABLA" sheetId="2" r:id="rId1"/>
    <sheet name="CI_" sheetId="1" r:id="rId2"/>
  </sheets>
  <definedNames>
    <definedName name="_xlnm._FilterDatabase" localSheetId="1" hidden="1">CI_!$A$1:$Y$5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3" i="1"/>
  <c r="G55" i="1"/>
  <c r="G66" i="1" s="1"/>
  <c r="G77" i="1" s="1"/>
  <c r="G88" i="1" s="1"/>
  <c r="G99" i="1" s="1"/>
  <c r="G47" i="1"/>
  <c r="G58" i="1" s="1"/>
  <c r="G69" i="1" s="1"/>
  <c r="G80" i="1" s="1"/>
  <c r="G91" i="1" s="1"/>
  <c r="G102" i="1" s="1"/>
  <c r="G44" i="1"/>
  <c r="G39" i="1"/>
  <c r="G50" i="1" s="1"/>
  <c r="G61" i="1" s="1"/>
  <c r="G72" i="1" s="1"/>
  <c r="G83" i="1" s="1"/>
  <c r="G94" i="1" s="1"/>
  <c r="G36" i="1"/>
  <c r="G35" i="1"/>
  <c r="G46" i="1" s="1"/>
  <c r="G57" i="1" s="1"/>
  <c r="G68" i="1" s="1"/>
  <c r="G79" i="1" s="1"/>
  <c r="G90" i="1" s="1"/>
  <c r="G101" i="1" s="1"/>
  <c r="G33" i="1"/>
  <c r="G31" i="1"/>
  <c r="G42" i="1" s="1"/>
  <c r="G53" i="1" s="1"/>
  <c r="G64" i="1" s="1"/>
  <c r="G75" i="1" s="1"/>
  <c r="G86" i="1" s="1"/>
  <c r="G97" i="1" s="1"/>
  <c r="G29" i="1"/>
  <c r="G40" i="1" s="1"/>
  <c r="G51" i="1" s="1"/>
  <c r="G62" i="1" s="1"/>
  <c r="G73" i="1" s="1"/>
  <c r="G84" i="1" s="1"/>
  <c r="G95" i="1" s="1"/>
  <c r="G28" i="1"/>
  <c r="G27" i="1"/>
  <c r="G38" i="1" s="1"/>
  <c r="G49" i="1" s="1"/>
  <c r="G60" i="1" s="1"/>
  <c r="G71" i="1" s="1"/>
  <c r="G82" i="1" s="1"/>
  <c r="G93" i="1" s="1"/>
  <c r="G25" i="1"/>
  <c r="G24" i="1"/>
  <c r="G23" i="1"/>
  <c r="G34" i="1" s="1"/>
  <c r="G45" i="1" s="1"/>
  <c r="G56" i="1" s="1"/>
  <c r="G67" i="1" s="1"/>
  <c r="G78" i="1" s="1"/>
  <c r="G89" i="1" s="1"/>
  <c r="G100" i="1" s="1"/>
  <c r="G22" i="1"/>
  <c r="G21" i="1"/>
  <c r="G32" i="1" s="1"/>
  <c r="G43" i="1" s="1"/>
  <c r="G54" i="1" s="1"/>
  <c r="G65" i="1" s="1"/>
  <c r="G76" i="1" s="1"/>
  <c r="G87" i="1" s="1"/>
  <c r="G98" i="1" s="1"/>
  <c r="G20" i="1"/>
  <c r="G19" i="1"/>
  <c r="G30" i="1" s="1"/>
  <c r="G41" i="1" s="1"/>
  <c r="G52" i="1" s="1"/>
  <c r="G63" i="1" s="1"/>
  <c r="G74" i="1" s="1"/>
  <c r="G85" i="1" s="1"/>
  <c r="G96" i="1" s="1"/>
  <c r="G18" i="1"/>
  <c r="G17" i="1"/>
  <c r="G16" i="1"/>
  <c r="G15" i="1"/>
  <c r="G26" i="1" s="1"/>
  <c r="G37" i="1" s="1"/>
  <c r="G48" i="1" s="1"/>
  <c r="G59" i="1" s="1"/>
  <c r="G70" i="1" s="1"/>
  <c r="G81" i="1" s="1"/>
  <c r="G92" i="1" s="1"/>
  <c r="G14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T102" i="1"/>
  <c r="S102" i="1"/>
  <c r="R102" i="1"/>
  <c r="Q102" i="1"/>
  <c r="P102" i="1"/>
  <c r="O102" i="1"/>
  <c r="N102" i="1"/>
  <c r="M102" i="1"/>
  <c r="E102" i="1"/>
  <c r="T101" i="1"/>
  <c r="S101" i="1"/>
  <c r="R101" i="1"/>
  <c r="Q101" i="1"/>
  <c r="P101" i="1"/>
  <c r="O101" i="1"/>
  <c r="N101" i="1"/>
  <c r="M101" i="1"/>
  <c r="E101" i="1"/>
  <c r="T63" i="1"/>
  <c r="T76" i="1" s="1"/>
  <c r="T89" i="1" s="1"/>
  <c r="M63" i="1"/>
  <c r="M76" i="1" s="1"/>
  <c r="M89" i="1" s="1"/>
  <c r="R62" i="1"/>
  <c r="R75" i="1" s="1"/>
  <c r="R88" i="1" s="1"/>
  <c r="Q62" i="1"/>
  <c r="Q75" i="1" s="1"/>
  <c r="Q88" i="1" s="1"/>
  <c r="T61" i="1"/>
  <c r="T74" i="1" s="1"/>
  <c r="T87" i="1" s="1"/>
  <c r="T100" i="1" s="1"/>
  <c r="T60" i="1"/>
  <c r="T73" i="1" s="1"/>
  <c r="T86" i="1" s="1"/>
  <c r="T99" i="1" s="1"/>
  <c r="Q60" i="1"/>
  <c r="Q73" i="1" s="1"/>
  <c r="Q86" i="1" s="1"/>
  <c r="Q99" i="1" s="1"/>
  <c r="T59" i="1"/>
  <c r="T72" i="1" s="1"/>
  <c r="T85" i="1" s="1"/>
  <c r="T98" i="1" s="1"/>
  <c r="R58" i="1"/>
  <c r="R71" i="1" s="1"/>
  <c r="R84" i="1" s="1"/>
  <c r="R97" i="1" s="1"/>
  <c r="Q58" i="1"/>
  <c r="Q71" i="1" s="1"/>
  <c r="Q84" i="1" s="1"/>
  <c r="Q97" i="1" s="1"/>
  <c r="T50" i="1"/>
  <c r="S50" i="1"/>
  <c r="S63" i="1" s="1"/>
  <c r="S76" i="1" s="1"/>
  <c r="S89" i="1" s="1"/>
  <c r="R50" i="1"/>
  <c r="R63" i="1" s="1"/>
  <c r="R76" i="1" s="1"/>
  <c r="R89" i="1" s="1"/>
  <c r="Q50" i="1"/>
  <c r="Q63" i="1" s="1"/>
  <c r="Q76" i="1" s="1"/>
  <c r="Q89" i="1" s="1"/>
  <c r="P50" i="1"/>
  <c r="P63" i="1" s="1"/>
  <c r="P76" i="1" s="1"/>
  <c r="P89" i="1" s="1"/>
  <c r="O50" i="1"/>
  <c r="O63" i="1" s="1"/>
  <c r="O76" i="1" s="1"/>
  <c r="O89" i="1" s="1"/>
  <c r="N50" i="1"/>
  <c r="N63" i="1" s="1"/>
  <c r="N76" i="1" s="1"/>
  <c r="N89" i="1" s="1"/>
  <c r="M50" i="1"/>
  <c r="T49" i="1"/>
  <c r="T62" i="1" s="1"/>
  <c r="T75" i="1" s="1"/>
  <c r="T88" i="1" s="1"/>
  <c r="S49" i="1"/>
  <c r="S62" i="1" s="1"/>
  <c r="S75" i="1" s="1"/>
  <c r="S88" i="1" s="1"/>
  <c r="R49" i="1"/>
  <c r="Q49" i="1"/>
  <c r="P49" i="1"/>
  <c r="P62" i="1" s="1"/>
  <c r="P75" i="1" s="1"/>
  <c r="P88" i="1" s="1"/>
  <c r="O49" i="1"/>
  <c r="O62" i="1" s="1"/>
  <c r="O75" i="1" s="1"/>
  <c r="O88" i="1" s="1"/>
  <c r="N49" i="1"/>
  <c r="N62" i="1" s="1"/>
  <c r="N75" i="1" s="1"/>
  <c r="N88" i="1" s="1"/>
  <c r="M49" i="1"/>
  <c r="M62" i="1" s="1"/>
  <c r="M75" i="1" s="1"/>
  <c r="M88" i="1" s="1"/>
  <c r="T48" i="1"/>
  <c r="S48" i="1"/>
  <c r="S61" i="1" s="1"/>
  <c r="S74" i="1" s="1"/>
  <c r="S87" i="1" s="1"/>
  <c r="S100" i="1" s="1"/>
  <c r="R48" i="1"/>
  <c r="R61" i="1" s="1"/>
  <c r="R74" i="1" s="1"/>
  <c r="R87" i="1" s="1"/>
  <c r="R100" i="1" s="1"/>
  <c r="Q48" i="1"/>
  <c r="Q61" i="1" s="1"/>
  <c r="Q74" i="1" s="1"/>
  <c r="Q87" i="1" s="1"/>
  <c r="Q100" i="1" s="1"/>
  <c r="P48" i="1"/>
  <c r="P61" i="1" s="1"/>
  <c r="P74" i="1" s="1"/>
  <c r="P87" i="1" s="1"/>
  <c r="P100" i="1" s="1"/>
  <c r="O48" i="1"/>
  <c r="O61" i="1" s="1"/>
  <c r="O74" i="1" s="1"/>
  <c r="O87" i="1" s="1"/>
  <c r="O100" i="1" s="1"/>
  <c r="N48" i="1"/>
  <c r="N61" i="1" s="1"/>
  <c r="N74" i="1" s="1"/>
  <c r="N87" i="1" s="1"/>
  <c r="N100" i="1" s="1"/>
  <c r="M48" i="1"/>
  <c r="M61" i="1" s="1"/>
  <c r="M74" i="1" s="1"/>
  <c r="M87" i="1" s="1"/>
  <c r="M100" i="1" s="1"/>
  <c r="T47" i="1"/>
  <c r="S47" i="1"/>
  <c r="S60" i="1" s="1"/>
  <c r="S73" i="1" s="1"/>
  <c r="S86" i="1" s="1"/>
  <c r="S99" i="1" s="1"/>
  <c r="R47" i="1"/>
  <c r="R60" i="1" s="1"/>
  <c r="R73" i="1" s="1"/>
  <c r="R86" i="1" s="1"/>
  <c r="R99" i="1" s="1"/>
  <c r="Q47" i="1"/>
  <c r="P47" i="1"/>
  <c r="P60" i="1" s="1"/>
  <c r="P73" i="1" s="1"/>
  <c r="P86" i="1" s="1"/>
  <c r="P99" i="1" s="1"/>
  <c r="O47" i="1"/>
  <c r="O60" i="1" s="1"/>
  <c r="O73" i="1" s="1"/>
  <c r="O86" i="1" s="1"/>
  <c r="O99" i="1" s="1"/>
  <c r="N47" i="1"/>
  <c r="N60" i="1" s="1"/>
  <c r="N73" i="1" s="1"/>
  <c r="N86" i="1" s="1"/>
  <c r="N99" i="1" s="1"/>
  <c r="M47" i="1"/>
  <c r="M60" i="1" s="1"/>
  <c r="M73" i="1" s="1"/>
  <c r="M86" i="1" s="1"/>
  <c r="M99" i="1" s="1"/>
  <c r="T46" i="1"/>
  <c r="S46" i="1"/>
  <c r="S59" i="1" s="1"/>
  <c r="S72" i="1" s="1"/>
  <c r="S85" i="1" s="1"/>
  <c r="S98" i="1" s="1"/>
  <c r="R46" i="1"/>
  <c r="R59" i="1" s="1"/>
  <c r="R72" i="1" s="1"/>
  <c r="R85" i="1" s="1"/>
  <c r="R98" i="1" s="1"/>
  <c r="Q46" i="1"/>
  <c r="Q59" i="1" s="1"/>
  <c r="Q72" i="1" s="1"/>
  <c r="Q85" i="1" s="1"/>
  <c r="Q98" i="1" s="1"/>
  <c r="P46" i="1"/>
  <c r="P59" i="1" s="1"/>
  <c r="P72" i="1" s="1"/>
  <c r="P85" i="1" s="1"/>
  <c r="P98" i="1" s="1"/>
  <c r="O46" i="1"/>
  <c r="O59" i="1" s="1"/>
  <c r="O72" i="1" s="1"/>
  <c r="O85" i="1" s="1"/>
  <c r="O98" i="1" s="1"/>
  <c r="N46" i="1"/>
  <c r="N59" i="1" s="1"/>
  <c r="N72" i="1" s="1"/>
  <c r="N85" i="1" s="1"/>
  <c r="N98" i="1" s="1"/>
  <c r="M46" i="1"/>
  <c r="M59" i="1" s="1"/>
  <c r="M72" i="1" s="1"/>
  <c r="M85" i="1" s="1"/>
  <c r="M98" i="1" s="1"/>
  <c r="T45" i="1"/>
  <c r="T58" i="1" s="1"/>
  <c r="T71" i="1" s="1"/>
  <c r="T84" i="1" s="1"/>
  <c r="T97" i="1" s="1"/>
  <c r="S45" i="1"/>
  <c r="S58" i="1" s="1"/>
  <c r="S71" i="1" s="1"/>
  <c r="S84" i="1" s="1"/>
  <c r="S97" i="1" s="1"/>
  <c r="R45" i="1"/>
  <c r="Q45" i="1"/>
  <c r="P45" i="1"/>
  <c r="P58" i="1" s="1"/>
  <c r="P71" i="1" s="1"/>
  <c r="P84" i="1" s="1"/>
  <c r="P97" i="1" s="1"/>
  <c r="O45" i="1"/>
  <c r="O58" i="1" s="1"/>
  <c r="O71" i="1" s="1"/>
  <c r="O84" i="1" s="1"/>
  <c r="O97" i="1" s="1"/>
  <c r="N45" i="1"/>
  <c r="N58" i="1" s="1"/>
  <c r="N71" i="1" s="1"/>
  <c r="N84" i="1" s="1"/>
  <c r="N97" i="1" s="1"/>
  <c r="M45" i="1"/>
  <c r="M58" i="1" s="1"/>
  <c r="M71" i="1" s="1"/>
  <c r="M84" i="1" s="1"/>
  <c r="M97" i="1" s="1"/>
  <c r="T44" i="1"/>
  <c r="T57" i="1" s="1"/>
  <c r="T70" i="1" s="1"/>
  <c r="T83" i="1" s="1"/>
  <c r="T96" i="1" s="1"/>
  <c r="S44" i="1"/>
  <c r="S57" i="1" s="1"/>
  <c r="S70" i="1" s="1"/>
  <c r="S83" i="1" s="1"/>
  <c r="S96" i="1" s="1"/>
  <c r="R44" i="1"/>
  <c r="R57" i="1" s="1"/>
  <c r="R70" i="1" s="1"/>
  <c r="R83" i="1" s="1"/>
  <c r="R96" i="1" s="1"/>
  <c r="Q44" i="1"/>
  <c r="Q57" i="1" s="1"/>
  <c r="Q70" i="1" s="1"/>
  <c r="Q83" i="1" s="1"/>
  <c r="Q96" i="1" s="1"/>
  <c r="P44" i="1"/>
  <c r="P57" i="1" s="1"/>
  <c r="P70" i="1" s="1"/>
  <c r="P83" i="1" s="1"/>
  <c r="P96" i="1" s="1"/>
  <c r="O44" i="1"/>
  <c r="O57" i="1" s="1"/>
  <c r="O70" i="1" s="1"/>
  <c r="O83" i="1" s="1"/>
  <c r="O96" i="1" s="1"/>
  <c r="N44" i="1"/>
  <c r="N57" i="1" s="1"/>
  <c r="N70" i="1" s="1"/>
  <c r="N83" i="1" s="1"/>
  <c r="N96" i="1" s="1"/>
  <c r="M44" i="1"/>
  <c r="M57" i="1" s="1"/>
  <c r="M70" i="1" s="1"/>
  <c r="M83" i="1" s="1"/>
  <c r="M96" i="1" s="1"/>
  <c r="T43" i="1"/>
  <c r="T56" i="1" s="1"/>
  <c r="T69" i="1" s="1"/>
  <c r="T82" i="1" s="1"/>
  <c r="T95" i="1" s="1"/>
  <c r="S43" i="1"/>
  <c r="S56" i="1" s="1"/>
  <c r="S69" i="1" s="1"/>
  <c r="S82" i="1" s="1"/>
  <c r="S95" i="1" s="1"/>
  <c r="R43" i="1"/>
  <c r="R56" i="1" s="1"/>
  <c r="R69" i="1" s="1"/>
  <c r="R82" i="1" s="1"/>
  <c r="R95" i="1" s="1"/>
  <c r="Q43" i="1"/>
  <c r="Q56" i="1" s="1"/>
  <c r="Q69" i="1" s="1"/>
  <c r="Q82" i="1" s="1"/>
  <c r="Q95" i="1" s="1"/>
  <c r="P43" i="1"/>
  <c r="P56" i="1" s="1"/>
  <c r="P69" i="1" s="1"/>
  <c r="P82" i="1" s="1"/>
  <c r="P95" i="1" s="1"/>
  <c r="O43" i="1"/>
  <c r="O56" i="1" s="1"/>
  <c r="O69" i="1" s="1"/>
  <c r="O82" i="1" s="1"/>
  <c r="O95" i="1" s="1"/>
  <c r="N43" i="1"/>
  <c r="N56" i="1" s="1"/>
  <c r="N69" i="1" s="1"/>
  <c r="N82" i="1" s="1"/>
  <c r="N95" i="1" s="1"/>
  <c r="M43" i="1"/>
  <c r="M56" i="1" s="1"/>
  <c r="M69" i="1" s="1"/>
  <c r="M82" i="1" s="1"/>
  <c r="M95" i="1" s="1"/>
  <c r="T42" i="1"/>
  <c r="T55" i="1" s="1"/>
  <c r="T68" i="1" s="1"/>
  <c r="T81" i="1" s="1"/>
  <c r="T94" i="1" s="1"/>
  <c r="S42" i="1"/>
  <c r="S55" i="1" s="1"/>
  <c r="S68" i="1" s="1"/>
  <c r="S81" i="1" s="1"/>
  <c r="S94" i="1" s="1"/>
  <c r="R42" i="1"/>
  <c r="R55" i="1" s="1"/>
  <c r="R68" i="1" s="1"/>
  <c r="R81" i="1" s="1"/>
  <c r="R94" i="1" s="1"/>
  <c r="Q42" i="1"/>
  <c r="Q55" i="1" s="1"/>
  <c r="Q68" i="1" s="1"/>
  <c r="Q81" i="1" s="1"/>
  <c r="Q94" i="1" s="1"/>
  <c r="P42" i="1"/>
  <c r="P55" i="1" s="1"/>
  <c r="P68" i="1" s="1"/>
  <c r="P81" i="1" s="1"/>
  <c r="P94" i="1" s="1"/>
  <c r="O42" i="1"/>
  <c r="O55" i="1" s="1"/>
  <c r="O68" i="1" s="1"/>
  <c r="O81" i="1" s="1"/>
  <c r="O94" i="1" s="1"/>
  <c r="N42" i="1"/>
  <c r="N55" i="1" s="1"/>
  <c r="N68" i="1" s="1"/>
  <c r="N81" i="1" s="1"/>
  <c r="N94" i="1" s="1"/>
  <c r="M42" i="1"/>
  <c r="M55" i="1" s="1"/>
  <c r="M68" i="1" s="1"/>
  <c r="M81" i="1" s="1"/>
  <c r="M94" i="1" s="1"/>
  <c r="T41" i="1"/>
  <c r="T54" i="1" s="1"/>
  <c r="T67" i="1" s="1"/>
  <c r="T80" i="1" s="1"/>
  <c r="T93" i="1" s="1"/>
  <c r="S41" i="1"/>
  <c r="S54" i="1" s="1"/>
  <c r="S67" i="1" s="1"/>
  <c r="S80" i="1" s="1"/>
  <c r="S93" i="1" s="1"/>
  <c r="R41" i="1"/>
  <c r="R54" i="1" s="1"/>
  <c r="R67" i="1" s="1"/>
  <c r="R80" i="1" s="1"/>
  <c r="R93" i="1" s="1"/>
  <c r="Q41" i="1"/>
  <c r="Q54" i="1" s="1"/>
  <c r="Q67" i="1" s="1"/>
  <c r="Q80" i="1" s="1"/>
  <c r="Q93" i="1" s="1"/>
  <c r="P41" i="1"/>
  <c r="P54" i="1" s="1"/>
  <c r="P67" i="1" s="1"/>
  <c r="P80" i="1" s="1"/>
  <c r="P93" i="1" s="1"/>
  <c r="O41" i="1"/>
  <c r="O54" i="1" s="1"/>
  <c r="O67" i="1" s="1"/>
  <c r="O80" i="1" s="1"/>
  <c r="O93" i="1" s="1"/>
  <c r="N41" i="1"/>
  <c r="N54" i="1" s="1"/>
  <c r="N67" i="1" s="1"/>
  <c r="N80" i="1" s="1"/>
  <c r="N93" i="1" s="1"/>
  <c r="M41" i="1"/>
  <c r="M54" i="1" s="1"/>
  <c r="M67" i="1" s="1"/>
  <c r="M80" i="1" s="1"/>
  <c r="M93" i="1" s="1"/>
  <c r="T40" i="1"/>
  <c r="T53" i="1" s="1"/>
  <c r="T66" i="1" s="1"/>
  <c r="T79" i="1" s="1"/>
  <c r="T92" i="1" s="1"/>
  <c r="S40" i="1"/>
  <c r="S53" i="1" s="1"/>
  <c r="S66" i="1" s="1"/>
  <c r="S79" i="1" s="1"/>
  <c r="S92" i="1" s="1"/>
  <c r="R40" i="1"/>
  <c r="R53" i="1" s="1"/>
  <c r="R66" i="1" s="1"/>
  <c r="R79" i="1" s="1"/>
  <c r="R92" i="1" s="1"/>
  <c r="Q40" i="1"/>
  <c r="Q53" i="1" s="1"/>
  <c r="Q66" i="1" s="1"/>
  <c r="Q79" i="1" s="1"/>
  <c r="Q92" i="1" s="1"/>
  <c r="P40" i="1"/>
  <c r="P53" i="1" s="1"/>
  <c r="P66" i="1" s="1"/>
  <c r="P79" i="1" s="1"/>
  <c r="P92" i="1" s="1"/>
  <c r="O40" i="1"/>
  <c r="O53" i="1" s="1"/>
  <c r="O66" i="1" s="1"/>
  <c r="O79" i="1" s="1"/>
  <c r="O92" i="1" s="1"/>
  <c r="N40" i="1"/>
  <c r="N53" i="1" s="1"/>
  <c r="N66" i="1" s="1"/>
  <c r="N79" i="1" s="1"/>
  <c r="N92" i="1" s="1"/>
  <c r="M40" i="1"/>
  <c r="M53" i="1" s="1"/>
  <c r="M66" i="1" s="1"/>
  <c r="M79" i="1" s="1"/>
  <c r="M92" i="1" s="1"/>
  <c r="T39" i="1"/>
  <c r="T52" i="1" s="1"/>
  <c r="T65" i="1" s="1"/>
  <c r="T78" i="1" s="1"/>
  <c r="T91" i="1" s="1"/>
  <c r="S39" i="1"/>
  <c r="S52" i="1" s="1"/>
  <c r="S65" i="1" s="1"/>
  <c r="S78" i="1" s="1"/>
  <c r="S91" i="1" s="1"/>
  <c r="R39" i="1"/>
  <c r="R52" i="1" s="1"/>
  <c r="R65" i="1" s="1"/>
  <c r="R78" i="1" s="1"/>
  <c r="R91" i="1" s="1"/>
  <c r="Q39" i="1"/>
  <c r="Q52" i="1" s="1"/>
  <c r="Q65" i="1" s="1"/>
  <c r="Q78" i="1" s="1"/>
  <c r="Q91" i="1" s="1"/>
  <c r="P39" i="1"/>
  <c r="P52" i="1" s="1"/>
  <c r="P65" i="1" s="1"/>
  <c r="P78" i="1" s="1"/>
  <c r="P91" i="1" s="1"/>
  <c r="O39" i="1"/>
  <c r="O52" i="1" s="1"/>
  <c r="O65" i="1" s="1"/>
  <c r="O78" i="1" s="1"/>
  <c r="O91" i="1" s="1"/>
  <c r="N39" i="1"/>
  <c r="N52" i="1" s="1"/>
  <c r="N65" i="1" s="1"/>
  <c r="N78" i="1" s="1"/>
  <c r="N91" i="1" s="1"/>
  <c r="M39" i="1"/>
  <c r="M52" i="1" s="1"/>
  <c r="M65" i="1" s="1"/>
  <c r="M78" i="1" s="1"/>
  <c r="M91" i="1" s="1"/>
  <c r="T38" i="1"/>
  <c r="T51" i="1" s="1"/>
  <c r="T64" i="1" s="1"/>
  <c r="T77" i="1" s="1"/>
  <c r="T90" i="1" s="1"/>
  <c r="S38" i="1"/>
  <c r="S51" i="1" s="1"/>
  <c r="S64" i="1" s="1"/>
  <c r="S77" i="1" s="1"/>
  <c r="S90" i="1" s="1"/>
  <c r="R38" i="1"/>
  <c r="R51" i="1" s="1"/>
  <c r="R64" i="1" s="1"/>
  <c r="R77" i="1" s="1"/>
  <c r="R90" i="1" s="1"/>
  <c r="Q38" i="1"/>
  <c r="Q51" i="1" s="1"/>
  <c r="Q64" i="1" s="1"/>
  <c r="Q77" i="1" s="1"/>
  <c r="Q90" i="1" s="1"/>
  <c r="P38" i="1"/>
  <c r="P51" i="1" s="1"/>
  <c r="P64" i="1" s="1"/>
  <c r="P77" i="1" s="1"/>
  <c r="P90" i="1" s="1"/>
  <c r="O38" i="1"/>
  <c r="O51" i="1" s="1"/>
  <c r="O64" i="1" s="1"/>
  <c r="O77" i="1" s="1"/>
  <c r="O90" i="1" s="1"/>
  <c r="N38" i="1"/>
  <c r="N51" i="1" s="1"/>
  <c r="N64" i="1" s="1"/>
  <c r="N77" i="1" s="1"/>
  <c r="N90" i="1" s="1"/>
  <c r="M38" i="1"/>
  <c r="M51" i="1" s="1"/>
  <c r="M64" i="1" s="1"/>
  <c r="M77" i="1" s="1"/>
  <c r="M90" i="1" s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T29" i="1" l="1"/>
  <c r="S29" i="1"/>
  <c r="R29" i="1"/>
  <c r="Q29" i="1"/>
  <c r="P29" i="1"/>
  <c r="O29" i="1"/>
  <c r="N29" i="1"/>
  <c r="M29" i="1"/>
  <c r="T28" i="1"/>
  <c r="S28" i="1"/>
  <c r="R28" i="1"/>
  <c r="Q28" i="1"/>
  <c r="P28" i="1"/>
  <c r="O28" i="1"/>
  <c r="N28" i="1"/>
  <c r="M28" i="1"/>
  <c r="T27" i="1"/>
  <c r="S27" i="1"/>
  <c r="R27" i="1"/>
  <c r="Q27" i="1"/>
  <c r="P27" i="1"/>
  <c r="O27" i="1"/>
  <c r="N27" i="1"/>
  <c r="M27" i="1"/>
  <c r="T26" i="1"/>
  <c r="S26" i="1"/>
  <c r="R26" i="1"/>
  <c r="Q26" i="1"/>
  <c r="P26" i="1"/>
  <c r="O26" i="1"/>
  <c r="N26" i="1"/>
  <c r="M26" i="1"/>
  <c r="T25" i="1"/>
  <c r="S25" i="1"/>
  <c r="R25" i="1"/>
  <c r="Q25" i="1"/>
  <c r="P25" i="1"/>
  <c r="O25" i="1"/>
  <c r="N25" i="1"/>
  <c r="M25" i="1"/>
  <c r="T24" i="1"/>
  <c r="T37" i="1" s="1"/>
  <c r="S24" i="1"/>
  <c r="S37" i="1" s="1"/>
  <c r="R24" i="1"/>
  <c r="R37" i="1" s="1"/>
  <c r="Q24" i="1"/>
  <c r="Q37" i="1" s="1"/>
  <c r="P24" i="1"/>
  <c r="P37" i="1" s="1"/>
  <c r="O24" i="1"/>
  <c r="O37" i="1" s="1"/>
  <c r="N24" i="1"/>
  <c r="N37" i="1" s="1"/>
  <c r="M24" i="1"/>
  <c r="M37" i="1" s="1"/>
  <c r="T23" i="1"/>
  <c r="T36" i="1" s="1"/>
  <c r="S23" i="1"/>
  <c r="S36" i="1" s="1"/>
  <c r="R23" i="1"/>
  <c r="R36" i="1" s="1"/>
  <c r="Q23" i="1"/>
  <c r="Q36" i="1" s="1"/>
  <c r="P23" i="1"/>
  <c r="P36" i="1" s="1"/>
  <c r="O23" i="1"/>
  <c r="O36" i="1" s="1"/>
  <c r="N23" i="1"/>
  <c r="N36" i="1" s="1"/>
  <c r="M23" i="1"/>
  <c r="M36" i="1" s="1"/>
  <c r="T22" i="1"/>
  <c r="T35" i="1" s="1"/>
  <c r="S22" i="1"/>
  <c r="S35" i="1" s="1"/>
  <c r="R22" i="1"/>
  <c r="R35" i="1" s="1"/>
  <c r="Q22" i="1"/>
  <c r="Q35" i="1" s="1"/>
  <c r="P22" i="1"/>
  <c r="P35" i="1" s="1"/>
  <c r="O22" i="1"/>
  <c r="O35" i="1" s="1"/>
  <c r="N22" i="1"/>
  <c r="N35" i="1" s="1"/>
  <c r="M22" i="1"/>
  <c r="M35" i="1" s="1"/>
  <c r="T21" i="1"/>
  <c r="T34" i="1" s="1"/>
  <c r="S21" i="1"/>
  <c r="S34" i="1" s="1"/>
  <c r="R21" i="1"/>
  <c r="R34" i="1" s="1"/>
  <c r="Q21" i="1"/>
  <c r="Q34" i="1" s="1"/>
  <c r="P21" i="1"/>
  <c r="P34" i="1" s="1"/>
  <c r="O21" i="1"/>
  <c r="O34" i="1" s="1"/>
  <c r="N21" i="1"/>
  <c r="N34" i="1" s="1"/>
  <c r="M21" i="1"/>
  <c r="M34" i="1" s="1"/>
  <c r="T20" i="1"/>
  <c r="T33" i="1" s="1"/>
  <c r="S20" i="1"/>
  <c r="S33" i="1" s="1"/>
  <c r="R20" i="1"/>
  <c r="R33" i="1" s="1"/>
  <c r="Q20" i="1"/>
  <c r="Q33" i="1" s="1"/>
  <c r="P20" i="1"/>
  <c r="P33" i="1" s="1"/>
  <c r="O20" i="1"/>
  <c r="O33" i="1" s="1"/>
  <c r="N20" i="1"/>
  <c r="N33" i="1" s="1"/>
  <c r="M20" i="1"/>
  <c r="M33" i="1" s="1"/>
  <c r="T19" i="1"/>
  <c r="T32" i="1" s="1"/>
  <c r="S19" i="1"/>
  <c r="S32" i="1" s="1"/>
  <c r="R19" i="1"/>
  <c r="R32" i="1" s="1"/>
  <c r="Q19" i="1"/>
  <c r="Q32" i="1" s="1"/>
  <c r="P19" i="1"/>
  <c r="P32" i="1" s="1"/>
  <c r="O19" i="1"/>
  <c r="O32" i="1" s="1"/>
  <c r="N19" i="1"/>
  <c r="N32" i="1" s="1"/>
  <c r="M19" i="1"/>
  <c r="M32" i="1" s="1"/>
  <c r="T18" i="1"/>
  <c r="T31" i="1" s="1"/>
  <c r="S18" i="1"/>
  <c r="S31" i="1" s="1"/>
  <c r="R18" i="1"/>
  <c r="R31" i="1" s="1"/>
  <c r="Q18" i="1"/>
  <c r="Q31" i="1" s="1"/>
  <c r="P18" i="1"/>
  <c r="P31" i="1" s="1"/>
  <c r="O18" i="1"/>
  <c r="O31" i="1" s="1"/>
  <c r="N18" i="1"/>
  <c r="N31" i="1" s="1"/>
  <c r="M18" i="1"/>
  <c r="M31" i="1" s="1"/>
  <c r="T17" i="1"/>
  <c r="T30" i="1" s="1"/>
  <c r="S17" i="1"/>
  <c r="S30" i="1" s="1"/>
  <c r="R17" i="1"/>
  <c r="R30" i="1" s="1"/>
  <c r="Q17" i="1"/>
  <c r="Q30" i="1" s="1"/>
  <c r="P17" i="1"/>
  <c r="P30" i="1" s="1"/>
  <c r="O17" i="1"/>
  <c r="O30" i="1" s="1"/>
  <c r="N17" i="1"/>
  <c r="N30" i="1" s="1"/>
  <c r="M17" i="1"/>
  <c r="M30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16" i="1"/>
  <c r="C35" i="1"/>
  <c r="C48" i="1" s="1"/>
  <c r="C61" i="1" s="1"/>
  <c r="C74" i="1" s="1"/>
  <c r="C87" i="1" s="1"/>
  <c r="C100" i="1" s="1"/>
  <c r="D34" i="1"/>
  <c r="D47" i="1" s="1"/>
  <c r="D60" i="1" s="1"/>
  <c r="D73" i="1" s="1"/>
  <c r="D86" i="1" s="1"/>
  <c r="D99" i="1" s="1"/>
  <c r="B34" i="1"/>
  <c r="B47" i="1" s="1"/>
  <c r="B60" i="1" s="1"/>
  <c r="B73" i="1" s="1"/>
  <c r="B86" i="1" s="1"/>
  <c r="B99" i="1" s="1"/>
  <c r="F30" i="1"/>
  <c r="F43" i="1" s="1"/>
  <c r="F56" i="1" s="1"/>
  <c r="F69" i="1" s="1"/>
  <c r="F82" i="1" s="1"/>
  <c r="F95" i="1" s="1"/>
  <c r="I29" i="1"/>
  <c r="I42" i="1" s="1"/>
  <c r="I55" i="1" s="1"/>
  <c r="I68" i="1" s="1"/>
  <c r="I81" i="1" s="1"/>
  <c r="I94" i="1" s="1"/>
  <c r="H29" i="1"/>
  <c r="H42" i="1" s="1"/>
  <c r="H55" i="1" s="1"/>
  <c r="H68" i="1" s="1"/>
  <c r="H81" i="1" s="1"/>
  <c r="H94" i="1" s="1"/>
  <c r="F29" i="1"/>
  <c r="F42" i="1" s="1"/>
  <c r="F55" i="1" s="1"/>
  <c r="F68" i="1" s="1"/>
  <c r="F81" i="1" s="1"/>
  <c r="F94" i="1" s="1"/>
  <c r="D29" i="1"/>
  <c r="D42" i="1" s="1"/>
  <c r="D55" i="1" s="1"/>
  <c r="D68" i="1" s="1"/>
  <c r="D81" i="1" s="1"/>
  <c r="D94" i="1" s="1"/>
  <c r="I28" i="1"/>
  <c r="I41" i="1" s="1"/>
  <c r="I54" i="1" s="1"/>
  <c r="I67" i="1" s="1"/>
  <c r="I80" i="1" s="1"/>
  <c r="I93" i="1" s="1"/>
  <c r="H28" i="1"/>
  <c r="H41" i="1" s="1"/>
  <c r="H54" i="1" s="1"/>
  <c r="H67" i="1" s="1"/>
  <c r="H80" i="1" s="1"/>
  <c r="H93" i="1" s="1"/>
  <c r="F28" i="1"/>
  <c r="F41" i="1" s="1"/>
  <c r="F54" i="1" s="1"/>
  <c r="F67" i="1" s="1"/>
  <c r="F80" i="1" s="1"/>
  <c r="F93" i="1" s="1"/>
  <c r="D28" i="1"/>
  <c r="D41" i="1" s="1"/>
  <c r="D54" i="1" s="1"/>
  <c r="D67" i="1" s="1"/>
  <c r="D80" i="1" s="1"/>
  <c r="D93" i="1" s="1"/>
  <c r="C28" i="1"/>
  <c r="C41" i="1" s="1"/>
  <c r="C54" i="1" s="1"/>
  <c r="C67" i="1" s="1"/>
  <c r="C80" i="1" s="1"/>
  <c r="C93" i="1" s="1"/>
  <c r="B28" i="1"/>
  <c r="B41" i="1" s="1"/>
  <c r="B54" i="1" s="1"/>
  <c r="B67" i="1" s="1"/>
  <c r="B80" i="1" s="1"/>
  <c r="B93" i="1" s="1"/>
  <c r="I27" i="1"/>
  <c r="I40" i="1" s="1"/>
  <c r="I53" i="1" s="1"/>
  <c r="I66" i="1" s="1"/>
  <c r="I79" i="1" s="1"/>
  <c r="I92" i="1" s="1"/>
  <c r="H27" i="1"/>
  <c r="H40" i="1" s="1"/>
  <c r="H53" i="1" s="1"/>
  <c r="H66" i="1" s="1"/>
  <c r="H79" i="1" s="1"/>
  <c r="H92" i="1" s="1"/>
  <c r="F27" i="1"/>
  <c r="F40" i="1" s="1"/>
  <c r="F53" i="1" s="1"/>
  <c r="F66" i="1" s="1"/>
  <c r="F79" i="1" s="1"/>
  <c r="F92" i="1" s="1"/>
  <c r="D27" i="1"/>
  <c r="D40" i="1" s="1"/>
  <c r="D53" i="1" s="1"/>
  <c r="D66" i="1" s="1"/>
  <c r="D79" i="1" s="1"/>
  <c r="D92" i="1" s="1"/>
  <c r="C27" i="1"/>
  <c r="C40" i="1" s="1"/>
  <c r="C53" i="1" s="1"/>
  <c r="C66" i="1" s="1"/>
  <c r="C79" i="1" s="1"/>
  <c r="C92" i="1" s="1"/>
  <c r="B27" i="1"/>
  <c r="B40" i="1" s="1"/>
  <c r="B53" i="1" s="1"/>
  <c r="B66" i="1" s="1"/>
  <c r="B79" i="1" s="1"/>
  <c r="B92" i="1" s="1"/>
  <c r="I26" i="1"/>
  <c r="I39" i="1" s="1"/>
  <c r="I52" i="1" s="1"/>
  <c r="I65" i="1" s="1"/>
  <c r="I78" i="1" s="1"/>
  <c r="I91" i="1" s="1"/>
  <c r="H26" i="1"/>
  <c r="H39" i="1" s="1"/>
  <c r="H52" i="1" s="1"/>
  <c r="H65" i="1" s="1"/>
  <c r="H78" i="1" s="1"/>
  <c r="H91" i="1" s="1"/>
  <c r="F26" i="1"/>
  <c r="F39" i="1" s="1"/>
  <c r="F52" i="1" s="1"/>
  <c r="F65" i="1" s="1"/>
  <c r="F78" i="1" s="1"/>
  <c r="F91" i="1" s="1"/>
  <c r="D26" i="1"/>
  <c r="D39" i="1" s="1"/>
  <c r="D52" i="1" s="1"/>
  <c r="D65" i="1" s="1"/>
  <c r="D78" i="1" s="1"/>
  <c r="D91" i="1" s="1"/>
  <c r="C26" i="1"/>
  <c r="C39" i="1" s="1"/>
  <c r="C52" i="1" s="1"/>
  <c r="C65" i="1" s="1"/>
  <c r="C78" i="1" s="1"/>
  <c r="C91" i="1" s="1"/>
  <c r="B26" i="1"/>
  <c r="B39" i="1" s="1"/>
  <c r="B52" i="1" s="1"/>
  <c r="B65" i="1" s="1"/>
  <c r="B78" i="1" s="1"/>
  <c r="B91" i="1" s="1"/>
  <c r="I25" i="1"/>
  <c r="I38" i="1" s="1"/>
  <c r="I51" i="1" s="1"/>
  <c r="I64" i="1" s="1"/>
  <c r="I77" i="1" s="1"/>
  <c r="I90" i="1" s="1"/>
  <c r="H25" i="1"/>
  <c r="H38" i="1" s="1"/>
  <c r="H51" i="1" s="1"/>
  <c r="H64" i="1" s="1"/>
  <c r="H77" i="1" s="1"/>
  <c r="H90" i="1" s="1"/>
  <c r="F25" i="1"/>
  <c r="F38" i="1" s="1"/>
  <c r="F51" i="1" s="1"/>
  <c r="F64" i="1" s="1"/>
  <c r="F77" i="1" s="1"/>
  <c r="F90" i="1" s="1"/>
  <c r="D25" i="1"/>
  <c r="D38" i="1" s="1"/>
  <c r="D51" i="1" s="1"/>
  <c r="D64" i="1" s="1"/>
  <c r="D77" i="1" s="1"/>
  <c r="D90" i="1" s="1"/>
  <c r="C25" i="1"/>
  <c r="C38" i="1" s="1"/>
  <c r="C51" i="1" s="1"/>
  <c r="C64" i="1" s="1"/>
  <c r="C77" i="1" s="1"/>
  <c r="C90" i="1" s="1"/>
  <c r="B25" i="1"/>
  <c r="B38" i="1" s="1"/>
  <c r="B51" i="1" s="1"/>
  <c r="B64" i="1" s="1"/>
  <c r="B77" i="1" s="1"/>
  <c r="B90" i="1" s="1"/>
  <c r="I24" i="1"/>
  <c r="I37" i="1" s="1"/>
  <c r="I50" i="1" s="1"/>
  <c r="I63" i="1" s="1"/>
  <c r="I76" i="1" s="1"/>
  <c r="I89" i="1" s="1"/>
  <c r="I102" i="1" s="1"/>
  <c r="H24" i="1"/>
  <c r="H37" i="1" s="1"/>
  <c r="H50" i="1" s="1"/>
  <c r="H63" i="1" s="1"/>
  <c r="H76" i="1" s="1"/>
  <c r="H89" i="1" s="1"/>
  <c r="H102" i="1" s="1"/>
  <c r="F24" i="1"/>
  <c r="F37" i="1" s="1"/>
  <c r="F50" i="1" s="1"/>
  <c r="F63" i="1" s="1"/>
  <c r="F76" i="1" s="1"/>
  <c r="F89" i="1" s="1"/>
  <c r="F102" i="1" s="1"/>
  <c r="D24" i="1"/>
  <c r="D37" i="1" s="1"/>
  <c r="D50" i="1" s="1"/>
  <c r="D63" i="1" s="1"/>
  <c r="D76" i="1" s="1"/>
  <c r="D89" i="1" s="1"/>
  <c r="D102" i="1" s="1"/>
  <c r="C24" i="1"/>
  <c r="C37" i="1" s="1"/>
  <c r="C50" i="1" s="1"/>
  <c r="C63" i="1" s="1"/>
  <c r="C76" i="1" s="1"/>
  <c r="C89" i="1" s="1"/>
  <c r="C102" i="1" s="1"/>
  <c r="B24" i="1"/>
  <c r="B37" i="1" s="1"/>
  <c r="B50" i="1" s="1"/>
  <c r="B63" i="1" s="1"/>
  <c r="B76" i="1" s="1"/>
  <c r="B89" i="1" s="1"/>
  <c r="B102" i="1" s="1"/>
  <c r="I23" i="1"/>
  <c r="I36" i="1" s="1"/>
  <c r="I49" i="1" s="1"/>
  <c r="I62" i="1" s="1"/>
  <c r="I75" i="1" s="1"/>
  <c r="I88" i="1" s="1"/>
  <c r="I101" i="1" s="1"/>
  <c r="H23" i="1"/>
  <c r="H36" i="1" s="1"/>
  <c r="H49" i="1" s="1"/>
  <c r="H62" i="1" s="1"/>
  <c r="H75" i="1" s="1"/>
  <c r="H88" i="1" s="1"/>
  <c r="H101" i="1" s="1"/>
  <c r="F23" i="1"/>
  <c r="F36" i="1" s="1"/>
  <c r="F49" i="1" s="1"/>
  <c r="F62" i="1" s="1"/>
  <c r="F75" i="1" s="1"/>
  <c r="F88" i="1" s="1"/>
  <c r="F101" i="1" s="1"/>
  <c r="D23" i="1"/>
  <c r="D36" i="1" s="1"/>
  <c r="D49" i="1" s="1"/>
  <c r="D62" i="1" s="1"/>
  <c r="D75" i="1" s="1"/>
  <c r="D88" i="1" s="1"/>
  <c r="D101" i="1" s="1"/>
  <c r="C23" i="1"/>
  <c r="C36" i="1" s="1"/>
  <c r="C49" i="1" s="1"/>
  <c r="C62" i="1" s="1"/>
  <c r="C75" i="1" s="1"/>
  <c r="C88" i="1" s="1"/>
  <c r="C101" i="1" s="1"/>
  <c r="B23" i="1"/>
  <c r="B36" i="1" s="1"/>
  <c r="B49" i="1" s="1"/>
  <c r="B62" i="1" s="1"/>
  <c r="B75" i="1" s="1"/>
  <c r="B88" i="1" s="1"/>
  <c r="B101" i="1" s="1"/>
  <c r="I22" i="1"/>
  <c r="I35" i="1" s="1"/>
  <c r="I48" i="1" s="1"/>
  <c r="I61" i="1" s="1"/>
  <c r="I74" i="1" s="1"/>
  <c r="I87" i="1" s="1"/>
  <c r="I100" i="1" s="1"/>
  <c r="H22" i="1"/>
  <c r="H35" i="1" s="1"/>
  <c r="H48" i="1" s="1"/>
  <c r="H61" i="1" s="1"/>
  <c r="H74" i="1" s="1"/>
  <c r="H87" i="1" s="1"/>
  <c r="H100" i="1" s="1"/>
  <c r="F22" i="1"/>
  <c r="F35" i="1" s="1"/>
  <c r="F48" i="1" s="1"/>
  <c r="F61" i="1" s="1"/>
  <c r="F74" i="1" s="1"/>
  <c r="F87" i="1" s="1"/>
  <c r="F100" i="1" s="1"/>
  <c r="D22" i="1"/>
  <c r="D35" i="1" s="1"/>
  <c r="D48" i="1" s="1"/>
  <c r="D61" i="1" s="1"/>
  <c r="D74" i="1" s="1"/>
  <c r="D87" i="1" s="1"/>
  <c r="D100" i="1" s="1"/>
  <c r="C22" i="1"/>
  <c r="B22" i="1"/>
  <c r="B35" i="1" s="1"/>
  <c r="B48" i="1" s="1"/>
  <c r="B61" i="1" s="1"/>
  <c r="B74" i="1" s="1"/>
  <c r="B87" i="1" s="1"/>
  <c r="B100" i="1" s="1"/>
  <c r="I21" i="1"/>
  <c r="I34" i="1" s="1"/>
  <c r="I47" i="1" s="1"/>
  <c r="I60" i="1" s="1"/>
  <c r="I73" i="1" s="1"/>
  <c r="I86" i="1" s="1"/>
  <c r="I99" i="1" s="1"/>
  <c r="H21" i="1"/>
  <c r="H34" i="1" s="1"/>
  <c r="H47" i="1" s="1"/>
  <c r="H60" i="1" s="1"/>
  <c r="H73" i="1" s="1"/>
  <c r="H86" i="1" s="1"/>
  <c r="H99" i="1" s="1"/>
  <c r="F21" i="1"/>
  <c r="F34" i="1" s="1"/>
  <c r="F47" i="1" s="1"/>
  <c r="F60" i="1" s="1"/>
  <c r="F73" i="1" s="1"/>
  <c r="F86" i="1" s="1"/>
  <c r="F99" i="1" s="1"/>
  <c r="D21" i="1"/>
  <c r="C21" i="1"/>
  <c r="C34" i="1" s="1"/>
  <c r="C47" i="1" s="1"/>
  <c r="C60" i="1" s="1"/>
  <c r="C73" i="1" s="1"/>
  <c r="C86" i="1" s="1"/>
  <c r="C99" i="1" s="1"/>
  <c r="B21" i="1"/>
  <c r="I20" i="1"/>
  <c r="I33" i="1" s="1"/>
  <c r="I46" i="1" s="1"/>
  <c r="I59" i="1" s="1"/>
  <c r="I72" i="1" s="1"/>
  <c r="I85" i="1" s="1"/>
  <c r="I98" i="1" s="1"/>
  <c r="H20" i="1"/>
  <c r="H33" i="1" s="1"/>
  <c r="H46" i="1" s="1"/>
  <c r="H59" i="1" s="1"/>
  <c r="H72" i="1" s="1"/>
  <c r="H85" i="1" s="1"/>
  <c r="H98" i="1" s="1"/>
  <c r="F20" i="1"/>
  <c r="F33" i="1" s="1"/>
  <c r="F46" i="1" s="1"/>
  <c r="F59" i="1" s="1"/>
  <c r="F72" i="1" s="1"/>
  <c r="F85" i="1" s="1"/>
  <c r="F98" i="1" s="1"/>
  <c r="D20" i="1"/>
  <c r="D33" i="1" s="1"/>
  <c r="D46" i="1" s="1"/>
  <c r="D59" i="1" s="1"/>
  <c r="D72" i="1" s="1"/>
  <c r="D85" i="1" s="1"/>
  <c r="D98" i="1" s="1"/>
  <c r="C20" i="1"/>
  <c r="C33" i="1" s="1"/>
  <c r="C46" i="1" s="1"/>
  <c r="C59" i="1" s="1"/>
  <c r="C72" i="1" s="1"/>
  <c r="C85" i="1" s="1"/>
  <c r="C98" i="1" s="1"/>
  <c r="B20" i="1"/>
  <c r="B33" i="1" s="1"/>
  <c r="B46" i="1" s="1"/>
  <c r="B59" i="1" s="1"/>
  <c r="B72" i="1" s="1"/>
  <c r="B85" i="1" s="1"/>
  <c r="B98" i="1" s="1"/>
  <c r="I19" i="1"/>
  <c r="I32" i="1" s="1"/>
  <c r="I45" i="1" s="1"/>
  <c r="I58" i="1" s="1"/>
  <c r="I71" i="1" s="1"/>
  <c r="I84" i="1" s="1"/>
  <c r="I97" i="1" s="1"/>
  <c r="H19" i="1"/>
  <c r="H32" i="1" s="1"/>
  <c r="H45" i="1" s="1"/>
  <c r="H58" i="1" s="1"/>
  <c r="H71" i="1" s="1"/>
  <c r="H84" i="1" s="1"/>
  <c r="H97" i="1" s="1"/>
  <c r="F19" i="1"/>
  <c r="F32" i="1" s="1"/>
  <c r="F45" i="1" s="1"/>
  <c r="F58" i="1" s="1"/>
  <c r="F71" i="1" s="1"/>
  <c r="F84" i="1" s="1"/>
  <c r="F97" i="1" s="1"/>
  <c r="D19" i="1"/>
  <c r="D32" i="1" s="1"/>
  <c r="D45" i="1" s="1"/>
  <c r="D58" i="1" s="1"/>
  <c r="D71" i="1" s="1"/>
  <c r="D84" i="1" s="1"/>
  <c r="D97" i="1" s="1"/>
  <c r="C19" i="1"/>
  <c r="C32" i="1" s="1"/>
  <c r="C45" i="1" s="1"/>
  <c r="C58" i="1" s="1"/>
  <c r="C71" i="1" s="1"/>
  <c r="C84" i="1" s="1"/>
  <c r="C97" i="1" s="1"/>
  <c r="B19" i="1"/>
  <c r="B32" i="1" s="1"/>
  <c r="B45" i="1" s="1"/>
  <c r="B58" i="1" s="1"/>
  <c r="B71" i="1" s="1"/>
  <c r="B84" i="1" s="1"/>
  <c r="B97" i="1" s="1"/>
  <c r="I18" i="1"/>
  <c r="I31" i="1" s="1"/>
  <c r="I44" i="1" s="1"/>
  <c r="I57" i="1" s="1"/>
  <c r="I70" i="1" s="1"/>
  <c r="I83" i="1" s="1"/>
  <c r="I96" i="1" s="1"/>
  <c r="H18" i="1"/>
  <c r="H31" i="1" s="1"/>
  <c r="H44" i="1" s="1"/>
  <c r="H57" i="1" s="1"/>
  <c r="H70" i="1" s="1"/>
  <c r="H83" i="1" s="1"/>
  <c r="H96" i="1" s="1"/>
  <c r="F18" i="1"/>
  <c r="F31" i="1" s="1"/>
  <c r="F44" i="1" s="1"/>
  <c r="F57" i="1" s="1"/>
  <c r="F70" i="1" s="1"/>
  <c r="F83" i="1" s="1"/>
  <c r="F96" i="1" s="1"/>
  <c r="D18" i="1"/>
  <c r="D31" i="1" s="1"/>
  <c r="D44" i="1" s="1"/>
  <c r="D57" i="1" s="1"/>
  <c r="D70" i="1" s="1"/>
  <c r="D83" i="1" s="1"/>
  <c r="D96" i="1" s="1"/>
  <c r="C18" i="1"/>
  <c r="C31" i="1" s="1"/>
  <c r="C44" i="1" s="1"/>
  <c r="C57" i="1" s="1"/>
  <c r="C70" i="1" s="1"/>
  <c r="C83" i="1" s="1"/>
  <c r="C96" i="1" s="1"/>
  <c r="B18" i="1"/>
  <c r="B31" i="1" s="1"/>
  <c r="B44" i="1" s="1"/>
  <c r="B57" i="1" s="1"/>
  <c r="B70" i="1" s="1"/>
  <c r="B83" i="1" s="1"/>
  <c r="B96" i="1" s="1"/>
  <c r="I17" i="1"/>
  <c r="I30" i="1" s="1"/>
  <c r="I43" i="1" s="1"/>
  <c r="I56" i="1" s="1"/>
  <c r="I69" i="1" s="1"/>
  <c r="I82" i="1" s="1"/>
  <c r="I95" i="1" s="1"/>
  <c r="H17" i="1"/>
  <c r="H30" i="1" s="1"/>
  <c r="H43" i="1" s="1"/>
  <c r="H56" i="1" s="1"/>
  <c r="H69" i="1" s="1"/>
  <c r="H82" i="1" s="1"/>
  <c r="H95" i="1" s="1"/>
  <c r="F17" i="1"/>
  <c r="D17" i="1"/>
  <c r="D30" i="1" s="1"/>
  <c r="D43" i="1" s="1"/>
  <c r="D56" i="1" s="1"/>
  <c r="D69" i="1" s="1"/>
  <c r="D82" i="1" s="1"/>
  <c r="D95" i="1" s="1"/>
  <c r="C17" i="1"/>
  <c r="C30" i="1" s="1"/>
  <c r="C43" i="1" s="1"/>
  <c r="C56" i="1" s="1"/>
  <c r="C69" i="1" s="1"/>
  <c r="C82" i="1" s="1"/>
  <c r="C95" i="1" s="1"/>
  <c r="B17" i="1"/>
  <c r="B30" i="1" s="1"/>
  <c r="B43" i="1" s="1"/>
  <c r="B56" i="1" s="1"/>
  <c r="B69" i="1" s="1"/>
  <c r="B82" i="1" s="1"/>
  <c r="B95" i="1" s="1"/>
  <c r="T16" i="1"/>
  <c r="S16" i="1"/>
  <c r="R16" i="1"/>
  <c r="Q16" i="1"/>
  <c r="P16" i="1"/>
  <c r="O16" i="1"/>
  <c r="N16" i="1"/>
  <c r="M16" i="1"/>
  <c r="I16" i="1"/>
  <c r="C16" i="1"/>
  <c r="C29" i="1" s="1"/>
  <c r="C42" i="1" s="1"/>
  <c r="C55" i="1" s="1"/>
  <c r="C68" i="1" s="1"/>
  <c r="C81" i="1" s="1"/>
  <c r="C94" i="1" s="1"/>
  <c r="B16" i="1"/>
  <c r="B29" i="1" s="1"/>
  <c r="B42" i="1" s="1"/>
  <c r="B55" i="1" s="1"/>
  <c r="B68" i="1" s="1"/>
  <c r="B81" i="1" s="1"/>
  <c r="B94" i="1" s="1"/>
  <c r="D16" i="1"/>
  <c r="H16" i="1"/>
  <c r="F16" i="1"/>
  <c r="R15" i="1" l="1"/>
  <c r="R14" i="1"/>
  <c r="R13" i="1"/>
  <c r="R12" i="1"/>
  <c r="R11" i="1"/>
  <c r="R10" i="1"/>
  <c r="R9" i="1"/>
  <c r="R4" i="1"/>
  <c r="R5" i="1"/>
  <c r="R6" i="1"/>
  <c r="R7" i="1"/>
  <c r="R8" i="1"/>
  <c r="R3" i="1"/>
  <c r="W1" i="1" l="1"/>
  <c r="Y1" i="1" l="1"/>
  <c r="V2" i="1" l="1"/>
</calcChain>
</file>

<file path=xl/sharedStrings.xml><?xml version="1.0" encoding="utf-8"?>
<sst xmlns="http://schemas.openxmlformats.org/spreadsheetml/2006/main" count="213" uniqueCount="67">
  <si>
    <t>L_DEBUG</t>
  </si>
  <si>
    <t>K_SISTEMA_EXE</t>
  </si>
  <si>
    <t>K_USUARIO_ACCION</t>
  </si>
  <si>
    <t>X</t>
  </si>
  <si>
    <t>Tipo Dato</t>
  </si>
  <si>
    <t>Noombre Campo</t>
  </si>
  <si>
    <t>PK</t>
  </si>
  <si>
    <t xml:space="preserve">] </t>
  </si>
  <si>
    <t>-</t>
  </si>
  <si>
    <t>???</t>
  </si>
  <si>
    <t>EXECUTE [dbo].[PG_CI_</t>
  </si>
  <si>
    <t>[K_FACTURA_CXP]</t>
  </si>
  <si>
    <t>[C_FACTURA_CXP]</t>
  </si>
  <si>
    <t>[SERIE]</t>
  </si>
  <si>
    <t>[FOLIO]</t>
  </si>
  <si>
    <t>[F_EMISION]</t>
  </si>
  <si>
    <t>[SUBTOTAL]</t>
  </si>
  <si>
    <t>[TOTAL]</t>
  </si>
  <si>
    <t>[INT] ,</t>
  </si>
  <si>
    <t>[VARCHAR](255) ,</t>
  </si>
  <si>
    <t xml:space="preserve">[VARCHAR](100) , </t>
  </si>
  <si>
    <t>[DECIMAL] (16,2) ,</t>
  </si>
  <si>
    <t>PSTM</t>
  </si>
  <si>
    <t>IPC060309D42</t>
  </si>
  <si>
    <t>F</t>
  </si>
  <si>
    <t>UGA810602EX1</t>
  </si>
  <si>
    <t>FACTURA_CXP</t>
  </si>
  <si>
    <t>[RFC_EMISOR]</t>
  </si>
  <si>
    <t>[K_PROVEEDOR]</t>
  </si>
  <si>
    <t>[RFC_RECEPTOR]</t>
  </si>
  <si>
    <t>[K_RAZON_SOCIAL]</t>
  </si>
  <si>
    <t>[IVA]</t>
  </si>
  <si>
    <t>[OTROS_IMPUESTOS]</t>
  </si>
  <si>
    <t>[K_CAPTURA_FACTURA_CXP]</t>
  </si>
  <si>
    <t>[K_ESTATUS_FACTURA_CXP]</t>
  </si>
  <si>
    <t>[VARCHAR] (100) ,</t>
  </si>
  <si>
    <t>[DECIMAL] (19,4) ,</t>
  </si>
  <si>
    <t xml:space="preserve">[INT] </t>
  </si>
  <si>
    <t>[DATE],</t>
  </si>
  <si>
    <t>DSA130408AM2</t>
  </si>
  <si>
    <t xml:space="preserve"> AQUV</t>
  </si>
  <si>
    <t>GSE520604IT5</t>
  </si>
  <si>
    <t>SERVICIO DE UBER</t>
  </si>
  <si>
    <t>SERVICIO DE HOTEL</t>
  </si>
  <si>
    <t>GCA5411048Z4</t>
  </si>
  <si>
    <t>AEROMEXICO</t>
  </si>
  <si>
    <t>AME880912I89</t>
  </si>
  <si>
    <t>IZD830721361</t>
  </si>
  <si>
    <t>1392100791803</t>
  </si>
  <si>
    <t>1392100791804</t>
  </si>
  <si>
    <t>1398216939520</t>
  </si>
  <si>
    <t>OXXO</t>
  </si>
  <si>
    <t>CCO8605231N4</t>
  </si>
  <si>
    <t>MEX</t>
  </si>
  <si>
    <t>INTERJET</t>
  </si>
  <si>
    <t>AAE050309FM0</t>
  </si>
  <si>
    <t>GTM020909DJ2</t>
  </si>
  <si>
    <t>GPR960815HJA</t>
  </si>
  <si>
    <t>GTY030728BA4</t>
  </si>
  <si>
    <t>GUA8501025D6</t>
  </si>
  <si>
    <t>GVU9912072H9</t>
  </si>
  <si>
    <t>GZO8712026P7</t>
  </si>
  <si>
    <t>GAS710629HU3</t>
  </si>
  <si>
    <t>HGA7512092G9</t>
  </si>
  <si>
    <t>HAC8205109V4</t>
  </si>
  <si>
    <t>HCI8401303N0</t>
  </si>
  <si>
    <t>K_TIPO_COMPROBANTE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</si>
</sst>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44" fontId="15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49" fontId="5" fillId="0" borderId="0" xfId="0" quotePrefix="1" applyNumberFormat="1" applyFont="1" applyAlignment="1">
      <alignment horizontal="center" vertical="center"/>
    </xf>
    <xf numFmtId="44" fontId="5" fillId="0" borderId="0" xfId="8" quotePrefix="1" applyFont="1" applyAlignment="1">
      <alignment horizontal="center" vertical="center"/>
    </xf>
    <xf numFmtId="44" fontId="0" fillId="0" borderId="0" xfId="8" applyFont="1" applyAlignment="1">
      <alignment horizontal="center"/>
    </xf>
    <xf numFmtId="49" fontId="1" fillId="0" borderId="0" xfId="0" applyNumberFormat="1" applyFont="1" applyAlignment="1">
      <alignment vertical="center"/>
    </xf>
    <xf numFmtId="49" fontId="1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4" fontId="0" fillId="0" borderId="0" xfId="8" applyFont="1"/>
    <xf numFmtId="44" fontId="1" fillId="0" borderId="0" xfId="8" quotePrefix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5" fillId="2" borderId="0" xfId="0" quotePrefix="1" applyFont="1" applyFill="1" applyAlignment="1">
      <alignment horizontal="left" vertical="center"/>
    </xf>
    <xf numFmtId="0" fontId="5" fillId="2" borderId="0" xfId="0" quotePrefix="1" applyFont="1" applyFill="1" applyAlignment="1">
      <alignment horizontal="center" vertical="center"/>
    </xf>
    <xf numFmtId="44" fontId="5" fillId="2" borderId="0" xfId="8" quotePrefix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</cellXfs>
  <cellStyles count="9">
    <cellStyle name="Comma 2" xfId="2"/>
    <cellStyle name="Millares 2" xfId="3"/>
    <cellStyle name="Millares 3" xfId="4"/>
    <cellStyle name="Millares 4" xfId="5"/>
    <cellStyle name="Moneda" xfId="8" builtinId="4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8" sqref="C18"/>
    </sheetView>
  </sheetViews>
  <sheetFormatPr baseColWidth="10" defaultRowHeight="14.4" x14ac:dyDescent="0.3"/>
  <cols>
    <col min="1" max="1" width="20.88671875" style="5" customWidth="1"/>
    <col min="2" max="2" width="36.44140625" bestFit="1" customWidth="1"/>
    <col min="3" max="3" width="25.88671875" bestFit="1" customWidth="1"/>
  </cols>
  <sheetData>
    <row r="1" spans="1:4" x14ac:dyDescent="0.3">
      <c r="A1" s="24" t="s">
        <v>26</v>
      </c>
      <c r="B1" s="7"/>
      <c r="C1" s="7"/>
      <c r="D1" s="7"/>
    </row>
    <row r="3" spans="1:4" x14ac:dyDescent="0.3">
      <c r="A3" s="6" t="s">
        <v>6</v>
      </c>
      <c r="B3" t="s">
        <v>5</v>
      </c>
      <c r="C3" t="s">
        <v>4</v>
      </c>
    </row>
    <row r="4" spans="1:4" x14ac:dyDescent="0.3">
      <c r="A4" s="5" t="s">
        <v>3</v>
      </c>
      <c r="B4" t="s">
        <v>11</v>
      </c>
      <c r="C4" t="s">
        <v>18</v>
      </c>
    </row>
    <row r="5" spans="1:4" x14ac:dyDescent="0.3">
      <c r="B5" t="s">
        <v>12</v>
      </c>
      <c r="C5" t="s">
        <v>19</v>
      </c>
    </row>
    <row r="6" spans="1:4" x14ac:dyDescent="0.3">
      <c r="B6" t="s">
        <v>27</v>
      </c>
      <c r="C6" t="s">
        <v>35</v>
      </c>
    </row>
    <row r="7" spans="1:4" x14ac:dyDescent="0.3">
      <c r="B7" t="s">
        <v>29</v>
      </c>
      <c r="C7" t="s">
        <v>35</v>
      </c>
    </row>
    <row r="8" spans="1:4" x14ac:dyDescent="0.3">
      <c r="B8" t="s">
        <v>15</v>
      </c>
      <c r="C8" t="s">
        <v>38</v>
      </c>
    </row>
    <row r="9" spans="1:4" x14ac:dyDescent="0.3">
      <c r="B9" t="s">
        <v>13</v>
      </c>
      <c r="C9" t="s">
        <v>20</v>
      </c>
    </row>
    <row r="10" spans="1:4" x14ac:dyDescent="0.3">
      <c r="B10" t="s">
        <v>14</v>
      </c>
      <c r="C10" t="s">
        <v>18</v>
      </c>
    </row>
    <row r="11" spans="1:4" x14ac:dyDescent="0.3">
      <c r="B11" t="s">
        <v>16</v>
      </c>
      <c r="C11" t="s">
        <v>36</v>
      </c>
    </row>
    <row r="12" spans="1:4" x14ac:dyDescent="0.3">
      <c r="B12" t="s">
        <v>31</v>
      </c>
      <c r="C12" t="s">
        <v>36</v>
      </c>
    </row>
    <row r="13" spans="1:4" x14ac:dyDescent="0.3">
      <c r="B13" t="s">
        <v>32</v>
      </c>
      <c r="C13" t="s">
        <v>36</v>
      </c>
    </row>
    <row r="14" spans="1:4" x14ac:dyDescent="0.3">
      <c r="B14" t="s">
        <v>17</v>
      </c>
      <c r="C14" t="s">
        <v>21</v>
      </c>
    </row>
    <row r="15" spans="1:4" x14ac:dyDescent="0.3">
      <c r="B15" t="s">
        <v>33</v>
      </c>
      <c r="C15" t="s">
        <v>18</v>
      </c>
    </row>
    <row r="16" spans="1:4" x14ac:dyDescent="0.3">
      <c r="B16" t="s">
        <v>34</v>
      </c>
      <c r="C16" t="s">
        <v>37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1"/>
  <sheetViews>
    <sheetView tabSelected="1" zoomScale="115" zoomScaleNormal="115" workbookViewId="0">
      <pane xSplit="5" ySplit="1" topLeftCell="R100" activePane="bottomRight" state="frozen"/>
      <selection pane="topRight" activeCell="F1" sqref="F1"/>
      <selection pane="bottomLeft" activeCell="A2" sqref="A2"/>
      <selection pane="bottomRight" activeCell="V102" sqref="V1:V102"/>
    </sheetView>
  </sheetViews>
  <sheetFormatPr baseColWidth="10" defaultRowHeight="14.4" x14ac:dyDescent="0.3"/>
  <cols>
    <col min="1" max="1" width="3.33203125" style="20" customWidth="1"/>
    <col min="2" max="4" width="4.109375" customWidth="1"/>
    <col min="5" max="5" width="17.5546875" style="23" bestFit="1" customWidth="1"/>
    <col min="6" max="6" width="33.88671875" style="16" bestFit="1" customWidth="1"/>
    <col min="7" max="7" width="17.5546875" style="23" bestFit="1" customWidth="1"/>
    <col min="8" max="8" width="21.109375" style="16" customWidth="1"/>
    <col min="9" max="9" width="17.5546875" style="23" bestFit="1" customWidth="1"/>
    <col min="10" max="10" width="33.88671875" style="16" bestFit="1" customWidth="1"/>
    <col min="11" max="11" width="17.5546875" style="23" bestFit="1" customWidth="1"/>
    <col min="12" max="12" width="17.109375" style="30" bestFit="1" customWidth="1"/>
    <col min="13" max="14" width="33.88671875" style="16" bestFit="1" customWidth="1"/>
    <col min="15" max="18" width="22.109375" style="27" customWidth="1"/>
    <col min="19" max="19" width="26" style="14" customWidth="1"/>
    <col min="20" max="20" width="22.6640625" style="14" customWidth="1"/>
    <col min="21" max="21" width="8.44140625" customWidth="1"/>
    <col min="22" max="22" width="25.33203125" customWidth="1"/>
    <col min="23" max="23" width="17.44140625" style="19" customWidth="1"/>
  </cols>
  <sheetData>
    <row r="1" spans="1:25" s="1" customFormat="1" x14ac:dyDescent="0.3">
      <c r="A1" s="11" t="s">
        <v>9</v>
      </c>
      <c r="B1" s="1" t="s">
        <v>0</v>
      </c>
      <c r="C1" s="1" t="s">
        <v>1</v>
      </c>
      <c r="D1" s="1" t="s">
        <v>2</v>
      </c>
      <c r="E1" s="21" t="s">
        <v>11</v>
      </c>
      <c r="F1" t="s">
        <v>12</v>
      </c>
      <c r="G1" s="21" t="s">
        <v>66</v>
      </c>
      <c r="H1" t="s">
        <v>27</v>
      </c>
      <c r="I1" s="21" t="s">
        <v>28</v>
      </c>
      <c r="J1" t="s">
        <v>29</v>
      </c>
      <c r="K1" s="21" t="s">
        <v>30</v>
      </c>
      <c r="L1" s="28" t="s">
        <v>15</v>
      </c>
      <c r="M1" t="s">
        <v>13</v>
      </c>
      <c r="N1" t="s">
        <v>14</v>
      </c>
      <c r="O1" s="31" t="s">
        <v>16</v>
      </c>
      <c r="P1" s="31" t="s">
        <v>31</v>
      </c>
      <c r="Q1" s="31" t="s">
        <v>32</v>
      </c>
      <c r="R1" s="31" t="s">
        <v>17</v>
      </c>
      <c r="S1" s="13" t="s">
        <v>33</v>
      </c>
      <c r="T1" s="13" t="s">
        <v>34</v>
      </c>
      <c r="U1"/>
      <c r="V1" s="2" t="s">
        <v>10</v>
      </c>
      <c r="W1" s="17" t="str">
        <f>TABLA!A1</f>
        <v>FACTURA_CXP</v>
      </c>
      <c r="X1" s="1" t="s">
        <v>7</v>
      </c>
      <c r="Y1" s="1" t="str">
        <f>CONCATENATE($V$1,$W$1,$X$1,B3, ", ", C3, ", ", D3, ", ", )</f>
        <v xml:space="preserve">EXECUTE [dbo].[PG_CI_FACTURA_CXP] 0, 0, 0, </v>
      </c>
    </row>
    <row r="2" spans="1:25" x14ac:dyDescent="0.3">
      <c r="A2" s="5"/>
      <c r="B2" s="9" t="s">
        <v>8</v>
      </c>
      <c r="C2" s="9" t="s">
        <v>8</v>
      </c>
      <c r="D2" s="9" t="s">
        <v>8</v>
      </c>
      <c r="E2" s="22" t="s">
        <v>8</v>
      </c>
      <c r="F2" s="15" t="s">
        <v>8</v>
      </c>
      <c r="G2" s="22" t="s">
        <v>8</v>
      </c>
      <c r="H2" s="15" t="s">
        <v>8</v>
      </c>
      <c r="I2" s="22" t="s">
        <v>8</v>
      </c>
      <c r="J2" s="15" t="s">
        <v>8</v>
      </c>
      <c r="K2" s="22" t="s">
        <v>8</v>
      </c>
      <c r="L2" s="29" t="s">
        <v>8</v>
      </c>
      <c r="M2" s="15" t="s">
        <v>8</v>
      </c>
      <c r="N2" s="15" t="s">
        <v>8</v>
      </c>
      <c r="O2" s="32" t="s">
        <v>8</v>
      </c>
      <c r="P2" s="32" t="s">
        <v>8</v>
      </c>
      <c r="Q2" s="32" t="s">
        <v>8</v>
      </c>
      <c r="R2" s="32" t="s">
        <v>8</v>
      </c>
      <c r="S2" s="12" t="s">
        <v>8</v>
      </c>
      <c r="T2" s="12" t="s">
        <v>8</v>
      </c>
      <c r="U2" s="1"/>
      <c r="V2" s="3" t="str">
        <f>"-- =========================================================="</f>
        <v>-- ==========================================================</v>
      </c>
      <c r="W2" s="17"/>
      <c r="X2" s="8"/>
      <c r="Y2" s="1"/>
    </row>
    <row r="3" spans="1:25" s="1" customFormat="1" ht="12" x14ac:dyDescent="0.3">
      <c r="A3" s="10"/>
      <c r="B3" s="4">
        <v>0</v>
      </c>
      <c r="C3" s="4">
        <v>0</v>
      </c>
      <c r="D3" s="4">
        <v>0</v>
      </c>
      <c r="E3" s="21">
        <v>1</v>
      </c>
      <c r="F3" s="35" t="s">
        <v>42</v>
      </c>
      <c r="G3" s="21">
        <v>0</v>
      </c>
      <c r="H3" s="36" t="s">
        <v>39</v>
      </c>
      <c r="I3" s="21">
        <v>1</v>
      </c>
      <c r="J3" s="15" t="s">
        <v>25</v>
      </c>
      <c r="K3" s="21">
        <v>24</v>
      </c>
      <c r="L3" s="33">
        <v>43337</v>
      </c>
      <c r="M3" s="15" t="s">
        <v>40</v>
      </c>
      <c r="N3" s="25">
        <v>6589565</v>
      </c>
      <c r="O3" s="26">
        <v>166.43</v>
      </c>
      <c r="P3" s="26">
        <v>26.63</v>
      </c>
      <c r="Q3" s="26">
        <v>0</v>
      </c>
      <c r="R3" s="26">
        <f>SUM(O3:P3,Q3)</f>
        <v>193.06</v>
      </c>
      <c r="S3" s="13">
        <v>1</v>
      </c>
      <c r="T3" s="13">
        <v>2</v>
      </c>
      <c r="V3" s="40" t="str">
        <f>CONCATENATE($Y$1,E3,", '",F3,"' , ",G3," , '",H3,"' , '",J3,"' , '",TEXT(L3,"aaaa-mm-dd"),"','",M3,"', '",N3,"' ,",O3,",",P3,",",Q3," ,",R3," ,",S3,",",T3)</f>
        <v>EXECUTE [dbo].[PG_CI_FACTURA_CXP] 0, 0, 0, 1, 'SERVICIO DE UBER' , 0 , 'DSA130408AM2' , 'UGA810602EX1' , '2018-08-25',' AQUV', '6589565' ,166.43,26.63,0 ,193.06 ,1,2</v>
      </c>
      <c r="W3" s="18"/>
    </row>
    <row r="4" spans="1:25" s="1" customFormat="1" ht="12" x14ac:dyDescent="0.3">
      <c r="A4" s="10"/>
      <c r="B4" s="4">
        <v>0</v>
      </c>
      <c r="C4" s="4">
        <v>0</v>
      </c>
      <c r="D4" s="4">
        <v>0</v>
      </c>
      <c r="E4" s="21">
        <v>2</v>
      </c>
      <c r="F4" s="35" t="s">
        <v>42</v>
      </c>
      <c r="G4" s="21">
        <v>1</v>
      </c>
      <c r="H4" s="36" t="s">
        <v>39</v>
      </c>
      <c r="I4" s="21">
        <v>1</v>
      </c>
      <c r="J4" s="15" t="s">
        <v>25</v>
      </c>
      <c r="K4" s="21">
        <v>24</v>
      </c>
      <c r="L4" s="34">
        <f>L3+1</f>
        <v>43338</v>
      </c>
      <c r="M4" s="15" t="s">
        <v>40</v>
      </c>
      <c r="N4" s="25">
        <v>6589567</v>
      </c>
      <c r="O4" s="26">
        <v>208.63</v>
      </c>
      <c r="P4" s="26">
        <v>33.380000000000003</v>
      </c>
      <c r="Q4" s="26">
        <v>0</v>
      </c>
      <c r="R4" s="26">
        <f t="shared" ref="R4:R15" si="0">SUM(O4:P4,Q4)</f>
        <v>242.01</v>
      </c>
      <c r="S4" s="13">
        <v>1</v>
      </c>
      <c r="T4" s="13">
        <v>2</v>
      </c>
      <c r="V4" s="40" t="str">
        <f t="shared" ref="V4:V67" si="1">CONCATENATE($Y$1,E4,", '",F4,"' , ",G4," , '",H4,"' , '",J4,"' , '",TEXT(L4,"aaaa-mm-dd"),"','",M4,"', '",N4,"' ,",O4,",",P4,",",Q4," ,",R4," ,",S4,",",T4)</f>
        <v>EXECUTE [dbo].[PG_CI_FACTURA_CXP] 0, 0, 0, 2, 'SERVICIO DE UBER' , 1 , 'DSA130408AM2' , 'UGA810602EX1' , '2018-08-26',' AQUV', '6589567' ,208.63,33.38,0 ,242.01 ,1,2</v>
      </c>
      <c r="W4" s="18"/>
    </row>
    <row r="5" spans="1:25" s="1" customFormat="1" ht="12" x14ac:dyDescent="0.3">
      <c r="A5" s="10"/>
      <c r="B5" s="4">
        <v>0</v>
      </c>
      <c r="C5" s="4">
        <v>0</v>
      </c>
      <c r="D5" s="4">
        <v>0</v>
      </c>
      <c r="E5" s="21">
        <v>3</v>
      </c>
      <c r="F5" s="35" t="s">
        <v>42</v>
      </c>
      <c r="G5" s="21">
        <v>1</v>
      </c>
      <c r="H5" s="36" t="s">
        <v>39</v>
      </c>
      <c r="I5" s="21">
        <v>1</v>
      </c>
      <c r="J5" s="15" t="s">
        <v>25</v>
      </c>
      <c r="K5" s="21">
        <v>24</v>
      </c>
      <c r="L5" s="34">
        <f t="shared" ref="L5:L68" si="2">L4+1</f>
        <v>43339</v>
      </c>
      <c r="M5" s="15" t="s">
        <v>40</v>
      </c>
      <c r="N5" s="25">
        <v>6589571</v>
      </c>
      <c r="O5" s="26">
        <v>157.01</v>
      </c>
      <c r="P5" s="26">
        <v>25.12</v>
      </c>
      <c r="Q5" s="26">
        <v>0</v>
      </c>
      <c r="R5" s="26">
        <f t="shared" si="0"/>
        <v>182.13</v>
      </c>
      <c r="S5" s="13">
        <v>1</v>
      </c>
      <c r="T5" s="13">
        <v>2</v>
      </c>
      <c r="V5" s="40" t="str">
        <f t="shared" si="1"/>
        <v>EXECUTE [dbo].[PG_CI_FACTURA_CXP] 0, 0, 0, 3, 'SERVICIO DE UBER' , 1 , 'DSA130408AM2' , 'UGA810602EX1' , '2018-08-27',' AQUV', '6589571' ,157.01,25.12,0 ,182.13 ,1,2</v>
      </c>
      <c r="W5" s="18"/>
    </row>
    <row r="6" spans="1:25" s="1" customFormat="1" ht="12" x14ac:dyDescent="0.3">
      <c r="A6" s="10"/>
      <c r="B6" s="4">
        <v>0</v>
      </c>
      <c r="C6" s="4">
        <v>0</v>
      </c>
      <c r="D6" s="4">
        <v>0</v>
      </c>
      <c r="E6" s="21">
        <v>4</v>
      </c>
      <c r="F6" s="35" t="s">
        <v>42</v>
      </c>
      <c r="G6" s="21">
        <v>2</v>
      </c>
      <c r="H6" s="36" t="s">
        <v>39</v>
      </c>
      <c r="I6" s="21">
        <v>1</v>
      </c>
      <c r="J6" s="15" t="s">
        <v>25</v>
      </c>
      <c r="K6" s="21">
        <v>24</v>
      </c>
      <c r="L6" s="34">
        <f t="shared" si="2"/>
        <v>43340</v>
      </c>
      <c r="M6" s="15" t="s">
        <v>40</v>
      </c>
      <c r="N6" s="25">
        <v>6589573</v>
      </c>
      <c r="O6" s="26">
        <v>226.41</v>
      </c>
      <c r="P6" s="26">
        <v>36.229999999999997</v>
      </c>
      <c r="Q6" s="26">
        <v>0</v>
      </c>
      <c r="R6" s="26">
        <f t="shared" si="0"/>
        <v>262.64</v>
      </c>
      <c r="S6" s="13">
        <v>1</v>
      </c>
      <c r="T6" s="13">
        <v>2</v>
      </c>
      <c r="V6" s="40" t="str">
        <f t="shared" si="1"/>
        <v>EXECUTE [dbo].[PG_CI_FACTURA_CXP] 0, 0, 0, 4, 'SERVICIO DE UBER' , 2 , 'DSA130408AM2' , 'UGA810602EX1' , '2018-08-28',' AQUV', '6589573' ,226.41,36.23,0 ,262.64 ,1,2</v>
      </c>
      <c r="W6" s="18"/>
    </row>
    <row r="7" spans="1:25" s="1" customFormat="1" ht="12" x14ac:dyDescent="0.3">
      <c r="A7" s="10"/>
      <c r="B7" s="4">
        <v>0</v>
      </c>
      <c r="C7" s="4">
        <v>0</v>
      </c>
      <c r="D7" s="4">
        <v>0</v>
      </c>
      <c r="E7" s="21">
        <v>5</v>
      </c>
      <c r="F7" s="35" t="s">
        <v>42</v>
      </c>
      <c r="G7" s="21">
        <v>2</v>
      </c>
      <c r="H7" s="36" t="s">
        <v>39</v>
      </c>
      <c r="I7" s="21">
        <v>1</v>
      </c>
      <c r="J7" s="15" t="s">
        <v>25</v>
      </c>
      <c r="K7" s="21">
        <v>24</v>
      </c>
      <c r="L7" s="34">
        <f t="shared" si="2"/>
        <v>43341</v>
      </c>
      <c r="M7" s="15" t="s">
        <v>40</v>
      </c>
      <c r="N7" s="25">
        <v>6664193</v>
      </c>
      <c r="O7" s="26">
        <v>100.11</v>
      </c>
      <c r="P7" s="26">
        <v>16.02</v>
      </c>
      <c r="Q7" s="26">
        <v>0</v>
      </c>
      <c r="R7" s="26">
        <f t="shared" si="0"/>
        <v>116.13</v>
      </c>
      <c r="S7" s="13">
        <v>1</v>
      </c>
      <c r="T7" s="13">
        <v>2</v>
      </c>
      <c r="V7" s="40" t="str">
        <f t="shared" si="1"/>
        <v>EXECUTE [dbo].[PG_CI_FACTURA_CXP] 0, 0, 0, 5, 'SERVICIO DE UBER' , 2 , 'DSA130408AM2' , 'UGA810602EX1' , '2018-08-29',' AQUV', '6664193' ,100.11,16.02,0 ,116.13 ,1,2</v>
      </c>
      <c r="W7" s="18"/>
    </row>
    <row r="8" spans="1:25" s="1" customFormat="1" ht="12" x14ac:dyDescent="0.3">
      <c r="A8" s="10"/>
      <c r="B8" s="4">
        <v>0</v>
      </c>
      <c r="C8" s="4">
        <v>0</v>
      </c>
      <c r="D8" s="4">
        <v>0</v>
      </c>
      <c r="E8" s="21">
        <v>6</v>
      </c>
      <c r="F8" s="35" t="s">
        <v>43</v>
      </c>
      <c r="G8" s="21">
        <v>3</v>
      </c>
      <c r="H8" s="36" t="s">
        <v>23</v>
      </c>
      <c r="I8" s="21">
        <v>2</v>
      </c>
      <c r="J8" s="15" t="s">
        <v>41</v>
      </c>
      <c r="K8" s="21">
        <v>15</v>
      </c>
      <c r="L8" s="34">
        <f t="shared" si="2"/>
        <v>43342</v>
      </c>
      <c r="M8" s="15" t="s">
        <v>22</v>
      </c>
      <c r="N8" s="25">
        <v>17148</v>
      </c>
      <c r="O8" s="26">
        <v>3897.02</v>
      </c>
      <c r="P8" s="26">
        <v>623.52</v>
      </c>
      <c r="Q8" s="26">
        <v>155.88</v>
      </c>
      <c r="R8" s="26">
        <f t="shared" si="0"/>
        <v>4676.42</v>
      </c>
      <c r="S8" s="13">
        <v>1</v>
      </c>
      <c r="T8" s="13">
        <v>2</v>
      </c>
      <c r="V8" s="40" t="str">
        <f t="shared" si="1"/>
        <v>EXECUTE [dbo].[PG_CI_FACTURA_CXP] 0, 0, 0, 6, 'SERVICIO DE HOTEL' , 3 , 'IPC060309D42' , 'GSE520604IT5' , '2018-08-30','PSTM', '17148' ,3897.02,623.52,155.88 ,4676.42 ,1,2</v>
      </c>
      <c r="W8" s="18"/>
    </row>
    <row r="9" spans="1:25" s="1" customFormat="1" ht="12" x14ac:dyDescent="0.3">
      <c r="A9" s="10"/>
      <c r="B9" s="4">
        <v>0</v>
      </c>
      <c r="C9" s="4">
        <v>0</v>
      </c>
      <c r="D9" s="4">
        <v>0</v>
      </c>
      <c r="E9" s="21">
        <v>7</v>
      </c>
      <c r="F9" s="35" t="s">
        <v>43</v>
      </c>
      <c r="G9" s="21">
        <v>4</v>
      </c>
      <c r="H9" s="36" t="s">
        <v>23</v>
      </c>
      <c r="I9" s="21">
        <v>2</v>
      </c>
      <c r="J9" s="15" t="s">
        <v>41</v>
      </c>
      <c r="K9" s="21">
        <v>15</v>
      </c>
      <c r="L9" s="34">
        <f t="shared" si="2"/>
        <v>43343</v>
      </c>
      <c r="M9" s="15" t="s">
        <v>22</v>
      </c>
      <c r="N9" s="25">
        <v>17938</v>
      </c>
      <c r="O9" s="26">
        <v>2967.75</v>
      </c>
      <c r="P9" s="26">
        <v>474.84</v>
      </c>
      <c r="Q9" s="26">
        <v>118.71</v>
      </c>
      <c r="R9" s="26">
        <f t="shared" si="0"/>
        <v>3561.3</v>
      </c>
      <c r="S9" s="13">
        <v>1</v>
      </c>
      <c r="T9" s="13">
        <v>2</v>
      </c>
      <c r="V9" s="40" t="str">
        <f t="shared" si="1"/>
        <v>EXECUTE [dbo].[PG_CI_FACTURA_CXP] 0, 0, 0, 7, 'SERVICIO DE HOTEL' , 4 , 'IPC060309D42' , 'GSE520604IT5' , '2018-08-31','PSTM', '17938' ,2967.75,474.84,118.71 ,3561.3 ,1,2</v>
      </c>
      <c r="W9" s="18"/>
    </row>
    <row r="10" spans="1:25" s="1" customFormat="1" x14ac:dyDescent="0.3">
      <c r="A10" s="10"/>
      <c r="B10" s="4">
        <v>0</v>
      </c>
      <c r="C10" s="4">
        <v>0</v>
      </c>
      <c r="D10" s="4">
        <v>0</v>
      </c>
      <c r="E10" s="21">
        <v>8</v>
      </c>
      <c r="F10" s="35" t="s">
        <v>43</v>
      </c>
      <c r="G10" s="21">
        <v>1</v>
      </c>
      <c r="H10" s="36" t="s">
        <v>23</v>
      </c>
      <c r="I10" s="21">
        <v>2</v>
      </c>
      <c r="J10" t="s">
        <v>56</v>
      </c>
      <c r="K10" s="21">
        <v>4</v>
      </c>
      <c r="L10" s="34">
        <f t="shared" si="2"/>
        <v>43344</v>
      </c>
      <c r="M10" s="15" t="s">
        <v>22</v>
      </c>
      <c r="N10" s="25">
        <v>20622</v>
      </c>
      <c r="O10" s="26">
        <v>4003.5</v>
      </c>
      <c r="P10" s="26">
        <v>640.55999999999995</v>
      </c>
      <c r="Q10" s="26">
        <v>160.13999999999999</v>
      </c>
      <c r="R10" s="26">
        <f t="shared" si="0"/>
        <v>4804.2</v>
      </c>
      <c r="S10" s="13">
        <v>1</v>
      </c>
      <c r="T10" s="13">
        <v>2</v>
      </c>
      <c r="V10" s="40" t="str">
        <f t="shared" si="1"/>
        <v>EXECUTE [dbo].[PG_CI_FACTURA_CXP] 0, 0, 0, 8, 'SERVICIO DE HOTEL' , 1 , 'IPC060309D42' , 'GTM020909DJ2' , '2018-09-01','PSTM', '20622' ,4003.5,640.56,160.14 ,4804.2 ,1,2</v>
      </c>
      <c r="W10" s="18"/>
    </row>
    <row r="11" spans="1:25" s="1" customFormat="1" x14ac:dyDescent="0.3">
      <c r="A11" s="10"/>
      <c r="B11" s="4">
        <v>0</v>
      </c>
      <c r="C11" s="4">
        <v>0</v>
      </c>
      <c r="D11" s="4">
        <v>0</v>
      </c>
      <c r="E11" s="21">
        <v>9</v>
      </c>
      <c r="F11" s="35" t="s">
        <v>45</v>
      </c>
      <c r="G11" s="21">
        <v>2</v>
      </c>
      <c r="H11" s="36" t="s">
        <v>46</v>
      </c>
      <c r="I11" s="21">
        <v>3</v>
      </c>
      <c r="J11" t="s">
        <v>57</v>
      </c>
      <c r="K11" s="21">
        <v>22</v>
      </c>
      <c r="L11" s="34">
        <f t="shared" si="2"/>
        <v>43345</v>
      </c>
      <c r="M11" s="15" t="s">
        <v>24</v>
      </c>
      <c r="N11" s="25" t="s">
        <v>48</v>
      </c>
      <c r="O11" s="26">
        <v>3635</v>
      </c>
      <c r="P11" s="26">
        <v>506</v>
      </c>
      <c r="Q11" s="26">
        <v>0</v>
      </c>
      <c r="R11" s="26">
        <f t="shared" si="0"/>
        <v>4141</v>
      </c>
      <c r="S11" s="13">
        <v>1</v>
      </c>
      <c r="T11" s="13">
        <v>2</v>
      </c>
      <c r="V11" s="40" t="str">
        <f t="shared" si="1"/>
        <v>EXECUTE [dbo].[PG_CI_FACTURA_CXP] 0, 0, 0, 9, 'AEROMEXICO' , 2 , 'AME880912I89' , 'GPR960815HJA' , '2018-09-02','F', '1392100791803' ,3635,506,0 ,4141 ,1,2</v>
      </c>
      <c r="W11" s="18"/>
    </row>
    <row r="12" spans="1:25" s="1" customFormat="1" x14ac:dyDescent="0.3">
      <c r="A12" s="10"/>
      <c r="B12" s="4">
        <v>0</v>
      </c>
      <c r="C12" s="4">
        <v>0</v>
      </c>
      <c r="D12" s="4">
        <v>0</v>
      </c>
      <c r="E12" s="21">
        <v>10</v>
      </c>
      <c r="F12" s="35" t="s">
        <v>45</v>
      </c>
      <c r="G12" s="21">
        <v>3</v>
      </c>
      <c r="H12" s="36" t="s">
        <v>46</v>
      </c>
      <c r="I12" s="21">
        <v>3</v>
      </c>
      <c r="J12" t="s">
        <v>58</v>
      </c>
      <c r="K12" s="21">
        <v>22</v>
      </c>
      <c r="L12" s="34">
        <f t="shared" si="2"/>
        <v>43346</v>
      </c>
      <c r="M12" s="15" t="s">
        <v>24</v>
      </c>
      <c r="N12" s="25" t="s">
        <v>49</v>
      </c>
      <c r="O12" s="26">
        <v>3160</v>
      </c>
      <c r="P12" s="26">
        <v>506</v>
      </c>
      <c r="Q12" s="26">
        <v>0</v>
      </c>
      <c r="R12" s="26">
        <f t="shared" si="0"/>
        <v>3666</v>
      </c>
      <c r="S12" s="13">
        <v>1</v>
      </c>
      <c r="T12" s="13">
        <v>2</v>
      </c>
      <c r="V12" s="40" t="str">
        <f t="shared" si="1"/>
        <v>EXECUTE [dbo].[PG_CI_FACTURA_CXP] 0, 0, 0, 10, 'AEROMEXICO' , 3 , 'AME880912I89' , 'GTY030728BA4' , '2018-09-03','F', '1392100791804' ,3160,506,0 ,3666 ,1,2</v>
      </c>
      <c r="W12" s="18"/>
    </row>
    <row r="13" spans="1:25" s="1" customFormat="1" x14ac:dyDescent="0.3">
      <c r="A13" s="10"/>
      <c r="B13" s="4">
        <v>0</v>
      </c>
      <c r="C13" s="4">
        <v>0</v>
      </c>
      <c r="D13" s="4">
        <v>0</v>
      </c>
      <c r="E13" s="21">
        <v>11</v>
      </c>
      <c r="F13" s="35" t="s">
        <v>45</v>
      </c>
      <c r="G13" s="21">
        <v>4</v>
      </c>
      <c r="H13" s="36" t="s">
        <v>46</v>
      </c>
      <c r="I13" s="21">
        <v>3</v>
      </c>
      <c r="J13" t="s">
        <v>59</v>
      </c>
      <c r="K13" s="21">
        <v>22</v>
      </c>
      <c r="L13" s="34">
        <f t="shared" si="2"/>
        <v>43347</v>
      </c>
      <c r="M13" s="15" t="s">
        <v>24</v>
      </c>
      <c r="N13" s="25" t="s">
        <v>50</v>
      </c>
      <c r="O13" s="26">
        <v>155</v>
      </c>
      <c r="P13" s="26">
        <v>25</v>
      </c>
      <c r="Q13" s="26">
        <v>0</v>
      </c>
      <c r="R13" s="26">
        <f t="shared" si="0"/>
        <v>180</v>
      </c>
      <c r="S13" s="13">
        <v>1</v>
      </c>
      <c r="T13" s="13">
        <v>2</v>
      </c>
      <c r="V13" s="40" t="str">
        <f t="shared" si="1"/>
        <v>EXECUTE [dbo].[PG_CI_FACTURA_CXP] 0, 0, 0, 11, 'AEROMEXICO' , 4 , 'AME880912I89' , 'GUA8501025D6' , '2018-09-04','F', '1398216939520' ,155,25,0 ,180 ,1,2</v>
      </c>
      <c r="W13" s="18"/>
    </row>
    <row r="14" spans="1:25" s="1" customFormat="1" x14ac:dyDescent="0.3">
      <c r="A14" s="10"/>
      <c r="B14" s="4">
        <v>0</v>
      </c>
      <c r="C14" s="4">
        <v>0</v>
      </c>
      <c r="D14" s="4">
        <v>0</v>
      </c>
      <c r="E14" s="21">
        <v>12</v>
      </c>
      <c r="F14" s="35" t="s">
        <v>51</v>
      </c>
      <c r="G14" s="38">
        <f>G3</f>
        <v>0</v>
      </c>
      <c r="H14" s="36" t="s">
        <v>52</v>
      </c>
      <c r="I14" s="21">
        <v>4</v>
      </c>
      <c r="J14" t="s">
        <v>60</v>
      </c>
      <c r="K14" s="21">
        <v>24</v>
      </c>
      <c r="L14" s="34">
        <f t="shared" si="2"/>
        <v>43348</v>
      </c>
      <c r="M14" s="15" t="s">
        <v>53</v>
      </c>
      <c r="N14" s="25">
        <v>187306638</v>
      </c>
      <c r="O14" s="26">
        <v>76.03</v>
      </c>
      <c r="P14" s="26">
        <v>8.9600000000000009</v>
      </c>
      <c r="Q14" s="26">
        <v>0</v>
      </c>
      <c r="R14" s="26">
        <f t="shared" si="0"/>
        <v>84.990000000000009</v>
      </c>
      <c r="S14" s="13">
        <v>1</v>
      </c>
      <c r="T14" s="13">
        <v>2</v>
      </c>
      <c r="V14" s="40" t="str">
        <f t="shared" si="1"/>
        <v>EXECUTE [dbo].[PG_CI_FACTURA_CXP] 0, 0, 0, 12, 'OXXO' , 0 , 'CCO8605231N4' , 'GVU9912072H9' , '2018-09-05','MEX', '187306638' ,76.03,8.96,0 ,84.99 ,1,2</v>
      </c>
      <c r="W14" s="18"/>
    </row>
    <row r="15" spans="1:25" s="1" customFormat="1" x14ac:dyDescent="0.3">
      <c r="A15" s="10"/>
      <c r="B15" s="4">
        <v>0</v>
      </c>
      <c r="C15" s="4">
        <v>0</v>
      </c>
      <c r="D15" s="4">
        <v>0</v>
      </c>
      <c r="E15" s="21">
        <v>13</v>
      </c>
      <c r="F15" s="35" t="s">
        <v>54</v>
      </c>
      <c r="G15" s="38">
        <f t="shared" ref="G15:G78" si="3">G4</f>
        <v>1</v>
      </c>
      <c r="H15" s="36" t="s">
        <v>55</v>
      </c>
      <c r="I15" s="21">
        <v>5</v>
      </c>
      <c r="J15" t="s">
        <v>41</v>
      </c>
      <c r="K15" s="21">
        <v>24</v>
      </c>
      <c r="L15" s="34">
        <f t="shared" si="2"/>
        <v>43349</v>
      </c>
      <c r="M15" s="15"/>
      <c r="N15" s="25">
        <v>5592411</v>
      </c>
      <c r="O15" s="26">
        <v>12791.94</v>
      </c>
      <c r="P15" s="26">
        <v>553.23</v>
      </c>
      <c r="Q15" s="26">
        <v>0</v>
      </c>
      <c r="R15" s="26">
        <f t="shared" si="0"/>
        <v>13345.17</v>
      </c>
      <c r="S15" s="13">
        <v>1</v>
      </c>
      <c r="T15" s="13">
        <v>2</v>
      </c>
      <c r="V15" s="40" t="str">
        <f t="shared" si="1"/>
        <v>EXECUTE [dbo].[PG_CI_FACTURA_CXP] 0, 0, 0, 13, 'INTERJET' , 1 , 'AAE050309FM0' , 'GSE520604IT5' , '2018-09-06','', '5592411' ,12791.94,553.23,0 ,13345.17 ,1,2</v>
      </c>
      <c r="W15" s="18"/>
    </row>
    <row r="16" spans="1:25" s="1" customFormat="1" x14ac:dyDescent="0.3">
      <c r="A16" s="10"/>
      <c r="B16" s="38">
        <f t="shared" ref="B16:C16" si="4">B3</f>
        <v>0</v>
      </c>
      <c r="C16" s="38">
        <f t="shared" si="4"/>
        <v>0</v>
      </c>
      <c r="D16" s="38">
        <f>D3</f>
        <v>0</v>
      </c>
      <c r="E16" s="21">
        <f>E15+1</f>
        <v>14</v>
      </c>
      <c r="F16" s="37" t="str">
        <f>F3</f>
        <v>SERVICIO DE UBER</v>
      </c>
      <c r="G16" s="38">
        <f t="shared" si="3"/>
        <v>1</v>
      </c>
      <c r="H16" s="38" t="str">
        <f>H3</f>
        <v>DSA130408AM2</v>
      </c>
      <c r="I16" s="38">
        <f>I3</f>
        <v>1</v>
      </c>
      <c r="J16" t="s">
        <v>61</v>
      </c>
      <c r="K16" s="21">
        <v>24</v>
      </c>
      <c r="L16" s="34">
        <f t="shared" si="2"/>
        <v>43350</v>
      </c>
      <c r="M16" s="38" t="str">
        <f>M3</f>
        <v xml:space="preserve"> AQUV</v>
      </c>
      <c r="N16" s="38">
        <f t="shared" ref="N16:T16" si="5">N3</f>
        <v>6589565</v>
      </c>
      <c r="O16" s="39">
        <f t="shared" si="5"/>
        <v>166.43</v>
      </c>
      <c r="P16" s="39">
        <f t="shared" si="5"/>
        <v>26.63</v>
      </c>
      <c r="Q16" s="39">
        <f t="shared" si="5"/>
        <v>0</v>
      </c>
      <c r="R16" s="39">
        <f t="shared" si="5"/>
        <v>193.06</v>
      </c>
      <c r="S16" s="38">
        <f t="shared" si="5"/>
        <v>1</v>
      </c>
      <c r="T16" s="38">
        <f t="shared" si="5"/>
        <v>2</v>
      </c>
      <c r="V16" s="40" t="str">
        <f t="shared" si="1"/>
        <v>EXECUTE [dbo].[PG_CI_FACTURA_CXP] 0, 0, 0, 14, 'SERVICIO DE UBER' , 1 , 'DSA130408AM2' , 'GZO8712026P7' , '2018-09-07',' AQUV', '6589565' ,166.43,26.63,0 ,193.06 ,1,2</v>
      </c>
      <c r="W16" s="18"/>
    </row>
    <row r="17" spans="1:23" s="1" customFormat="1" x14ac:dyDescent="0.3">
      <c r="A17" s="10"/>
      <c r="B17" s="38">
        <f t="shared" ref="B17:D17" si="6">B4</f>
        <v>0</v>
      </c>
      <c r="C17" s="38">
        <f t="shared" si="6"/>
        <v>0</v>
      </c>
      <c r="D17" s="38">
        <f t="shared" si="6"/>
        <v>0</v>
      </c>
      <c r="E17" s="21">
        <f t="shared" ref="E17:E37" si="7">E16+1</f>
        <v>15</v>
      </c>
      <c r="F17" s="37" t="str">
        <f t="shared" ref="F17:I17" si="8">F4</f>
        <v>SERVICIO DE UBER</v>
      </c>
      <c r="G17" s="38">
        <f t="shared" si="3"/>
        <v>2</v>
      </c>
      <c r="H17" s="38" t="str">
        <f t="shared" si="8"/>
        <v>DSA130408AM2</v>
      </c>
      <c r="I17" s="38">
        <f t="shared" si="8"/>
        <v>1</v>
      </c>
      <c r="J17" t="s">
        <v>62</v>
      </c>
      <c r="K17" s="21">
        <v>24</v>
      </c>
      <c r="L17" s="34">
        <f t="shared" si="2"/>
        <v>43351</v>
      </c>
      <c r="M17" s="38" t="str">
        <f t="shared" ref="M17:T17" si="9">M4</f>
        <v xml:space="preserve"> AQUV</v>
      </c>
      <c r="N17" s="38">
        <f t="shared" si="9"/>
        <v>6589567</v>
      </c>
      <c r="O17" s="39">
        <f t="shared" si="9"/>
        <v>208.63</v>
      </c>
      <c r="P17" s="39">
        <f t="shared" si="9"/>
        <v>33.380000000000003</v>
      </c>
      <c r="Q17" s="39">
        <f t="shared" si="9"/>
        <v>0</v>
      </c>
      <c r="R17" s="39">
        <f t="shared" si="9"/>
        <v>242.01</v>
      </c>
      <c r="S17" s="38">
        <f t="shared" si="9"/>
        <v>1</v>
      </c>
      <c r="T17" s="38">
        <f t="shared" si="9"/>
        <v>2</v>
      </c>
      <c r="V17" s="40" t="str">
        <f t="shared" si="1"/>
        <v>EXECUTE [dbo].[PG_CI_FACTURA_CXP] 0, 0, 0, 15, 'SERVICIO DE UBER' , 2 , 'DSA130408AM2' , 'GAS710629HU3' , '2018-09-08',' AQUV', '6589567' ,208.63,33.38,0 ,242.01 ,1,2</v>
      </c>
      <c r="W17" s="18"/>
    </row>
    <row r="18" spans="1:23" s="1" customFormat="1" x14ac:dyDescent="0.3">
      <c r="A18" s="10"/>
      <c r="B18" s="38">
        <f t="shared" ref="B18:D18" si="10">B5</f>
        <v>0</v>
      </c>
      <c r="C18" s="38">
        <f t="shared" si="10"/>
        <v>0</v>
      </c>
      <c r="D18" s="38">
        <f t="shared" si="10"/>
        <v>0</v>
      </c>
      <c r="E18" s="21">
        <f t="shared" si="7"/>
        <v>16</v>
      </c>
      <c r="F18" s="37" t="str">
        <f t="shared" ref="F18:I18" si="11">F5</f>
        <v>SERVICIO DE UBER</v>
      </c>
      <c r="G18" s="38">
        <f t="shared" si="3"/>
        <v>2</v>
      </c>
      <c r="H18" s="38" t="str">
        <f t="shared" si="11"/>
        <v>DSA130408AM2</v>
      </c>
      <c r="I18" s="38">
        <f t="shared" si="11"/>
        <v>1</v>
      </c>
      <c r="J18" t="s">
        <v>63</v>
      </c>
      <c r="K18" s="21">
        <v>24</v>
      </c>
      <c r="L18" s="34">
        <f t="shared" si="2"/>
        <v>43352</v>
      </c>
      <c r="M18" s="38" t="str">
        <f t="shared" ref="M18:T18" si="12">M5</f>
        <v xml:space="preserve"> AQUV</v>
      </c>
      <c r="N18" s="38">
        <f t="shared" si="12"/>
        <v>6589571</v>
      </c>
      <c r="O18" s="39">
        <f t="shared" si="12"/>
        <v>157.01</v>
      </c>
      <c r="P18" s="39">
        <f t="shared" si="12"/>
        <v>25.12</v>
      </c>
      <c r="Q18" s="39">
        <f t="shared" si="12"/>
        <v>0</v>
      </c>
      <c r="R18" s="39">
        <f t="shared" si="12"/>
        <v>182.13</v>
      </c>
      <c r="S18" s="38">
        <f t="shared" si="12"/>
        <v>1</v>
      </c>
      <c r="T18" s="38">
        <f t="shared" si="12"/>
        <v>2</v>
      </c>
      <c r="V18" s="40" t="str">
        <f t="shared" si="1"/>
        <v>EXECUTE [dbo].[PG_CI_FACTURA_CXP] 0, 0, 0, 16, 'SERVICIO DE UBER' , 2 , 'DSA130408AM2' , 'HGA7512092G9' , '2018-09-09',' AQUV', '6589571' ,157.01,25.12,0 ,182.13 ,1,2</v>
      </c>
      <c r="W18" s="18"/>
    </row>
    <row r="19" spans="1:23" s="1" customFormat="1" x14ac:dyDescent="0.3">
      <c r="A19" s="10"/>
      <c r="B19" s="38">
        <f t="shared" ref="B19:D19" si="13">B6</f>
        <v>0</v>
      </c>
      <c r="C19" s="38">
        <f t="shared" si="13"/>
        <v>0</v>
      </c>
      <c r="D19" s="38">
        <f t="shared" si="13"/>
        <v>0</v>
      </c>
      <c r="E19" s="21">
        <f t="shared" si="7"/>
        <v>17</v>
      </c>
      <c r="F19" s="37" t="str">
        <f t="shared" ref="F19:I19" si="14">F6</f>
        <v>SERVICIO DE UBER</v>
      </c>
      <c r="G19" s="38">
        <f t="shared" si="3"/>
        <v>3</v>
      </c>
      <c r="H19" s="38" t="str">
        <f t="shared" si="14"/>
        <v>DSA130408AM2</v>
      </c>
      <c r="I19" s="38">
        <f t="shared" si="14"/>
        <v>1</v>
      </c>
      <c r="J19" t="s">
        <v>64</v>
      </c>
      <c r="K19" s="21">
        <v>24</v>
      </c>
      <c r="L19" s="34">
        <f t="shared" si="2"/>
        <v>43353</v>
      </c>
      <c r="M19" s="38" t="str">
        <f t="shared" ref="M19:T19" si="15">M6</f>
        <v xml:space="preserve"> AQUV</v>
      </c>
      <c r="N19" s="38">
        <f t="shared" si="15"/>
        <v>6589573</v>
      </c>
      <c r="O19" s="39">
        <f t="shared" si="15"/>
        <v>226.41</v>
      </c>
      <c r="P19" s="39">
        <f t="shared" si="15"/>
        <v>36.229999999999997</v>
      </c>
      <c r="Q19" s="39">
        <f t="shared" si="15"/>
        <v>0</v>
      </c>
      <c r="R19" s="39">
        <f t="shared" si="15"/>
        <v>262.64</v>
      </c>
      <c r="S19" s="38">
        <f t="shared" si="15"/>
        <v>1</v>
      </c>
      <c r="T19" s="38">
        <f t="shared" si="15"/>
        <v>2</v>
      </c>
      <c r="V19" s="40" t="str">
        <f t="shared" si="1"/>
        <v>EXECUTE [dbo].[PG_CI_FACTURA_CXP] 0, 0, 0, 17, 'SERVICIO DE UBER' , 3 , 'DSA130408AM2' , 'HAC8205109V4' , '2018-09-10',' AQUV', '6589573' ,226.41,36.23,0 ,262.64 ,1,2</v>
      </c>
      <c r="W19" s="18"/>
    </row>
    <row r="20" spans="1:23" s="1" customFormat="1" x14ac:dyDescent="0.3">
      <c r="A20" s="10"/>
      <c r="B20" s="38">
        <f t="shared" ref="B20:D20" si="16">B7</f>
        <v>0</v>
      </c>
      <c r="C20" s="38">
        <f t="shared" si="16"/>
        <v>0</v>
      </c>
      <c r="D20" s="38">
        <f t="shared" si="16"/>
        <v>0</v>
      </c>
      <c r="E20" s="21">
        <f t="shared" si="7"/>
        <v>18</v>
      </c>
      <c r="F20" s="37" t="str">
        <f t="shared" ref="F20:I20" si="17">F7</f>
        <v>SERVICIO DE UBER</v>
      </c>
      <c r="G20" s="38">
        <f t="shared" si="3"/>
        <v>4</v>
      </c>
      <c r="H20" s="38" t="str">
        <f t="shared" si="17"/>
        <v>DSA130408AM2</v>
      </c>
      <c r="I20" s="38">
        <f t="shared" si="17"/>
        <v>1</v>
      </c>
      <c r="J20" t="s">
        <v>65</v>
      </c>
      <c r="K20" s="21">
        <v>24</v>
      </c>
      <c r="L20" s="34">
        <f t="shared" si="2"/>
        <v>43354</v>
      </c>
      <c r="M20" s="38" t="str">
        <f t="shared" ref="M20:T20" si="18">M7</f>
        <v xml:space="preserve"> AQUV</v>
      </c>
      <c r="N20" s="38">
        <f t="shared" si="18"/>
        <v>6664193</v>
      </c>
      <c r="O20" s="39">
        <f t="shared" si="18"/>
        <v>100.11</v>
      </c>
      <c r="P20" s="39">
        <f t="shared" si="18"/>
        <v>16.02</v>
      </c>
      <c r="Q20" s="39">
        <f t="shared" si="18"/>
        <v>0</v>
      </c>
      <c r="R20" s="39">
        <f t="shared" si="18"/>
        <v>116.13</v>
      </c>
      <c r="S20" s="38">
        <f t="shared" si="18"/>
        <v>1</v>
      </c>
      <c r="T20" s="38">
        <f t="shared" si="18"/>
        <v>2</v>
      </c>
      <c r="V20" s="40" t="str">
        <f t="shared" si="1"/>
        <v>EXECUTE [dbo].[PG_CI_FACTURA_CXP] 0, 0, 0, 18, 'SERVICIO DE UBER' , 4 , 'DSA130408AM2' , 'HCI8401303N0' , '2018-09-11',' AQUV', '6664193' ,100.11,16.02,0 ,116.13 ,1,2</v>
      </c>
      <c r="W20" s="18"/>
    </row>
    <row r="21" spans="1:23" x14ac:dyDescent="0.3">
      <c r="B21" s="38">
        <f t="shared" ref="B21:D21" si="19">B8</f>
        <v>0</v>
      </c>
      <c r="C21" s="38">
        <f t="shared" si="19"/>
        <v>0</v>
      </c>
      <c r="D21" s="38">
        <f t="shared" si="19"/>
        <v>0</v>
      </c>
      <c r="E21" s="21">
        <f t="shared" si="7"/>
        <v>19</v>
      </c>
      <c r="F21" s="37" t="str">
        <f t="shared" ref="F21:I21" si="20">F8</f>
        <v>SERVICIO DE HOTEL</v>
      </c>
      <c r="G21" s="38">
        <f t="shared" si="3"/>
        <v>1</v>
      </c>
      <c r="H21" s="38" t="str">
        <f t="shared" si="20"/>
        <v>IPC060309D42</v>
      </c>
      <c r="I21" s="38">
        <f t="shared" si="20"/>
        <v>2</v>
      </c>
      <c r="J21" s="15" t="s">
        <v>47</v>
      </c>
      <c r="K21" s="21">
        <v>24</v>
      </c>
      <c r="L21" s="34">
        <f t="shared" si="2"/>
        <v>43355</v>
      </c>
      <c r="M21" s="38" t="str">
        <f t="shared" ref="M21:T21" si="21">M8</f>
        <v>PSTM</v>
      </c>
      <c r="N21" s="38">
        <f t="shared" si="21"/>
        <v>17148</v>
      </c>
      <c r="O21" s="39">
        <f t="shared" si="21"/>
        <v>3897.02</v>
      </c>
      <c r="P21" s="39">
        <f t="shared" si="21"/>
        <v>623.52</v>
      </c>
      <c r="Q21" s="39">
        <f t="shared" si="21"/>
        <v>155.88</v>
      </c>
      <c r="R21" s="39">
        <f t="shared" si="21"/>
        <v>4676.42</v>
      </c>
      <c r="S21" s="38">
        <f t="shared" si="21"/>
        <v>1</v>
      </c>
      <c r="T21" s="38">
        <f t="shared" si="21"/>
        <v>2</v>
      </c>
      <c r="V21" s="40" t="str">
        <f t="shared" si="1"/>
        <v>EXECUTE [dbo].[PG_CI_FACTURA_CXP] 0, 0, 0, 19, 'SERVICIO DE HOTEL' , 1 , 'IPC060309D42' , 'IZD830721361' , '2018-09-12','PSTM', '17148' ,3897.02,623.52,155.88 ,4676.42 ,1,2</v>
      </c>
    </row>
    <row r="22" spans="1:23" x14ac:dyDescent="0.3">
      <c r="B22" s="38">
        <f t="shared" ref="B22:D22" si="22">B9</f>
        <v>0</v>
      </c>
      <c r="C22" s="38">
        <f t="shared" si="22"/>
        <v>0</v>
      </c>
      <c r="D22" s="38">
        <f t="shared" si="22"/>
        <v>0</v>
      </c>
      <c r="E22" s="21">
        <f t="shared" si="7"/>
        <v>20</v>
      </c>
      <c r="F22" s="37" t="str">
        <f t="shared" ref="F22:I22" si="23">F9</f>
        <v>SERVICIO DE HOTEL</v>
      </c>
      <c r="G22" s="38">
        <f t="shared" si="3"/>
        <v>2</v>
      </c>
      <c r="H22" s="38" t="str">
        <f t="shared" si="23"/>
        <v>IPC060309D42</v>
      </c>
      <c r="I22" s="38">
        <f t="shared" si="23"/>
        <v>2</v>
      </c>
      <c r="J22" s="15" t="s">
        <v>41</v>
      </c>
      <c r="K22" s="21">
        <v>24</v>
      </c>
      <c r="L22" s="34">
        <f t="shared" si="2"/>
        <v>43356</v>
      </c>
      <c r="M22" s="38" t="str">
        <f t="shared" ref="M22:T22" si="24">M9</f>
        <v>PSTM</v>
      </c>
      <c r="N22" s="38">
        <f t="shared" si="24"/>
        <v>17938</v>
      </c>
      <c r="O22" s="39">
        <f t="shared" si="24"/>
        <v>2967.75</v>
      </c>
      <c r="P22" s="39">
        <f t="shared" si="24"/>
        <v>474.84</v>
      </c>
      <c r="Q22" s="39">
        <f t="shared" si="24"/>
        <v>118.71</v>
      </c>
      <c r="R22" s="39">
        <f t="shared" si="24"/>
        <v>3561.3</v>
      </c>
      <c r="S22" s="38">
        <f t="shared" si="24"/>
        <v>1</v>
      </c>
      <c r="T22" s="38">
        <f t="shared" si="24"/>
        <v>2</v>
      </c>
      <c r="V22" s="40" t="str">
        <f t="shared" si="1"/>
        <v>EXECUTE [dbo].[PG_CI_FACTURA_CXP] 0, 0, 0, 20, 'SERVICIO DE HOTEL' , 2 , 'IPC060309D42' , 'GSE520604IT5' , '2018-09-13','PSTM', '17938' ,2967.75,474.84,118.71 ,3561.3 ,1,2</v>
      </c>
    </row>
    <row r="23" spans="1:23" x14ac:dyDescent="0.3">
      <c r="B23" s="38">
        <f t="shared" ref="B23:D23" si="25">B10</f>
        <v>0</v>
      </c>
      <c r="C23" s="38">
        <f t="shared" si="25"/>
        <v>0</v>
      </c>
      <c r="D23" s="38">
        <f t="shared" si="25"/>
        <v>0</v>
      </c>
      <c r="E23" s="21">
        <f t="shared" si="7"/>
        <v>21</v>
      </c>
      <c r="F23" s="37" t="str">
        <f t="shared" ref="F23:I23" si="26">F10</f>
        <v>SERVICIO DE HOTEL</v>
      </c>
      <c r="G23" s="38">
        <f t="shared" si="3"/>
        <v>3</v>
      </c>
      <c r="H23" s="38" t="str">
        <f t="shared" si="26"/>
        <v>IPC060309D42</v>
      </c>
      <c r="I23" s="38">
        <f t="shared" si="26"/>
        <v>2</v>
      </c>
      <c r="J23" s="15" t="s">
        <v>44</v>
      </c>
      <c r="K23" s="21">
        <v>24</v>
      </c>
      <c r="L23" s="34">
        <f t="shared" si="2"/>
        <v>43357</v>
      </c>
      <c r="M23" s="38" t="str">
        <f t="shared" ref="M23:T23" si="27">M10</f>
        <v>PSTM</v>
      </c>
      <c r="N23" s="38">
        <f t="shared" si="27"/>
        <v>20622</v>
      </c>
      <c r="O23" s="39">
        <f t="shared" si="27"/>
        <v>4003.5</v>
      </c>
      <c r="P23" s="39">
        <f t="shared" si="27"/>
        <v>640.55999999999995</v>
      </c>
      <c r="Q23" s="39">
        <f t="shared" si="27"/>
        <v>160.13999999999999</v>
      </c>
      <c r="R23" s="39">
        <f t="shared" si="27"/>
        <v>4804.2</v>
      </c>
      <c r="S23" s="38">
        <f t="shared" si="27"/>
        <v>1</v>
      </c>
      <c r="T23" s="38">
        <f t="shared" si="27"/>
        <v>2</v>
      </c>
      <c r="V23" s="40" t="str">
        <f t="shared" si="1"/>
        <v>EXECUTE [dbo].[PG_CI_FACTURA_CXP] 0, 0, 0, 21, 'SERVICIO DE HOTEL' , 3 , 'IPC060309D42' , 'GCA5411048Z4' , '2018-09-14','PSTM', '20622' ,4003.5,640.56,160.14 ,4804.2 ,1,2</v>
      </c>
    </row>
    <row r="24" spans="1:23" x14ac:dyDescent="0.3">
      <c r="B24" s="38">
        <f t="shared" ref="B24:D24" si="28">B11</f>
        <v>0</v>
      </c>
      <c r="C24" s="38">
        <f t="shared" si="28"/>
        <v>0</v>
      </c>
      <c r="D24" s="38">
        <f t="shared" si="28"/>
        <v>0</v>
      </c>
      <c r="E24" s="21">
        <f t="shared" si="7"/>
        <v>22</v>
      </c>
      <c r="F24" s="37" t="str">
        <f t="shared" ref="F24:I24" si="29">F11</f>
        <v>AEROMEXICO</v>
      </c>
      <c r="G24" s="38">
        <f t="shared" si="3"/>
        <v>4</v>
      </c>
      <c r="H24" s="38" t="str">
        <f t="shared" si="29"/>
        <v>AME880912I89</v>
      </c>
      <c r="I24" s="38">
        <f t="shared" si="29"/>
        <v>3</v>
      </c>
      <c r="J24" s="15" t="s">
        <v>47</v>
      </c>
      <c r="K24" s="21">
        <v>24</v>
      </c>
      <c r="L24" s="34">
        <f t="shared" si="2"/>
        <v>43358</v>
      </c>
      <c r="M24" s="38" t="str">
        <f t="shared" ref="M24:T24" si="30">M11</f>
        <v>F</v>
      </c>
      <c r="N24" s="38" t="str">
        <f t="shared" si="30"/>
        <v>1392100791803</v>
      </c>
      <c r="O24" s="39">
        <f t="shared" si="30"/>
        <v>3635</v>
      </c>
      <c r="P24" s="39">
        <f t="shared" si="30"/>
        <v>506</v>
      </c>
      <c r="Q24" s="39">
        <f t="shared" si="30"/>
        <v>0</v>
      </c>
      <c r="R24" s="39">
        <f t="shared" si="30"/>
        <v>4141</v>
      </c>
      <c r="S24" s="38">
        <f t="shared" si="30"/>
        <v>1</v>
      </c>
      <c r="T24" s="38">
        <f t="shared" si="30"/>
        <v>2</v>
      </c>
      <c r="V24" s="40" t="str">
        <f t="shared" si="1"/>
        <v>EXECUTE [dbo].[PG_CI_FACTURA_CXP] 0, 0, 0, 22, 'AEROMEXICO' , 4 , 'AME880912I89' , 'IZD830721361' , '2018-09-15','F', '1392100791803' ,3635,506,0 ,4141 ,1,2</v>
      </c>
    </row>
    <row r="25" spans="1:23" x14ac:dyDescent="0.3">
      <c r="B25" s="38">
        <f t="shared" ref="B25:D25" si="31">B12</f>
        <v>0</v>
      </c>
      <c r="C25" s="38">
        <f t="shared" si="31"/>
        <v>0</v>
      </c>
      <c r="D25" s="38">
        <f t="shared" si="31"/>
        <v>0</v>
      </c>
      <c r="E25" s="21">
        <f t="shared" si="7"/>
        <v>23</v>
      </c>
      <c r="F25" s="37" t="str">
        <f t="shared" ref="F25:I25" si="32">F12</f>
        <v>AEROMEXICO</v>
      </c>
      <c r="G25" s="38">
        <f t="shared" si="3"/>
        <v>0</v>
      </c>
      <c r="H25" s="38" t="str">
        <f t="shared" si="32"/>
        <v>AME880912I89</v>
      </c>
      <c r="I25" s="38">
        <f t="shared" si="32"/>
        <v>3</v>
      </c>
      <c r="J25" s="15" t="s">
        <v>47</v>
      </c>
      <c r="K25" s="21">
        <v>24</v>
      </c>
      <c r="L25" s="34">
        <f t="shared" si="2"/>
        <v>43359</v>
      </c>
      <c r="M25" s="38" t="str">
        <f t="shared" ref="M25:T25" si="33">M12</f>
        <v>F</v>
      </c>
      <c r="N25" s="38" t="str">
        <f t="shared" si="33"/>
        <v>1392100791804</v>
      </c>
      <c r="O25" s="39">
        <f t="shared" si="33"/>
        <v>3160</v>
      </c>
      <c r="P25" s="39">
        <f t="shared" si="33"/>
        <v>506</v>
      </c>
      <c r="Q25" s="39">
        <f t="shared" si="33"/>
        <v>0</v>
      </c>
      <c r="R25" s="39">
        <f t="shared" si="33"/>
        <v>3666</v>
      </c>
      <c r="S25" s="38">
        <f t="shared" si="33"/>
        <v>1</v>
      </c>
      <c r="T25" s="38">
        <f t="shared" si="33"/>
        <v>2</v>
      </c>
      <c r="V25" s="40" t="str">
        <f t="shared" si="1"/>
        <v>EXECUTE [dbo].[PG_CI_FACTURA_CXP] 0, 0, 0, 23, 'AEROMEXICO' , 0 , 'AME880912I89' , 'IZD830721361' , '2018-09-16','F', '1392100791804' ,3160,506,0 ,3666 ,1,2</v>
      </c>
    </row>
    <row r="26" spans="1:23" x14ac:dyDescent="0.3">
      <c r="B26" s="38">
        <f t="shared" ref="B26:D26" si="34">B13</f>
        <v>0</v>
      </c>
      <c r="C26" s="38">
        <f t="shared" si="34"/>
        <v>0</v>
      </c>
      <c r="D26" s="38">
        <f t="shared" si="34"/>
        <v>0</v>
      </c>
      <c r="E26" s="21">
        <f t="shared" si="7"/>
        <v>24</v>
      </c>
      <c r="F26" s="37" t="str">
        <f t="shared" ref="F26:I26" si="35">F13</f>
        <v>AEROMEXICO</v>
      </c>
      <c r="G26" s="38">
        <f t="shared" si="3"/>
        <v>1</v>
      </c>
      <c r="H26" s="38" t="str">
        <f t="shared" si="35"/>
        <v>AME880912I89</v>
      </c>
      <c r="I26" s="38">
        <f t="shared" si="35"/>
        <v>3</v>
      </c>
      <c r="J26" s="15" t="s">
        <v>47</v>
      </c>
      <c r="K26" s="21">
        <v>24</v>
      </c>
      <c r="L26" s="34">
        <f t="shared" si="2"/>
        <v>43360</v>
      </c>
      <c r="M26" s="38" t="str">
        <f t="shared" ref="M26:T26" si="36">M13</f>
        <v>F</v>
      </c>
      <c r="N26" s="38" t="str">
        <f t="shared" si="36"/>
        <v>1398216939520</v>
      </c>
      <c r="O26" s="39">
        <f t="shared" si="36"/>
        <v>155</v>
      </c>
      <c r="P26" s="39">
        <f t="shared" si="36"/>
        <v>25</v>
      </c>
      <c r="Q26" s="39">
        <f t="shared" si="36"/>
        <v>0</v>
      </c>
      <c r="R26" s="39">
        <f t="shared" si="36"/>
        <v>180</v>
      </c>
      <c r="S26" s="38">
        <f t="shared" si="36"/>
        <v>1</v>
      </c>
      <c r="T26" s="38">
        <f t="shared" si="36"/>
        <v>2</v>
      </c>
      <c r="V26" s="40" t="str">
        <f t="shared" si="1"/>
        <v>EXECUTE [dbo].[PG_CI_FACTURA_CXP] 0, 0, 0, 24, 'AEROMEXICO' , 1 , 'AME880912I89' , 'IZD830721361' , '2018-09-17','F', '1398216939520' ,155,25,0 ,180 ,1,2</v>
      </c>
    </row>
    <row r="27" spans="1:23" x14ac:dyDescent="0.3">
      <c r="B27" s="38">
        <f t="shared" ref="B27:D27" si="37">B14</f>
        <v>0</v>
      </c>
      <c r="C27" s="38">
        <f t="shared" si="37"/>
        <v>0</v>
      </c>
      <c r="D27" s="38">
        <f t="shared" si="37"/>
        <v>0</v>
      </c>
      <c r="E27" s="21">
        <f t="shared" si="7"/>
        <v>25</v>
      </c>
      <c r="F27" s="37" t="str">
        <f t="shared" ref="F27:I27" si="38">F14</f>
        <v>OXXO</v>
      </c>
      <c r="G27" s="38">
        <f t="shared" si="3"/>
        <v>1</v>
      </c>
      <c r="H27" s="38" t="str">
        <f t="shared" si="38"/>
        <v>CCO8605231N4</v>
      </c>
      <c r="I27" s="38">
        <f t="shared" si="38"/>
        <v>4</v>
      </c>
      <c r="J27" s="15" t="s">
        <v>25</v>
      </c>
      <c r="K27" s="21">
        <v>24</v>
      </c>
      <c r="L27" s="34">
        <f t="shared" si="2"/>
        <v>43361</v>
      </c>
      <c r="M27" s="38" t="str">
        <f t="shared" ref="M27:T27" si="39">M14</f>
        <v>MEX</v>
      </c>
      <c r="N27" s="38">
        <f t="shared" si="39"/>
        <v>187306638</v>
      </c>
      <c r="O27" s="39">
        <f t="shared" si="39"/>
        <v>76.03</v>
      </c>
      <c r="P27" s="39">
        <f t="shared" si="39"/>
        <v>8.9600000000000009</v>
      </c>
      <c r="Q27" s="39">
        <f t="shared" si="39"/>
        <v>0</v>
      </c>
      <c r="R27" s="39">
        <f t="shared" si="39"/>
        <v>84.990000000000009</v>
      </c>
      <c r="S27" s="38">
        <f t="shared" si="39"/>
        <v>1</v>
      </c>
      <c r="T27" s="38">
        <f t="shared" si="39"/>
        <v>2</v>
      </c>
      <c r="V27" s="40" t="str">
        <f t="shared" si="1"/>
        <v>EXECUTE [dbo].[PG_CI_FACTURA_CXP] 0, 0, 0, 25, 'OXXO' , 1 , 'CCO8605231N4' , 'UGA810602EX1' , '2018-09-18','MEX', '187306638' ,76.03,8.96,0 ,84.99 ,1,2</v>
      </c>
    </row>
    <row r="28" spans="1:23" x14ac:dyDescent="0.3">
      <c r="B28" s="38">
        <f t="shared" ref="B28:D28" si="40">B15</f>
        <v>0</v>
      </c>
      <c r="C28" s="38">
        <f t="shared" si="40"/>
        <v>0</v>
      </c>
      <c r="D28" s="38">
        <f t="shared" si="40"/>
        <v>0</v>
      </c>
      <c r="E28" s="21">
        <f t="shared" si="7"/>
        <v>26</v>
      </c>
      <c r="F28" s="37" t="str">
        <f t="shared" ref="F28:I28" si="41">F15</f>
        <v>INTERJET</v>
      </c>
      <c r="G28" s="38">
        <f t="shared" si="3"/>
        <v>2</v>
      </c>
      <c r="H28" s="38" t="str">
        <f t="shared" si="41"/>
        <v>AAE050309FM0</v>
      </c>
      <c r="I28" s="38">
        <f t="shared" si="41"/>
        <v>5</v>
      </c>
      <c r="J28" s="15" t="s">
        <v>47</v>
      </c>
      <c r="K28" s="21">
        <v>24</v>
      </c>
      <c r="L28" s="34">
        <f t="shared" si="2"/>
        <v>43362</v>
      </c>
      <c r="M28" s="38">
        <f t="shared" ref="M28:T28" si="42">M15</f>
        <v>0</v>
      </c>
      <c r="N28" s="38">
        <f t="shared" si="42"/>
        <v>5592411</v>
      </c>
      <c r="O28" s="39">
        <f t="shared" si="42"/>
        <v>12791.94</v>
      </c>
      <c r="P28" s="39">
        <f t="shared" si="42"/>
        <v>553.23</v>
      </c>
      <c r="Q28" s="39">
        <f t="shared" si="42"/>
        <v>0</v>
      </c>
      <c r="R28" s="39">
        <f t="shared" si="42"/>
        <v>13345.17</v>
      </c>
      <c r="S28" s="38">
        <f t="shared" si="42"/>
        <v>1</v>
      </c>
      <c r="T28" s="38">
        <f t="shared" si="42"/>
        <v>2</v>
      </c>
      <c r="V28" s="40" t="str">
        <f t="shared" si="1"/>
        <v>EXECUTE [dbo].[PG_CI_FACTURA_CXP] 0, 0, 0, 26, 'INTERJET' , 2 , 'AAE050309FM0' , 'IZD830721361' , '2018-09-19','0', '5592411' ,12791.94,553.23,0 ,13345.17 ,1,2</v>
      </c>
    </row>
    <row r="29" spans="1:23" x14ac:dyDescent="0.3">
      <c r="B29" s="38">
        <f t="shared" ref="B29:D29" si="43">B16</f>
        <v>0</v>
      </c>
      <c r="C29" s="38">
        <f t="shared" si="43"/>
        <v>0</v>
      </c>
      <c r="D29" s="38">
        <f t="shared" si="43"/>
        <v>0</v>
      </c>
      <c r="E29" s="21">
        <f t="shared" si="7"/>
        <v>27</v>
      </c>
      <c r="F29" s="37" t="str">
        <f t="shared" ref="F29:I29" si="44">F16</f>
        <v>SERVICIO DE UBER</v>
      </c>
      <c r="G29" s="38">
        <f t="shared" si="3"/>
        <v>2</v>
      </c>
      <c r="H29" s="38" t="str">
        <f t="shared" si="44"/>
        <v>DSA130408AM2</v>
      </c>
      <c r="I29" s="38">
        <f t="shared" si="44"/>
        <v>1</v>
      </c>
      <c r="J29" s="15" t="s">
        <v>47</v>
      </c>
      <c r="K29" s="21">
        <v>24</v>
      </c>
      <c r="L29" s="34">
        <f t="shared" si="2"/>
        <v>43363</v>
      </c>
      <c r="M29" s="38" t="str">
        <f t="shared" ref="M29:T29" si="45">M16</f>
        <v xml:space="preserve"> AQUV</v>
      </c>
      <c r="N29" s="38">
        <f t="shared" si="45"/>
        <v>6589565</v>
      </c>
      <c r="O29" s="39">
        <f t="shared" si="45"/>
        <v>166.43</v>
      </c>
      <c r="P29" s="39">
        <f t="shared" si="45"/>
        <v>26.63</v>
      </c>
      <c r="Q29" s="39">
        <f t="shared" si="45"/>
        <v>0</v>
      </c>
      <c r="R29" s="39">
        <f t="shared" si="45"/>
        <v>193.06</v>
      </c>
      <c r="S29" s="38">
        <f t="shared" si="45"/>
        <v>1</v>
      </c>
      <c r="T29" s="38">
        <f t="shared" si="45"/>
        <v>2</v>
      </c>
      <c r="V29" s="40" t="str">
        <f t="shared" si="1"/>
        <v>EXECUTE [dbo].[PG_CI_FACTURA_CXP] 0, 0, 0, 27, 'SERVICIO DE UBER' , 2 , 'DSA130408AM2' , 'IZD830721361' , '2018-09-20',' AQUV', '6589565' ,166.43,26.63,0 ,193.06 ,1,2</v>
      </c>
    </row>
    <row r="30" spans="1:23" x14ac:dyDescent="0.3">
      <c r="B30" s="38">
        <f t="shared" ref="B30:D30" si="46">B17</f>
        <v>0</v>
      </c>
      <c r="C30" s="38">
        <f t="shared" si="46"/>
        <v>0</v>
      </c>
      <c r="D30" s="38">
        <f t="shared" si="46"/>
        <v>0</v>
      </c>
      <c r="E30" s="21">
        <f t="shared" si="7"/>
        <v>28</v>
      </c>
      <c r="F30" s="37" t="str">
        <f t="shared" ref="F30:I30" si="47">F17</f>
        <v>SERVICIO DE UBER</v>
      </c>
      <c r="G30" s="38">
        <f t="shared" si="3"/>
        <v>3</v>
      </c>
      <c r="H30" s="38" t="str">
        <f t="shared" si="47"/>
        <v>DSA130408AM2</v>
      </c>
      <c r="I30" s="38">
        <f t="shared" si="47"/>
        <v>1</v>
      </c>
      <c r="J30" s="15" t="s">
        <v>25</v>
      </c>
      <c r="K30" s="21">
        <v>24</v>
      </c>
      <c r="L30" s="34">
        <f t="shared" si="2"/>
        <v>43364</v>
      </c>
      <c r="M30" s="38" t="str">
        <f t="shared" ref="M30:T30" si="48">M17</f>
        <v xml:space="preserve"> AQUV</v>
      </c>
      <c r="N30" s="38">
        <f t="shared" si="48"/>
        <v>6589567</v>
      </c>
      <c r="O30" s="39">
        <f t="shared" si="48"/>
        <v>208.63</v>
      </c>
      <c r="P30" s="39">
        <f t="shared" si="48"/>
        <v>33.380000000000003</v>
      </c>
      <c r="Q30" s="39">
        <f t="shared" si="48"/>
        <v>0</v>
      </c>
      <c r="R30" s="39">
        <f t="shared" si="48"/>
        <v>242.01</v>
      </c>
      <c r="S30" s="38">
        <f t="shared" si="48"/>
        <v>1</v>
      </c>
      <c r="T30" s="38">
        <f t="shared" si="48"/>
        <v>2</v>
      </c>
      <c r="V30" s="40" t="str">
        <f t="shared" si="1"/>
        <v>EXECUTE [dbo].[PG_CI_FACTURA_CXP] 0, 0, 0, 28, 'SERVICIO DE UBER' , 3 , 'DSA130408AM2' , 'UGA810602EX1' , '2018-09-21',' AQUV', '6589567' ,208.63,33.38,0 ,242.01 ,1,2</v>
      </c>
    </row>
    <row r="31" spans="1:23" x14ac:dyDescent="0.3">
      <c r="B31" s="38">
        <f t="shared" ref="B31:D31" si="49">B18</f>
        <v>0</v>
      </c>
      <c r="C31" s="38">
        <f t="shared" si="49"/>
        <v>0</v>
      </c>
      <c r="D31" s="38">
        <f t="shared" si="49"/>
        <v>0</v>
      </c>
      <c r="E31" s="21">
        <f t="shared" si="7"/>
        <v>29</v>
      </c>
      <c r="F31" s="37" t="str">
        <f t="shared" ref="F31:I31" si="50">F18</f>
        <v>SERVICIO DE UBER</v>
      </c>
      <c r="G31" s="38">
        <f t="shared" si="3"/>
        <v>4</v>
      </c>
      <c r="H31" s="38" t="str">
        <f t="shared" si="50"/>
        <v>DSA130408AM2</v>
      </c>
      <c r="I31" s="38">
        <f t="shared" si="50"/>
        <v>1</v>
      </c>
      <c r="J31" s="15" t="s">
        <v>25</v>
      </c>
      <c r="K31" s="21">
        <v>24</v>
      </c>
      <c r="L31" s="34">
        <f t="shared" si="2"/>
        <v>43365</v>
      </c>
      <c r="M31" s="38" t="str">
        <f t="shared" ref="M31:T31" si="51">M18</f>
        <v xml:space="preserve"> AQUV</v>
      </c>
      <c r="N31" s="38">
        <f t="shared" si="51"/>
        <v>6589571</v>
      </c>
      <c r="O31" s="39">
        <f t="shared" si="51"/>
        <v>157.01</v>
      </c>
      <c r="P31" s="39">
        <f t="shared" si="51"/>
        <v>25.12</v>
      </c>
      <c r="Q31" s="39">
        <f t="shared" si="51"/>
        <v>0</v>
      </c>
      <c r="R31" s="39">
        <f t="shared" si="51"/>
        <v>182.13</v>
      </c>
      <c r="S31" s="38">
        <f t="shared" si="51"/>
        <v>1</v>
      </c>
      <c r="T31" s="38">
        <f t="shared" si="51"/>
        <v>2</v>
      </c>
      <c r="V31" s="40" t="str">
        <f t="shared" si="1"/>
        <v>EXECUTE [dbo].[PG_CI_FACTURA_CXP] 0, 0, 0, 29, 'SERVICIO DE UBER' , 4 , 'DSA130408AM2' , 'UGA810602EX1' , '2018-09-22',' AQUV', '6589571' ,157.01,25.12,0 ,182.13 ,1,2</v>
      </c>
    </row>
    <row r="32" spans="1:23" x14ac:dyDescent="0.3">
      <c r="B32" s="38">
        <f t="shared" ref="B32:D32" si="52">B19</f>
        <v>0</v>
      </c>
      <c r="C32" s="38">
        <f t="shared" si="52"/>
        <v>0</v>
      </c>
      <c r="D32" s="38">
        <f t="shared" si="52"/>
        <v>0</v>
      </c>
      <c r="E32" s="21">
        <f t="shared" si="7"/>
        <v>30</v>
      </c>
      <c r="F32" s="37" t="str">
        <f t="shared" ref="F32:I32" si="53">F19</f>
        <v>SERVICIO DE UBER</v>
      </c>
      <c r="G32" s="38">
        <f t="shared" si="3"/>
        <v>1</v>
      </c>
      <c r="H32" s="38" t="str">
        <f t="shared" si="53"/>
        <v>DSA130408AM2</v>
      </c>
      <c r="I32" s="38">
        <f t="shared" si="53"/>
        <v>1</v>
      </c>
      <c r="J32" t="s">
        <v>59</v>
      </c>
      <c r="K32" s="21">
        <v>24</v>
      </c>
      <c r="L32" s="34">
        <f t="shared" si="2"/>
        <v>43366</v>
      </c>
      <c r="M32" s="38" t="str">
        <f t="shared" ref="M32:T32" si="54">M19</f>
        <v xml:space="preserve"> AQUV</v>
      </c>
      <c r="N32" s="38">
        <f t="shared" si="54"/>
        <v>6589573</v>
      </c>
      <c r="O32" s="39">
        <f t="shared" si="54"/>
        <v>226.41</v>
      </c>
      <c r="P32" s="39">
        <f t="shared" si="54"/>
        <v>36.229999999999997</v>
      </c>
      <c r="Q32" s="39">
        <f t="shared" si="54"/>
        <v>0</v>
      </c>
      <c r="R32" s="39">
        <f t="shared" si="54"/>
        <v>262.64</v>
      </c>
      <c r="S32" s="38">
        <f t="shared" si="54"/>
        <v>1</v>
      </c>
      <c r="T32" s="38">
        <f t="shared" si="54"/>
        <v>2</v>
      </c>
      <c r="V32" s="40" t="str">
        <f t="shared" si="1"/>
        <v>EXECUTE [dbo].[PG_CI_FACTURA_CXP] 0, 0, 0, 30, 'SERVICIO DE UBER' , 1 , 'DSA130408AM2' , 'GUA8501025D6' , '2018-09-23',' AQUV', '6589573' ,226.41,36.23,0 ,262.64 ,1,2</v>
      </c>
    </row>
    <row r="33" spans="2:22" x14ac:dyDescent="0.3">
      <c r="B33" s="38">
        <f t="shared" ref="B33:D33" si="55">B20</f>
        <v>0</v>
      </c>
      <c r="C33" s="38">
        <f t="shared" si="55"/>
        <v>0</v>
      </c>
      <c r="D33" s="38">
        <f t="shared" si="55"/>
        <v>0</v>
      </c>
      <c r="E33" s="21">
        <f t="shared" si="7"/>
        <v>31</v>
      </c>
      <c r="F33" s="37" t="str">
        <f t="shared" ref="F33:I33" si="56">F20</f>
        <v>SERVICIO DE UBER</v>
      </c>
      <c r="G33" s="38">
        <f t="shared" si="3"/>
        <v>2</v>
      </c>
      <c r="H33" s="38" t="str">
        <f t="shared" si="56"/>
        <v>DSA130408AM2</v>
      </c>
      <c r="I33" s="38">
        <f t="shared" si="56"/>
        <v>1</v>
      </c>
      <c r="J33" t="s">
        <v>60</v>
      </c>
      <c r="K33" s="21">
        <v>24</v>
      </c>
      <c r="L33" s="34">
        <f t="shared" si="2"/>
        <v>43367</v>
      </c>
      <c r="M33" s="38" t="str">
        <f t="shared" ref="M33:T33" si="57">M20</f>
        <v xml:space="preserve"> AQUV</v>
      </c>
      <c r="N33" s="38">
        <f t="shared" si="57"/>
        <v>6664193</v>
      </c>
      <c r="O33" s="39">
        <f t="shared" si="57"/>
        <v>100.11</v>
      </c>
      <c r="P33" s="39">
        <f t="shared" si="57"/>
        <v>16.02</v>
      </c>
      <c r="Q33" s="39">
        <f t="shared" si="57"/>
        <v>0</v>
      </c>
      <c r="R33" s="39">
        <f t="shared" si="57"/>
        <v>116.13</v>
      </c>
      <c r="S33" s="38">
        <f t="shared" si="57"/>
        <v>1</v>
      </c>
      <c r="T33" s="38">
        <f t="shared" si="57"/>
        <v>2</v>
      </c>
      <c r="V33" s="40" t="str">
        <f t="shared" si="1"/>
        <v>EXECUTE [dbo].[PG_CI_FACTURA_CXP] 0, 0, 0, 31, 'SERVICIO DE UBER' , 2 , 'DSA130408AM2' , 'GVU9912072H9' , '2018-09-24',' AQUV', '6664193' ,100.11,16.02,0 ,116.13 ,1,2</v>
      </c>
    </row>
    <row r="34" spans="2:22" x14ac:dyDescent="0.3">
      <c r="B34" s="38">
        <f t="shared" ref="B34:D34" si="58">B21</f>
        <v>0</v>
      </c>
      <c r="C34" s="38">
        <f t="shared" si="58"/>
        <v>0</v>
      </c>
      <c r="D34" s="38">
        <f t="shared" si="58"/>
        <v>0</v>
      </c>
      <c r="E34" s="21">
        <f t="shared" si="7"/>
        <v>32</v>
      </c>
      <c r="F34" s="37" t="str">
        <f t="shared" ref="F34:I34" si="59">F21</f>
        <v>SERVICIO DE HOTEL</v>
      </c>
      <c r="G34" s="38">
        <f t="shared" si="3"/>
        <v>3</v>
      </c>
      <c r="H34" s="38" t="str">
        <f t="shared" si="59"/>
        <v>IPC060309D42</v>
      </c>
      <c r="I34" s="38">
        <f t="shared" si="59"/>
        <v>2</v>
      </c>
      <c r="J34" t="s">
        <v>41</v>
      </c>
      <c r="K34" s="21">
        <v>24</v>
      </c>
      <c r="L34" s="34">
        <f t="shared" si="2"/>
        <v>43368</v>
      </c>
      <c r="M34" s="38" t="str">
        <f t="shared" ref="M34:T34" si="60">M21</f>
        <v>PSTM</v>
      </c>
      <c r="N34" s="38">
        <f t="shared" si="60"/>
        <v>17148</v>
      </c>
      <c r="O34" s="39">
        <f t="shared" si="60"/>
        <v>3897.02</v>
      </c>
      <c r="P34" s="39">
        <f t="shared" si="60"/>
        <v>623.52</v>
      </c>
      <c r="Q34" s="39">
        <f t="shared" si="60"/>
        <v>155.88</v>
      </c>
      <c r="R34" s="39">
        <f t="shared" si="60"/>
        <v>4676.42</v>
      </c>
      <c r="S34" s="38">
        <f t="shared" si="60"/>
        <v>1</v>
      </c>
      <c r="T34" s="38">
        <f t="shared" si="60"/>
        <v>2</v>
      </c>
      <c r="V34" s="40" t="str">
        <f t="shared" si="1"/>
        <v>EXECUTE [dbo].[PG_CI_FACTURA_CXP] 0, 0, 0, 32, 'SERVICIO DE HOTEL' , 3 , 'IPC060309D42' , 'GSE520604IT5' , '2018-09-25','PSTM', '17148' ,3897.02,623.52,155.88 ,4676.42 ,1,2</v>
      </c>
    </row>
    <row r="35" spans="2:22" x14ac:dyDescent="0.3">
      <c r="B35" s="38">
        <f t="shared" ref="B35:D35" si="61">B22</f>
        <v>0</v>
      </c>
      <c r="C35" s="38">
        <f t="shared" si="61"/>
        <v>0</v>
      </c>
      <c r="D35" s="38">
        <f t="shared" si="61"/>
        <v>0</v>
      </c>
      <c r="E35" s="21">
        <f t="shared" si="7"/>
        <v>33</v>
      </c>
      <c r="F35" s="37" t="str">
        <f t="shared" ref="F35:I35" si="62">F22</f>
        <v>SERVICIO DE HOTEL</v>
      </c>
      <c r="G35" s="38">
        <f t="shared" si="3"/>
        <v>4</v>
      </c>
      <c r="H35" s="38" t="str">
        <f t="shared" si="62"/>
        <v>IPC060309D42</v>
      </c>
      <c r="I35" s="38">
        <f t="shared" si="62"/>
        <v>2</v>
      </c>
      <c r="J35" s="15" t="s">
        <v>25</v>
      </c>
      <c r="K35" s="21">
        <v>24</v>
      </c>
      <c r="L35" s="34">
        <f t="shared" si="2"/>
        <v>43369</v>
      </c>
      <c r="M35" s="38" t="str">
        <f t="shared" ref="M35:T35" si="63">M22</f>
        <v>PSTM</v>
      </c>
      <c r="N35" s="38">
        <f t="shared" si="63"/>
        <v>17938</v>
      </c>
      <c r="O35" s="39">
        <f t="shared" si="63"/>
        <v>2967.75</v>
      </c>
      <c r="P35" s="39">
        <f t="shared" si="63"/>
        <v>474.84</v>
      </c>
      <c r="Q35" s="39">
        <f t="shared" si="63"/>
        <v>118.71</v>
      </c>
      <c r="R35" s="39">
        <f t="shared" si="63"/>
        <v>3561.3</v>
      </c>
      <c r="S35" s="38">
        <f t="shared" si="63"/>
        <v>1</v>
      </c>
      <c r="T35" s="38">
        <f t="shared" si="63"/>
        <v>2</v>
      </c>
      <c r="V35" s="40" t="str">
        <f t="shared" si="1"/>
        <v>EXECUTE [dbo].[PG_CI_FACTURA_CXP] 0, 0, 0, 33, 'SERVICIO DE HOTEL' , 4 , 'IPC060309D42' , 'UGA810602EX1' , '2018-09-26','PSTM', '17938' ,2967.75,474.84,118.71 ,3561.3 ,1,2</v>
      </c>
    </row>
    <row r="36" spans="2:22" x14ac:dyDescent="0.3">
      <c r="B36" s="38">
        <f t="shared" ref="B36:D36" si="64">B23</f>
        <v>0</v>
      </c>
      <c r="C36" s="38">
        <f t="shared" si="64"/>
        <v>0</v>
      </c>
      <c r="D36" s="38">
        <f t="shared" si="64"/>
        <v>0</v>
      </c>
      <c r="E36" s="21">
        <f t="shared" si="7"/>
        <v>34</v>
      </c>
      <c r="F36" s="37" t="str">
        <f t="shared" ref="F36:I36" si="65">F23</f>
        <v>SERVICIO DE HOTEL</v>
      </c>
      <c r="G36" s="38">
        <f t="shared" si="3"/>
        <v>0</v>
      </c>
      <c r="H36" s="38" t="str">
        <f t="shared" si="65"/>
        <v>IPC060309D42</v>
      </c>
      <c r="I36" s="38">
        <f t="shared" si="65"/>
        <v>2</v>
      </c>
      <c r="J36" s="15" t="s">
        <v>25</v>
      </c>
      <c r="K36" s="21">
        <v>24</v>
      </c>
      <c r="L36" s="34">
        <f t="shared" si="2"/>
        <v>43370</v>
      </c>
      <c r="M36" s="38" t="str">
        <f t="shared" ref="M36:T36" si="66">M23</f>
        <v>PSTM</v>
      </c>
      <c r="N36" s="38">
        <f t="shared" si="66"/>
        <v>20622</v>
      </c>
      <c r="O36" s="39">
        <f t="shared" si="66"/>
        <v>4003.5</v>
      </c>
      <c r="P36" s="39">
        <f t="shared" si="66"/>
        <v>640.55999999999995</v>
      </c>
      <c r="Q36" s="39">
        <f t="shared" si="66"/>
        <v>160.13999999999999</v>
      </c>
      <c r="R36" s="39">
        <f t="shared" si="66"/>
        <v>4804.2</v>
      </c>
      <c r="S36" s="38">
        <f t="shared" si="66"/>
        <v>1</v>
      </c>
      <c r="T36" s="38">
        <f t="shared" si="66"/>
        <v>2</v>
      </c>
      <c r="V36" s="40" t="str">
        <f t="shared" si="1"/>
        <v>EXECUTE [dbo].[PG_CI_FACTURA_CXP] 0, 0, 0, 34, 'SERVICIO DE HOTEL' , 0 , 'IPC060309D42' , 'UGA810602EX1' , '2018-09-27','PSTM', '20622' ,4003.5,640.56,160.14 ,4804.2 ,1,2</v>
      </c>
    </row>
    <row r="37" spans="2:22" x14ac:dyDescent="0.3">
      <c r="B37" s="38">
        <f t="shared" ref="B37:D37" si="67">B24</f>
        <v>0</v>
      </c>
      <c r="C37" s="38">
        <f t="shared" si="67"/>
        <v>0</v>
      </c>
      <c r="D37" s="38">
        <f t="shared" si="67"/>
        <v>0</v>
      </c>
      <c r="E37" s="21">
        <f t="shared" si="7"/>
        <v>35</v>
      </c>
      <c r="F37" s="37" t="str">
        <f t="shared" ref="F37:I37" si="68">F24</f>
        <v>AEROMEXICO</v>
      </c>
      <c r="G37" s="38">
        <f t="shared" si="3"/>
        <v>1</v>
      </c>
      <c r="H37" s="38" t="str">
        <f t="shared" si="68"/>
        <v>AME880912I89</v>
      </c>
      <c r="I37" s="38">
        <f t="shared" si="68"/>
        <v>3</v>
      </c>
      <c r="J37" s="15" t="s">
        <v>41</v>
      </c>
      <c r="K37" s="21">
        <v>24</v>
      </c>
      <c r="L37" s="34">
        <f t="shared" si="2"/>
        <v>43371</v>
      </c>
      <c r="M37" s="38" t="str">
        <f t="shared" ref="M37:T37" si="69">M24</f>
        <v>F</v>
      </c>
      <c r="N37" s="38" t="str">
        <f t="shared" si="69"/>
        <v>1392100791803</v>
      </c>
      <c r="O37" s="39">
        <f t="shared" si="69"/>
        <v>3635</v>
      </c>
      <c r="P37" s="39">
        <f t="shared" si="69"/>
        <v>506</v>
      </c>
      <c r="Q37" s="39">
        <f t="shared" si="69"/>
        <v>0</v>
      </c>
      <c r="R37" s="39">
        <f t="shared" si="69"/>
        <v>4141</v>
      </c>
      <c r="S37" s="38">
        <f t="shared" si="69"/>
        <v>1</v>
      </c>
      <c r="T37" s="38">
        <f t="shared" si="69"/>
        <v>2</v>
      </c>
      <c r="V37" s="40" t="str">
        <f t="shared" si="1"/>
        <v>EXECUTE [dbo].[PG_CI_FACTURA_CXP] 0, 0, 0, 35, 'AEROMEXICO' , 1 , 'AME880912I89' , 'GSE520604IT5' , '2018-09-28','F', '1392100791803' ,3635,506,0 ,4141 ,1,2</v>
      </c>
    </row>
    <row r="38" spans="2:22" x14ac:dyDescent="0.3">
      <c r="B38" s="38">
        <f t="shared" ref="B38:D38" si="70">B25</f>
        <v>0</v>
      </c>
      <c r="C38" s="38">
        <f t="shared" si="70"/>
        <v>0</v>
      </c>
      <c r="D38" s="38">
        <f t="shared" si="70"/>
        <v>0</v>
      </c>
      <c r="E38" s="21">
        <f t="shared" ref="E38:E100" si="71">E37+1</f>
        <v>36</v>
      </c>
      <c r="F38" s="37" t="str">
        <f t="shared" ref="F38:I38" si="72">F25</f>
        <v>AEROMEXICO</v>
      </c>
      <c r="G38" s="38">
        <f t="shared" si="3"/>
        <v>1</v>
      </c>
      <c r="H38" s="38" t="str">
        <f t="shared" si="72"/>
        <v>AME880912I89</v>
      </c>
      <c r="I38" s="38">
        <f t="shared" si="72"/>
        <v>3</v>
      </c>
      <c r="J38" s="15" t="s">
        <v>41</v>
      </c>
      <c r="K38" s="21">
        <v>24</v>
      </c>
      <c r="L38" s="34">
        <f t="shared" si="2"/>
        <v>43372</v>
      </c>
      <c r="M38" s="38" t="str">
        <f t="shared" ref="M38:T38" si="73">M25</f>
        <v>F</v>
      </c>
      <c r="N38" s="38" t="str">
        <f t="shared" si="73"/>
        <v>1392100791804</v>
      </c>
      <c r="O38" s="39">
        <f t="shared" si="73"/>
        <v>3160</v>
      </c>
      <c r="P38" s="39">
        <f t="shared" si="73"/>
        <v>506</v>
      </c>
      <c r="Q38" s="39">
        <f t="shared" si="73"/>
        <v>0</v>
      </c>
      <c r="R38" s="39">
        <f t="shared" si="73"/>
        <v>3666</v>
      </c>
      <c r="S38" s="38">
        <f t="shared" si="73"/>
        <v>1</v>
      </c>
      <c r="T38" s="38">
        <f t="shared" si="73"/>
        <v>2</v>
      </c>
      <c r="V38" s="40" t="str">
        <f t="shared" si="1"/>
        <v>EXECUTE [dbo].[PG_CI_FACTURA_CXP] 0, 0, 0, 36, 'AEROMEXICO' , 1 , 'AME880912I89' , 'GSE520604IT5' , '2018-09-29','F', '1392100791804' ,3160,506,0 ,3666 ,1,2</v>
      </c>
    </row>
    <row r="39" spans="2:22" x14ac:dyDescent="0.3">
      <c r="B39" s="38">
        <f t="shared" ref="B39:D39" si="74">B26</f>
        <v>0</v>
      </c>
      <c r="C39" s="38">
        <f t="shared" si="74"/>
        <v>0</v>
      </c>
      <c r="D39" s="38">
        <f t="shared" si="74"/>
        <v>0</v>
      </c>
      <c r="E39" s="21">
        <f t="shared" si="71"/>
        <v>37</v>
      </c>
      <c r="F39" s="37" t="str">
        <f t="shared" ref="F39:I39" si="75">F26</f>
        <v>AEROMEXICO</v>
      </c>
      <c r="G39" s="38">
        <f t="shared" si="3"/>
        <v>2</v>
      </c>
      <c r="H39" s="38" t="str">
        <f t="shared" si="75"/>
        <v>AME880912I89</v>
      </c>
      <c r="I39" s="38">
        <f t="shared" si="75"/>
        <v>3</v>
      </c>
      <c r="J39" s="15" t="s">
        <v>41</v>
      </c>
      <c r="K39" s="21">
        <v>24</v>
      </c>
      <c r="L39" s="34">
        <f t="shared" si="2"/>
        <v>43373</v>
      </c>
      <c r="M39" s="38" t="str">
        <f t="shared" ref="M39:T39" si="76">M26</f>
        <v>F</v>
      </c>
      <c r="N39" s="38" t="str">
        <f t="shared" si="76"/>
        <v>1398216939520</v>
      </c>
      <c r="O39" s="39">
        <f t="shared" si="76"/>
        <v>155</v>
      </c>
      <c r="P39" s="39">
        <f t="shared" si="76"/>
        <v>25</v>
      </c>
      <c r="Q39" s="39">
        <f t="shared" si="76"/>
        <v>0</v>
      </c>
      <c r="R39" s="39">
        <f t="shared" si="76"/>
        <v>180</v>
      </c>
      <c r="S39" s="38">
        <f t="shared" si="76"/>
        <v>1</v>
      </c>
      <c r="T39" s="38">
        <f t="shared" si="76"/>
        <v>2</v>
      </c>
      <c r="V39" s="40" t="str">
        <f t="shared" si="1"/>
        <v>EXECUTE [dbo].[PG_CI_FACTURA_CXP] 0, 0, 0, 37, 'AEROMEXICO' , 2 , 'AME880912I89' , 'GSE520604IT5' , '2018-09-30','F', '1398216939520' ,155,25,0 ,180 ,1,2</v>
      </c>
    </row>
    <row r="40" spans="2:22" x14ac:dyDescent="0.3">
      <c r="B40" s="38">
        <f t="shared" ref="B40:D40" si="77">B27</f>
        <v>0</v>
      </c>
      <c r="C40" s="38">
        <f t="shared" si="77"/>
        <v>0</v>
      </c>
      <c r="D40" s="38">
        <f t="shared" si="77"/>
        <v>0</v>
      </c>
      <c r="E40" s="21">
        <f t="shared" si="71"/>
        <v>38</v>
      </c>
      <c r="F40" s="37" t="str">
        <f t="shared" ref="F40:I40" si="78">F27</f>
        <v>OXXO</v>
      </c>
      <c r="G40" s="38">
        <f t="shared" si="3"/>
        <v>2</v>
      </c>
      <c r="H40" s="38" t="str">
        <f t="shared" si="78"/>
        <v>CCO8605231N4</v>
      </c>
      <c r="I40" s="38">
        <f t="shared" si="78"/>
        <v>4</v>
      </c>
      <c r="J40" s="15" t="s">
        <v>41</v>
      </c>
      <c r="K40" s="21">
        <v>24</v>
      </c>
      <c r="L40" s="34">
        <f t="shared" si="2"/>
        <v>43374</v>
      </c>
      <c r="M40" s="38" t="str">
        <f t="shared" ref="M40:T40" si="79">M27</f>
        <v>MEX</v>
      </c>
      <c r="N40" s="38">
        <f t="shared" si="79"/>
        <v>187306638</v>
      </c>
      <c r="O40" s="39">
        <f t="shared" si="79"/>
        <v>76.03</v>
      </c>
      <c r="P40" s="39">
        <f t="shared" si="79"/>
        <v>8.9600000000000009</v>
      </c>
      <c r="Q40" s="39">
        <f t="shared" si="79"/>
        <v>0</v>
      </c>
      <c r="R40" s="39">
        <f t="shared" si="79"/>
        <v>84.990000000000009</v>
      </c>
      <c r="S40" s="38">
        <f t="shared" si="79"/>
        <v>1</v>
      </c>
      <c r="T40" s="38">
        <f t="shared" si="79"/>
        <v>2</v>
      </c>
      <c r="V40" s="40" t="str">
        <f t="shared" si="1"/>
        <v>EXECUTE [dbo].[PG_CI_FACTURA_CXP] 0, 0, 0, 38, 'OXXO' , 2 , 'CCO8605231N4' , 'GSE520604IT5' , '2018-10-01','MEX', '187306638' ,76.03,8.96,0 ,84.99 ,1,2</v>
      </c>
    </row>
    <row r="41" spans="2:22" x14ac:dyDescent="0.3">
      <c r="B41" s="38">
        <f t="shared" ref="B41:D41" si="80">B28</f>
        <v>0</v>
      </c>
      <c r="C41" s="38">
        <f t="shared" si="80"/>
        <v>0</v>
      </c>
      <c r="D41" s="38">
        <f t="shared" si="80"/>
        <v>0</v>
      </c>
      <c r="E41" s="21">
        <f t="shared" si="71"/>
        <v>39</v>
      </c>
      <c r="F41" s="37" t="str">
        <f t="shared" ref="F41:I41" si="81">F28</f>
        <v>INTERJET</v>
      </c>
      <c r="G41" s="38">
        <f t="shared" si="3"/>
        <v>3</v>
      </c>
      <c r="H41" s="38" t="str">
        <f t="shared" si="81"/>
        <v>AAE050309FM0</v>
      </c>
      <c r="I41" s="38">
        <f t="shared" si="81"/>
        <v>5</v>
      </c>
      <c r="J41" s="15" t="s">
        <v>41</v>
      </c>
      <c r="K41" s="21">
        <v>24</v>
      </c>
      <c r="L41" s="34">
        <f t="shared" si="2"/>
        <v>43375</v>
      </c>
      <c r="M41" s="38">
        <f t="shared" ref="M41:T41" si="82">M28</f>
        <v>0</v>
      </c>
      <c r="N41" s="38">
        <f t="shared" si="82"/>
        <v>5592411</v>
      </c>
      <c r="O41" s="39">
        <f t="shared" si="82"/>
        <v>12791.94</v>
      </c>
      <c r="P41" s="39">
        <f t="shared" si="82"/>
        <v>553.23</v>
      </c>
      <c r="Q41" s="39">
        <f t="shared" si="82"/>
        <v>0</v>
      </c>
      <c r="R41" s="39">
        <f t="shared" si="82"/>
        <v>13345.17</v>
      </c>
      <c r="S41" s="38">
        <f t="shared" si="82"/>
        <v>1</v>
      </c>
      <c r="T41" s="38">
        <f t="shared" si="82"/>
        <v>2</v>
      </c>
      <c r="V41" s="40" t="str">
        <f t="shared" si="1"/>
        <v>EXECUTE [dbo].[PG_CI_FACTURA_CXP] 0, 0, 0, 39, 'INTERJET' , 3 , 'AAE050309FM0' , 'GSE520604IT5' , '2018-10-02','0', '5592411' ,12791.94,553.23,0 ,13345.17 ,1,2</v>
      </c>
    </row>
    <row r="42" spans="2:22" x14ac:dyDescent="0.3">
      <c r="B42" s="38">
        <f t="shared" ref="B42:D42" si="83">B29</f>
        <v>0</v>
      </c>
      <c r="C42" s="38">
        <f t="shared" si="83"/>
        <v>0</v>
      </c>
      <c r="D42" s="38">
        <f t="shared" si="83"/>
        <v>0</v>
      </c>
      <c r="E42" s="21">
        <f t="shared" si="71"/>
        <v>40</v>
      </c>
      <c r="F42" s="37" t="str">
        <f t="shared" ref="F42:I42" si="84">F29</f>
        <v>SERVICIO DE UBER</v>
      </c>
      <c r="G42" s="38">
        <f t="shared" si="3"/>
        <v>4</v>
      </c>
      <c r="H42" s="38" t="str">
        <f t="shared" si="84"/>
        <v>DSA130408AM2</v>
      </c>
      <c r="I42" s="38">
        <f t="shared" si="84"/>
        <v>1</v>
      </c>
      <c r="J42" s="15" t="s">
        <v>41</v>
      </c>
      <c r="K42" s="21">
        <v>24</v>
      </c>
      <c r="L42" s="34">
        <f t="shared" si="2"/>
        <v>43376</v>
      </c>
      <c r="M42" s="38" t="str">
        <f t="shared" ref="M42:T42" si="85">M29</f>
        <v xml:space="preserve"> AQUV</v>
      </c>
      <c r="N42" s="38">
        <f t="shared" si="85"/>
        <v>6589565</v>
      </c>
      <c r="O42" s="39">
        <f t="shared" si="85"/>
        <v>166.43</v>
      </c>
      <c r="P42" s="39">
        <f t="shared" si="85"/>
        <v>26.63</v>
      </c>
      <c r="Q42" s="39">
        <f t="shared" si="85"/>
        <v>0</v>
      </c>
      <c r="R42" s="39">
        <f t="shared" si="85"/>
        <v>193.06</v>
      </c>
      <c r="S42" s="38">
        <f t="shared" si="85"/>
        <v>1</v>
      </c>
      <c r="T42" s="38">
        <f t="shared" si="85"/>
        <v>2</v>
      </c>
      <c r="V42" s="40" t="str">
        <f t="shared" si="1"/>
        <v>EXECUTE [dbo].[PG_CI_FACTURA_CXP] 0, 0, 0, 40, 'SERVICIO DE UBER' , 4 , 'DSA130408AM2' , 'GSE520604IT5' , '2018-10-03',' AQUV', '6589565' ,166.43,26.63,0 ,193.06 ,1,2</v>
      </c>
    </row>
    <row r="43" spans="2:22" x14ac:dyDescent="0.3">
      <c r="B43" s="38">
        <f t="shared" ref="B43:D43" si="86">B30</f>
        <v>0</v>
      </c>
      <c r="C43" s="38">
        <f t="shared" si="86"/>
        <v>0</v>
      </c>
      <c r="D43" s="38">
        <f t="shared" si="86"/>
        <v>0</v>
      </c>
      <c r="E43" s="21">
        <f t="shared" si="71"/>
        <v>41</v>
      </c>
      <c r="F43" s="37" t="str">
        <f t="shared" ref="F43:I43" si="87">F30</f>
        <v>SERVICIO DE UBER</v>
      </c>
      <c r="G43" s="38">
        <f t="shared" si="3"/>
        <v>1</v>
      </c>
      <c r="H43" s="38" t="str">
        <f t="shared" si="87"/>
        <v>DSA130408AM2</v>
      </c>
      <c r="I43" s="38">
        <f t="shared" si="87"/>
        <v>1</v>
      </c>
      <c r="J43" s="15" t="s">
        <v>41</v>
      </c>
      <c r="K43" s="21">
        <v>24</v>
      </c>
      <c r="L43" s="34">
        <f t="shared" si="2"/>
        <v>43377</v>
      </c>
      <c r="M43" s="38" t="str">
        <f t="shared" ref="M43:T43" si="88">M30</f>
        <v xml:space="preserve"> AQUV</v>
      </c>
      <c r="N43" s="38">
        <f t="shared" si="88"/>
        <v>6589567</v>
      </c>
      <c r="O43" s="39">
        <f t="shared" si="88"/>
        <v>208.63</v>
      </c>
      <c r="P43" s="39">
        <f t="shared" si="88"/>
        <v>33.380000000000003</v>
      </c>
      <c r="Q43" s="39">
        <f t="shared" si="88"/>
        <v>0</v>
      </c>
      <c r="R43" s="39">
        <f t="shared" si="88"/>
        <v>242.01</v>
      </c>
      <c r="S43" s="38">
        <f t="shared" si="88"/>
        <v>1</v>
      </c>
      <c r="T43" s="38">
        <f t="shared" si="88"/>
        <v>2</v>
      </c>
      <c r="V43" s="40" t="str">
        <f t="shared" si="1"/>
        <v>EXECUTE [dbo].[PG_CI_FACTURA_CXP] 0, 0, 0, 41, 'SERVICIO DE UBER' , 1 , 'DSA130408AM2' , 'GSE520604IT5' , '2018-10-04',' AQUV', '6589567' ,208.63,33.38,0 ,242.01 ,1,2</v>
      </c>
    </row>
    <row r="44" spans="2:22" x14ac:dyDescent="0.3">
      <c r="B44" s="38">
        <f t="shared" ref="B44:D44" si="89">B31</f>
        <v>0</v>
      </c>
      <c r="C44" s="38">
        <f t="shared" si="89"/>
        <v>0</v>
      </c>
      <c r="D44" s="38">
        <f t="shared" si="89"/>
        <v>0</v>
      </c>
      <c r="E44" s="21">
        <f t="shared" si="71"/>
        <v>42</v>
      </c>
      <c r="F44" s="37" t="str">
        <f t="shared" ref="F44:I44" si="90">F31</f>
        <v>SERVICIO DE UBER</v>
      </c>
      <c r="G44" s="38">
        <f t="shared" si="3"/>
        <v>2</v>
      </c>
      <c r="H44" s="38" t="str">
        <f t="shared" si="90"/>
        <v>DSA130408AM2</v>
      </c>
      <c r="I44" s="38">
        <f t="shared" si="90"/>
        <v>1</v>
      </c>
      <c r="J44" s="15" t="s">
        <v>41</v>
      </c>
      <c r="K44" s="21">
        <v>24</v>
      </c>
      <c r="L44" s="34">
        <f t="shared" si="2"/>
        <v>43378</v>
      </c>
      <c r="M44" s="38" t="str">
        <f t="shared" ref="M44:T44" si="91">M31</f>
        <v xml:space="preserve"> AQUV</v>
      </c>
      <c r="N44" s="38">
        <f t="shared" si="91"/>
        <v>6589571</v>
      </c>
      <c r="O44" s="39">
        <f t="shared" si="91"/>
        <v>157.01</v>
      </c>
      <c r="P44" s="39">
        <f t="shared" si="91"/>
        <v>25.12</v>
      </c>
      <c r="Q44" s="39">
        <f t="shared" si="91"/>
        <v>0</v>
      </c>
      <c r="R44" s="39">
        <f t="shared" si="91"/>
        <v>182.13</v>
      </c>
      <c r="S44" s="38">
        <f t="shared" si="91"/>
        <v>1</v>
      </c>
      <c r="T44" s="38">
        <f t="shared" si="91"/>
        <v>2</v>
      </c>
      <c r="V44" s="40" t="str">
        <f t="shared" si="1"/>
        <v>EXECUTE [dbo].[PG_CI_FACTURA_CXP] 0, 0, 0, 42, 'SERVICIO DE UBER' , 2 , 'DSA130408AM2' , 'GSE520604IT5' , '2018-10-05',' AQUV', '6589571' ,157.01,25.12,0 ,182.13 ,1,2</v>
      </c>
    </row>
    <row r="45" spans="2:22" x14ac:dyDescent="0.3">
      <c r="B45" s="38">
        <f t="shared" ref="B45:D45" si="92">B32</f>
        <v>0</v>
      </c>
      <c r="C45" s="38">
        <f t="shared" si="92"/>
        <v>0</v>
      </c>
      <c r="D45" s="38">
        <f t="shared" si="92"/>
        <v>0</v>
      </c>
      <c r="E45" s="21">
        <f t="shared" si="71"/>
        <v>43</v>
      </c>
      <c r="F45" s="37" t="str">
        <f t="shared" ref="F45:I45" si="93">F32</f>
        <v>SERVICIO DE UBER</v>
      </c>
      <c r="G45" s="38">
        <f t="shared" si="3"/>
        <v>3</v>
      </c>
      <c r="H45" s="38" t="str">
        <f t="shared" si="93"/>
        <v>DSA130408AM2</v>
      </c>
      <c r="I45" s="38">
        <f t="shared" si="93"/>
        <v>1</v>
      </c>
      <c r="J45" s="15" t="s">
        <v>41</v>
      </c>
      <c r="K45" s="21">
        <v>24</v>
      </c>
      <c r="L45" s="34">
        <f t="shared" si="2"/>
        <v>43379</v>
      </c>
      <c r="M45" s="38" t="str">
        <f t="shared" ref="M45:T45" si="94">M32</f>
        <v xml:space="preserve"> AQUV</v>
      </c>
      <c r="N45" s="38">
        <f t="shared" si="94"/>
        <v>6589573</v>
      </c>
      <c r="O45" s="39">
        <f t="shared" si="94"/>
        <v>226.41</v>
      </c>
      <c r="P45" s="39">
        <f t="shared" si="94"/>
        <v>36.229999999999997</v>
      </c>
      <c r="Q45" s="39">
        <f t="shared" si="94"/>
        <v>0</v>
      </c>
      <c r="R45" s="39">
        <f t="shared" si="94"/>
        <v>262.64</v>
      </c>
      <c r="S45" s="38">
        <f t="shared" si="94"/>
        <v>1</v>
      </c>
      <c r="T45" s="38">
        <f t="shared" si="94"/>
        <v>2</v>
      </c>
      <c r="V45" s="40" t="str">
        <f t="shared" si="1"/>
        <v>EXECUTE [dbo].[PG_CI_FACTURA_CXP] 0, 0, 0, 43, 'SERVICIO DE UBER' , 3 , 'DSA130408AM2' , 'GSE520604IT5' , '2018-10-06',' AQUV', '6589573' ,226.41,36.23,0 ,262.64 ,1,2</v>
      </c>
    </row>
    <row r="46" spans="2:22" x14ac:dyDescent="0.3">
      <c r="B46" s="38">
        <f t="shared" ref="B46:D46" si="95">B33</f>
        <v>0</v>
      </c>
      <c r="C46" s="38">
        <f t="shared" si="95"/>
        <v>0</v>
      </c>
      <c r="D46" s="38">
        <f t="shared" si="95"/>
        <v>0</v>
      </c>
      <c r="E46" s="21">
        <f t="shared" si="71"/>
        <v>44</v>
      </c>
      <c r="F46" s="37" t="str">
        <f t="shared" ref="F46:I46" si="96">F33</f>
        <v>SERVICIO DE UBER</v>
      </c>
      <c r="G46" s="38">
        <f t="shared" si="3"/>
        <v>4</v>
      </c>
      <c r="H46" s="38" t="str">
        <f t="shared" si="96"/>
        <v>DSA130408AM2</v>
      </c>
      <c r="I46" s="38">
        <f t="shared" si="96"/>
        <v>1</v>
      </c>
      <c r="J46" s="15" t="s">
        <v>41</v>
      </c>
      <c r="K46" s="21">
        <v>24</v>
      </c>
      <c r="L46" s="34">
        <f t="shared" si="2"/>
        <v>43380</v>
      </c>
      <c r="M46" s="38" t="str">
        <f t="shared" ref="M46:T46" si="97">M33</f>
        <v xml:space="preserve"> AQUV</v>
      </c>
      <c r="N46" s="38">
        <f t="shared" si="97"/>
        <v>6664193</v>
      </c>
      <c r="O46" s="39">
        <f t="shared" si="97"/>
        <v>100.11</v>
      </c>
      <c r="P46" s="39">
        <f t="shared" si="97"/>
        <v>16.02</v>
      </c>
      <c r="Q46" s="39">
        <f t="shared" si="97"/>
        <v>0</v>
      </c>
      <c r="R46" s="39">
        <f t="shared" si="97"/>
        <v>116.13</v>
      </c>
      <c r="S46" s="38">
        <f t="shared" si="97"/>
        <v>1</v>
      </c>
      <c r="T46" s="38">
        <f t="shared" si="97"/>
        <v>2</v>
      </c>
      <c r="V46" s="40" t="str">
        <f t="shared" si="1"/>
        <v>EXECUTE [dbo].[PG_CI_FACTURA_CXP] 0, 0, 0, 44, 'SERVICIO DE UBER' , 4 , 'DSA130408AM2' , 'GSE520604IT5' , '2018-10-07',' AQUV', '6664193' ,100.11,16.02,0 ,116.13 ,1,2</v>
      </c>
    </row>
    <row r="47" spans="2:22" x14ac:dyDescent="0.3">
      <c r="B47" s="38">
        <f t="shared" ref="B47:D47" si="98">B34</f>
        <v>0</v>
      </c>
      <c r="C47" s="38">
        <f t="shared" si="98"/>
        <v>0</v>
      </c>
      <c r="D47" s="38">
        <f t="shared" si="98"/>
        <v>0</v>
      </c>
      <c r="E47" s="21">
        <f t="shared" si="71"/>
        <v>45</v>
      </c>
      <c r="F47" s="37" t="str">
        <f t="shared" ref="F47:I47" si="99">F34</f>
        <v>SERVICIO DE HOTEL</v>
      </c>
      <c r="G47" s="38">
        <f t="shared" si="3"/>
        <v>0</v>
      </c>
      <c r="H47" s="38" t="str">
        <f t="shared" si="99"/>
        <v>IPC060309D42</v>
      </c>
      <c r="I47" s="38">
        <f t="shared" si="99"/>
        <v>2</v>
      </c>
      <c r="J47" s="15" t="s">
        <v>41</v>
      </c>
      <c r="K47" s="21">
        <v>24</v>
      </c>
      <c r="L47" s="34">
        <f t="shared" si="2"/>
        <v>43381</v>
      </c>
      <c r="M47" s="38" t="str">
        <f t="shared" ref="M47:T47" si="100">M34</f>
        <v>PSTM</v>
      </c>
      <c r="N47" s="38">
        <f t="shared" si="100"/>
        <v>17148</v>
      </c>
      <c r="O47" s="39">
        <f t="shared" si="100"/>
        <v>3897.02</v>
      </c>
      <c r="P47" s="39">
        <f t="shared" si="100"/>
        <v>623.52</v>
      </c>
      <c r="Q47" s="39">
        <f t="shared" si="100"/>
        <v>155.88</v>
      </c>
      <c r="R47" s="39">
        <f t="shared" si="100"/>
        <v>4676.42</v>
      </c>
      <c r="S47" s="38">
        <f t="shared" si="100"/>
        <v>1</v>
      </c>
      <c r="T47" s="38">
        <f t="shared" si="100"/>
        <v>2</v>
      </c>
      <c r="V47" s="40" t="str">
        <f t="shared" si="1"/>
        <v>EXECUTE [dbo].[PG_CI_FACTURA_CXP] 0, 0, 0, 45, 'SERVICIO DE HOTEL' , 0 , 'IPC060309D42' , 'GSE520604IT5' , '2018-10-08','PSTM', '17148' ,3897.02,623.52,155.88 ,4676.42 ,1,2</v>
      </c>
    </row>
    <row r="48" spans="2:22" x14ac:dyDescent="0.3">
      <c r="B48" s="38">
        <f t="shared" ref="B48:D48" si="101">B35</f>
        <v>0</v>
      </c>
      <c r="C48" s="38">
        <f t="shared" si="101"/>
        <v>0</v>
      </c>
      <c r="D48" s="38">
        <f t="shared" si="101"/>
        <v>0</v>
      </c>
      <c r="E48" s="21">
        <f t="shared" si="71"/>
        <v>46</v>
      </c>
      <c r="F48" s="37" t="str">
        <f t="shared" ref="F48:I48" si="102">F35</f>
        <v>SERVICIO DE HOTEL</v>
      </c>
      <c r="G48" s="38">
        <f t="shared" si="3"/>
        <v>1</v>
      </c>
      <c r="H48" s="38" t="str">
        <f t="shared" si="102"/>
        <v>IPC060309D42</v>
      </c>
      <c r="I48" s="38">
        <f t="shared" si="102"/>
        <v>2</v>
      </c>
      <c r="J48" s="15" t="s">
        <v>41</v>
      </c>
      <c r="K48" s="21">
        <v>24</v>
      </c>
      <c r="L48" s="34">
        <f t="shared" si="2"/>
        <v>43382</v>
      </c>
      <c r="M48" s="38" t="str">
        <f t="shared" ref="M48:T48" si="103">M35</f>
        <v>PSTM</v>
      </c>
      <c r="N48" s="38">
        <f t="shared" si="103"/>
        <v>17938</v>
      </c>
      <c r="O48" s="39">
        <f t="shared" si="103"/>
        <v>2967.75</v>
      </c>
      <c r="P48" s="39">
        <f t="shared" si="103"/>
        <v>474.84</v>
      </c>
      <c r="Q48" s="39">
        <f t="shared" si="103"/>
        <v>118.71</v>
      </c>
      <c r="R48" s="39">
        <f t="shared" si="103"/>
        <v>3561.3</v>
      </c>
      <c r="S48" s="38">
        <f t="shared" si="103"/>
        <v>1</v>
      </c>
      <c r="T48" s="38">
        <f t="shared" si="103"/>
        <v>2</v>
      </c>
      <c r="V48" s="40" t="str">
        <f t="shared" si="1"/>
        <v>EXECUTE [dbo].[PG_CI_FACTURA_CXP] 0, 0, 0, 46, 'SERVICIO DE HOTEL' , 1 , 'IPC060309D42' , 'GSE520604IT5' , '2018-10-09','PSTM', '17938' ,2967.75,474.84,118.71 ,3561.3 ,1,2</v>
      </c>
    </row>
    <row r="49" spans="2:22" x14ac:dyDescent="0.3">
      <c r="B49" s="38">
        <f t="shared" ref="B49:D49" si="104">B36</f>
        <v>0</v>
      </c>
      <c r="C49" s="38">
        <f t="shared" si="104"/>
        <v>0</v>
      </c>
      <c r="D49" s="38">
        <f t="shared" si="104"/>
        <v>0</v>
      </c>
      <c r="E49" s="21">
        <f t="shared" si="71"/>
        <v>47</v>
      </c>
      <c r="F49" s="37" t="str">
        <f t="shared" ref="F49:I49" si="105">F36</f>
        <v>SERVICIO DE HOTEL</v>
      </c>
      <c r="G49" s="38">
        <f t="shared" si="3"/>
        <v>1</v>
      </c>
      <c r="H49" s="38" t="str">
        <f t="shared" si="105"/>
        <v>IPC060309D42</v>
      </c>
      <c r="I49" s="38">
        <f t="shared" si="105"/>
        <v>2</v>
      </c>
      <c r="J49" s="15" t="s">
        <v>41</v>
      </c>
      <c r="K49" s="21">
        <v>24</v>
      </c>
      <c r="L49" s="34">
        <f t="shared" si="2"/>
        <v>43383</v>
      </c>
      <c r="M49" s="38" t="str">
        <f t="shared" ref="M49:T49" si="106">M36</f>
        <v>PSTM</v>
      </c>
      <c r="N49" s="38">
        <f t="shared" si="106"/>
        <v>20622</v>
      </c>
      <c r="O49" s="39">
        <f t="shared" si="106"/>
        <v>4003.5</v>
      </c>
      <c r="P49" s="39">
        <f t="shared" si="106"/>
        <v>640.55999999999995</v>
      </c>
      <c r="Q49" s="39">
        <f t="shared" si="106"/>
        <v>160.13999999999999</v>
      </c>
      <c r="R49" s="39">
        <f t="shared" si="106"/>
        <v>4804.2</v>
      </c>
      <c r="S49" s="38">
        <f t="shared" si="106"/>
        <v>1</v>
      </c>
      <c r="T49" s="38">
        <f t="shared" si="106"/>
        <v>2</v>
      </c>
      <c r="V49" s="40" t="str">
        <f t="shared" si="1"/>
        <v>EXECUTE [dbo].[PG_CI_FACTURA_CXP] 0, 0, 0, 47, 'SERVICIO DE HOTEL' , 1 , 'IPC060309D42' , 'GSE520604IT5' , '2018-10-10','PSTM', '20622' ,4003.5,640.56,160.14 ,4804.2 ,1,2</v>
      </c>
    </row>
    <row r="50" spans="2:22" x14ac:dyDescent="0.3">
      <c r="B50" s="38">
        <f t="shared" ref="B50:D50" si="107">B37</f>
        <v>0</v>
      </c>
      <c r="C50" s="38">
        <f t="shared" si="107"/>
        <v>0</v>
      </c>
      <c r="D50" s="38">
        <f t="shared" si="107"/>
        <v>0</v>
      </c>
      <c r="E50" s="21">
        <f t="shared" si="71"/>
        <v>48</v>
      </c>
      <c r="F50" s="37" t="str">
        <f t="shared" ref="F50:I50" si="108">F37</f>
        <v>AEROMEXICO</v>
      </c>
      <c r="G50" s="38">
        <f t="shared" si="3"/>
        <v>2</v>
      </c>
      <c r="H50" s="38" t="str">
        <f t="shared" si="108"/>
        <v>AME880912I89</v>
      </c>
      <c r="I50" s="38">
        <f t="shared" si="108"/>
        <v>3</v>
      </c>
      <c r="J50" s="15" t="s">
        <v>41</v>
      </c>
      <c r="K50" s="21">
        <v>24</v>
      </c>
      <c r="L50" s="34">
        <f t="shared" si="2"/>
        <v>43384</v>
      </c>
      <c r="M50" s="38" t="str">
        <f t="shared" ref="M50:T50" si="109">M37</f>
        <v>F</v>
      </c>
      <c r="N50" s="38" t="str">
        <f t="shared" si="109"/>
        <v>1392100791803</v>
      </c>
      <c r="O50" s="39">
        <f t="shared" si="109"/>
        <v>3635</v>
      </c>
      <c r="P50" s="39">
        <f t="shared" si="109"/>
        <v>506</v>
      </c>
      <c r="Q50" s="39">
        <f t="shared" si="109"/>
        <v>0</v>
      </c>
      <c r="R50" s="39">
        <f t="shared" si="109"/>
        <v>4141</v>
      </c>
      <c r="S50" s="38">
        <f t="shared" si="109"/>
        <v>1</v>
      </c>
      <c r="T50" s="38">
        <f t="shared" si="109"/>
        <v>2</v>
      </c>
      <c r="V50" s="40" t="str">
        <f t="shared" si="1"/>
        <v>EXECUTE [dbo].[PG_CI_FACTURA_CXP] 0, 0, 0, 48, 'AEROMEXICO' , 2 , 'AME880912I89' , 'GSE520604IT5' , '2018-10-11','F', '1392100791803' ,3635,506,0 ,4141 ,1,2</v>
      </c>
    </row>
    <row r="51" spans="2:22" x14ac:dyDescent="0.3">
      <c r="B51" s="38">
        <f t="shared" ref="B51:D51" si="110">B38</f>
        <v>0</v>
      </c>
      <c r="C51" s="38">
        <f t="shared" si="110"/>
        <v>0</v>
      </c>
      <c r="D51" s="38">
        <f t="shared" si="110"/>
        <v>0</v>
      </c>
      <c r="E51" s="21">
        <f t="shared" si="71"/>
        <v>49</v>
      </c>
      <c r="F51" s="37" t="str">
        <f t="shared" ref="F51:I51" si="111">F38</f>
        <v>AEROMEXICO</v>
      </c>
      <c r="G51" s="38">
        <f t="shared" si="3"/>
        <v>2</v>
      </c>
      <c r="H51" s="38" t="str">
        <f t="shared" si="111"/>
        <v>AME880912I89</v>
      </c>
      <c r="I51" s="38">
        <f t="shared" si="111"/>
        <v>3</v>
      </c>
      <c r="J51" s="15" t="s">
        <v>41</v>
      </c>
      <c r="K51" s="21">
        <v>24</v>
      </c>
      <c r="L51" s="34">
        <f t="shared" si="2"/>
        <v>43385</v>
      </c>
      <c r="M51" s="38" t="str">
        <f t="shared" ref="M51:T51" si="112">M38</f>
        <v>F</v>
      </c>
      <c r="N51" s="38" t="str">
        <f t="shared" si="112"/>
        <v>1392100791804</v>
      </c>
      <c r="O51" s="39">
        <f t="shared" si="112"/>
        <v>3160</v>
      </c>
      <c r="P51" s="39">
        <f t="shared" si="112"/>
        <v>506</v>
      </c>
      <c r="Q51" s="39">
        <f t="shared" si="112"/>
        <v>0</v>
      </c>
      <c r="R51" s="39">
        <f t="shared" si="112"/>
        <v>3666</v>
      </c>
      <c r="S51" s="38">
        <f t="shared" si="112"/>
        <v>1</v>
      </c>
      <c r="T51" s="38">
        <f t="shared" si="112"/>
        <v>2</v>
      </c>
      <c r="V51" s="40" t="str">
        <f t="shared" si="1"/>
        <v>EXECUTE [dbo].[PG_CI_FACTURA_CXP] 0, 0, 0, 49, 'AEROMEXICO' , 2 , 'AME880912I89' , 'GSE520604IT5' , '2018-10-12','F', '1392100791804' ,3160,506,0 ,3666 ,1,2</v>
      </c>
    </row>
    <row r="52" spans="2:22" x14ac:dyDescent="0.3">
      <c r="B52" s="38">
        <f t="shared" ref="B52:D52" si="113">B39</f>
        <v>0</v>
      </c>
      <c r="C52" s="38">
        <f t="shared" si="113"/>
        <v>0</v>
      </c>
      <c r="D52" s="38">
        <f t="shared" si="113"/>
        <v>0</v>
      </c>
      <c r="E52" s="21">
        <f t="shared" si="71"/>
        <v>50</v>
      </c>
      <c r="F52" s="37" t="str">
        <f t="shared" ref="F52:I52" si="114">F39</f>
        <v>AEROMEXICO</v>
      </c>
      <c r="G52" s="38">
        <f t="shared" si="3"/>
        <v>3</v>
      </c>
      <c r="H52" s="38" t="str">
        <f t="shared" si="114"/>
        <v>AME880912I89</v>
      </c>
      <c r="I52" s="38">
        <f t="shared" si="114"/>
        <v>3</v>
      </c>
      <c r="J52" s="15" t="s">
        <v>41</v>
      </c>
      <c r="K52" s="21">
        <v>24</v>
      </c>
      <c r="L52" s="34">
        <f t="shared" si="2"/>
        <v>43386</v>
      </c>
      <c r="M52" s="38" t="str">
        <f t="shared" ref="M52:T52" si="115">M39</f>
        <v>F</v>
      </c>
      <c r="N52" s="38" t="str">
        <f t="shared" si="115"/>
        <v>1398216939520</v>
      </c>
      <c r="O52" s="39">
        <f t="shared" si="115"/>
        <v>155</v>
      </c>
      <c r="P52" s="39">
        <f t="shared" si="115"/>
        <v>25</v>
      </c>
      <c r="Q52" s="39">
        <f t="shared" si="115"/>
        <v>0</v>
      </c>
      <c r="R52" s="39">
        <f t="shared" si="115"/>
        <v>180</v>
      </c>
      <c r="S52" s="38">
        <f t="shared" si="115"/>
        <v>1</v>
      </c>
      <c r="T52" s="38">
        <f t="shared" si="115"/>
        <v>2</v>
      </c>
      <c r="V52" s="40" t="str">
        <f t="shared" si="1"/>
        <v>EXECUTE [dbo].[PG_CI_FACTURA_CXP] 0, 0, 0, 50, 'AEROMEXICO' , 3 , 'AME880912I89' , 'GSE520604IT5' , '2018-10-13','F', '1398216939520' ,155,25,0 ,180 ,1,2</v>
      </c>
    </row>
    <row r="53" spans="2:22" x14ac:dyDescent="0.3">
      <c r="B53" s="38">
        <f t="shared" ref="B53:D53" si="116">B40</f>
        <v>0</v>
      </c>
      <c r="C53" s="38">
        <f t="shared" si="116"/>
        <v>0</v>
      </c>
      <c r="D53" s="38">
        <f t="shared" si="116"/>
        <v>0</v>
      </c>
      <c r="E53" s="21">
        <f t="shared" si="71"/>
        <v>51</v>
      </c>
      <c r="F53" s="37" t="str">
        <f t="shared" ref="F53:I53" si="117">F40</f>
        <v>OXXO</v>
      </c>
      <c r="G53" s="38">
        <f t="shared" si="3"/>
        <v>4</v>
      </c>
      <c r="H53" s="38" t="str">
        <f t="shared" si="117"/>
        <v>CCO8605231N4</v>
      </c>
      <c r="I53" s="38">
        <f t="shared" si="117"/>
        <v>4</v>
      </c>
      <c r="J53" s="15" t="s">
        <v>41</v>
      </c>
      <c r="K53" s="21">
        <v>24</v>
      </c>
      <c r="L53" s="34">
        <f t="shared" si="2"/>
        <v>43387</v>
      </c>
      <c r="M53" s="38" t="str">
        <f t="shared" ref="M53:T53" si="118">M40</f>
        <v>MEX</v>
      </c>
      <c r="N53" s="38">
        <f t="shared" si="118"/>
        <v>187306638</v>
      </c>
      <c r="O53" s="39">
        <f t="shared" si="118"/>
        <v>76.03</v>
      </c>
      <c r="P53" s="39">
        <f t="shared" si="118"/>
        <v>8.9600000000000009</v>
      </c>
      <c r="Q53" s="39">
        <f t="shared" si="118"/>
        <v>0</v>
      </c>
      <c r="R53" s="39">
        <f t="shared" si="118"/>
        <v>84.990000000000009</v>
      </c>
      <c r="S53" s="38">
        <f t="shared" si="118"/>
        <v>1</v>
      </c>
      <c r="T53" s="38">
        <f t="shared" si="118"/>
        <v>2</v>
      </c>
      <c r="V53" s="40" t="str">
        <f t="shared" si="1"/>
        <v>EXECUTE [dbo].[PG_CI_FACTURA_CXP] 0, 0, 0, 51, 'OXXO' , 4 , 'CCO8605231N4' , 'GSE520604IT5' , '2018-10-14','MEX', '187306638' ,76.03,8.96,0 ,84.99 ,1,2</v>
      </c>
    </row>
    <row r="54" spans="2:22" x14ac:dyDescent="0.3">
      <c r="B54" s="38">
        <f t="shared" ref="B54:D54" si="119">B41</f>
        <v>0</v>
      </c>
      <c r="C54" s="38">
        <f t="shared" si="119"/>
        <v>0</v>
      </c>
      <c r="D54" s="38">
        <f t="shared" si="119"/>
        <v>0</v>
      </c>
      <c r="E54" s="21">
        <f t="shared" si="71"/>
        <v>52</v>
      </c>
      <c r="F54" s="37" t="str">
        <f t="shared" ref="F54:I54" si="120">F41</f>
        <v>INTERJET</v>
      </c>
      <c r="G54" s="38">
        <f t="shared" si="3"/>
        <v>1</v>
      </c>
      <c r="H54" s="38" t="str">
        <f t="shared" si="120"/>
        <v>AAE050309FM0</v>
      </c>
      <c r="I54" s="38">
        <f t="shared" si="120"/>
        <v>5</v>
      </c>
      <c r="J54" s="15" t="s">
        <v>41</v>
      </c>
      <c r="K54" s="21">
        <v>24</v>
      </c>
      <c r="L54" s="34">
        <f t="shared" si="2"/>
        <v>43388</v>
      </c>
      <c r="M54" s="38">
        <f t="shared" ref="M54:T54" si="121">M41</f>
        <v>0</v>
      </c>
      <c r="N54" s="38">
        <f t="shared" si="121"/>
        <v>5592411</v>
      </c>
      <c r="O54" s="39">
        <f t="shared" si="121"/>
        <v>12791.94</v>
      </c>
      <c r="P54" s="39">
        <f t="shared" si="121"/>
        <v>553.23</v>
      </c>
      <c r="Q54" s="39">
        <f t="shared" si="121"/>
        <v>0</v>
      </c>
      <c r="R54" s="39">
        <f t="shared" si="121"/>
        <v>13345.17</v>
      </c>
      <c r="S54" s="38">
        <f t="shared" si="121"/>
        <v>1</v>
      </c>
      <c r="T54" s="38">
        <f t="shared" si="121"/>
        <v>2</v>
      </c>
      <c r="V54" s="40" t="str">
        <f t="shared" si="1"/>
        <v>EXECUTE [dbo].[PG_CI_FACTURA_CXP] 0, 0, 0, 52, 'INTERJET' , 1 , 'AAE050309FM0' , 'GSE520604IT5' , '2018-10-15','0', '5592411' ,12791.94,553.23,0 ,13345.17 ,1,2</v>
      </c>
    </row>
    <row r="55" spans="2:22" x14ac:dyDescent="0.3">
      <c r="B55" s="38">
        <f t="shared" ref="B55:D55" si="122">B42</f>
        <v>0</v>
      </c>
      <c r="C55" s="38">
        <f t="shared" si="122"/>
        <v>0</v>
      </c>
      <c r="D55" s="38">
        <f t="shared" si="122"/>
        <v>0</v>
      </c>
      <c r="E55" s="21">
        <f t="shared" si="71"/>
        <v>53</v>
      </c>
      <c r="F55" s="37" t="str">
        <f t="shared" ref="F55:I55" si="123">F42</f>
        <v>SERVICIO DE UBER</v>
      </c>
      <c r="G55" s="38">
        <f t="shared" si="3"/>
        <v>2</v>
      </c>
      <c r="H55" s="38" t="str">
        <f t="shared" si="123"/>
        <v>DSA130408AM2</v>
      </c>
      <c r="I55" s="38">
        <f t="shared" si="123"/>
        <v>1</v>
      </c>
      <c r="J55" s="15" t="s">
        <v>41</v>
      </c>
      <c r="K55" s="21">
        <v>24</v>
      </c>
      <c r="L55" s="34">
        <f t="shared" si="2"/>
        <v>43389</v>
      </c>
      <c r="M55" s="38" t="str">
        <f t="shared" ref="M55:T55" si="124">M42</f>
        <v xml:space="preserve"> AQUV</v>
      </c>
      <c r="N55" s="38">
        <f t="shared" si="124"/>
        <v>6589565</v>
      </c>
      <c r="O55" s="39">
        <f t="shared" si="124"/>
        <v>166.43</v>
      </c>
      <c r="P55" s="39">
        <f t="shared" si="124"/>
        <v>26.63</v>
      </c>
      <c r="Q55" s="39">
        <f t="shared" si="124"/>
        <v>0</v>
      </c>
      <c r="R55" s="39">
        <f t="shared" si="124"/>
        <v>193.06</v>
      </c>
      <c r="S55" s="38">
        <f t="shared" si="124"/>
        <v>1</v>
      </c>
      <c r="T55" s="38">
        <f t="shared" si="124"/>
        <v>2</v>
      </c>
      <c r="V55" s="40" t="str">
        <f t="shared" si="1"/>
        <v>EXECUTE [dbo].[PG_CI_FACTURA_CXP] 0, 0, 0, 53, 'SERVICIO DE UBER' , 2 , 'DSA130408AM2' , 'GSE520604IT5' , '2018-10-16',' AQUV', '6589565' ,166.43,26.63,0 ,193.06 ,1,2</v>
      </c>
    </row>
    <row r="56" spans="2:22" x14ac:dyDescent="0.3">
      <c r="B56" s="38">
        <f t="shared" ref="B56:D56" si="125">B43</f>
        <v>0</v>
      </c>
      <c r="C56" s="38">
        <f t="shared" si="125"/>
        <v>0</v>
      </c>
      <c r="D56" s="38">
        <f t="shared" si="125"/>
        <v>0</v>
      </c>
      <c r="E56" s="21">
        <f t="shared" si="71"/>
        <v>54</v>
      </c>
      <c r="F56" s="37" t="str">
        <f t="shared" ref="F56:I56" si="126">F43</f>
        <v>SERVICIO DE UBER</v>
      </c>
      <c r="G56" s="38">
        <f t="shared" si="3"/>
        <v>3</v>
      </c>
      <c r="H56" s="38" t="str">
        <f t="shared" si="126"/>
        <v>DSA130408AM2</v>
      </c>
      <c r="I56" s="38">
        <f t="shared" si="126"/>
        <v>1</v>
      </c>
      <c r="J56" s="15" t="s">
        <v>41</v>
      </c>
      <c r="K56" s="21">
        <v>24</v>
      </c>
      <c r="L56" s="34">
        <f t="shared" si="2"/>
        <v>43390</v>
      </c>
      <c r="M56" s="38" t="str">
        <f t="shared" ref="M56:T56" si="127">M43</f>
        <v xml:space="preserve"> AQUV</v>
      </c>
      <c r="N56" s="38">
        <f t="shared" si="127"/>
        <v>6589567</v>
      </c>
      <c r="O56" s="39">
        <f t="shared" si="127"/>
        <v>208.63</v>
      </c>
      <c r="P56" s="39">
        <f t="shared" si="127"/>
        <v>33.380000000000003</v>
      </c>
      <c r="Q56" s="39">
        <f t="shared" si="127"/>
        <v>0</v>
      </c>
      <c r="R56" s="39">
        <f t="shared" si="127"/>
        <v>242.01</v>
      </c>
      <c r="S56" s="38">
        <f t="shared" si="127"/>
        <v>1</v>
      </c>
      <c r="T56" s="38">
        <f t="shared" si="127"/>
        <v>2</v>
      </c>
      <c r="V56" s="40" t="str">
        <f t="shared" si="1"/>
        <v>EXECUTE [dbo].[PG_CI_FACTURA_CXP] 0, 0, 0, 54, 'SERVICIO DE UBER' , 3 , 'DSA130408AM2' , 'GSE520604IT5' , '2018-10-17',' AQUV', '6589567' ,208.63,33.38,0 ,242.01 ,1,2</v>
      </c>
    </row>
    <row r="57" spans="2:22" x14ac:dyDescent="0.3">
      <c r="B57" s="38">
        <f t="shared" ref="B57:D57" si="128">B44</f>
        <v>0</v>
      </c>
      <c r="C57" s="38">
        <f t="shared" si="128"/>
        <v>0</v>
      </c>
      <c r="D57" s="38">
        <f t="shared" si="128"/>
        <v>0</v>
      </c>
      <c r="E57" s="21">
        <f t="shared" si="71"/>
        <v>55</v>
      </c>
      <c r="F57" s="37" t="str">
        <f t="shared" ref="F57:I57" si="129">F44</f>
        <v>SERVICIO DE UBER</v>
      </c>
      <c r="G57" s="38">
        <f t="shared" si="3"/>
        <v>4</v>
      </c>
      <c r="H57" s="38" t="str">
        <f t="shared" si="129"/>
        <v>DSA130408AM2</v>
      </c>
      <c r="I57" s="38">
        <f t="shared" si="129"/>
        <v>1</v>
      </c>
      <c r="J57" s="15" t="s">
        <v>41</v>
      </c>
      <c r="K57" s="21">
        <v>24</v>
      </c>
      <c r="L57" s="34">
        <f t="shared" si="2"/>
        <v>43391</v>
      </c>
      <c r="M57" s="38" t="str">
        <f t="shared" ref="M57:T57" si="130">M44</f>
        <v xml:space="preserve"> AQUV</v>
      </c>
      <c r="N57" s="38">
        <f t="shared" si="130"/>
        <v>6589571</v>
      </c>
      <c r="O57" s="39">
        <f t="shared" si="130"/>
        <v>157.01</v>
      </c>
      <c r="P57" s="39">
        <f t="shared" si="130"/>
        <v>25.12</v>
      </c>
      <c r="Q57" s="39">
        <f t="shared" si="130"/>
        <v>0</v>
      </c>
      <c r="R57" s="39">
        <f t="shared" si="130"/>
        <v>182.13</v>
      </c>
      <c r="S57" s="38">
        <f t="shared" si="130"/>
        <v>1</v>
      </c>
      <c r="T57" s="38">
        <f t="shared" si="130"/>
        <v>2</v>
      </c>
      <c r="V57" s="40" t="str">
        <f t="shared" si="1"/>
        <v>EXECUTE [dbo].[PG_CI_FACTURA_CXP] 0, 0, 0, 55, 'SERVICIO DE UBER' , 4 , 'DSA130408AM2' , 'GSE520604IT5' , '2018-10-18',' AQUV', '6589571' ,157.01,25.12,0 ,182.13 ,1,2</v>
      </c>
    </row>
    <row r="58" spans="2:22" x14ac:dyDescent="0.3">
      <c r="B58" s="38">
        <f t="shared" ref="B58:D58" si="131">B45</f>
        <v>0</v>
      </c>
      <c r="C58" s="38">
        <f t="shared" si="131"/>
        <v>0</v>
      </c>
      <c r="D58" s="38">
        <f t="shared" si="131"/>
        <v>0</v>
      </c>
      <c r="E58" s="21">
        <f t="shared" si="71"/>
        <v>56</v>
      </c>
      <c r="F58" s="37" t="str">
        <f t="shared" ref="F58:I58" si="132">F45</f>
        <v>SERVICIO DE UBER</v>
      </c>
      <c r="G58" s="38">
        <f t="shared" si="3"/>
        <v>0</v>
      </c>
      <c r="H58" s="38" t="str">
        <f t="shared" si="132"/>
        <v>DSA130408AM2</v>
      </c>
      <c r="I58" s="38">
        <f t="shared" si="132"/>
        <v>1</v>
      </c>
      <c r="J58" s="15" t="s">
        <v>41</v>
      </c>
      <c r="K58" s="21">
        <v>24</v>
      </c>
      <c r="L58" s="34">
        <f t="shared" si="2"/>
        <v>43392</v>
      </c>
      <c r="M58" s="38" t="str">
        <f t="shared" ref="M58:T58" si="133">M45</f>
        <v xml:space="preserve"> AQUV</v>
      </c>
      <c r="N58" s="38">
        <f t="shared" si="133"/>
        <v>6589573</v>
      </c>
      <c r="O58" s="39">
        <f t="shared" si="133"/>
        <v>226.41</v>
      </c>
      <c r="P58" s="39">
        <f t="shared" si="133"/>
        <v>36.229999999999997</v>
      </c>
      <c r="Q58" s="39">
        <f t="shared" si="133"/>
        <v>0</v>
      </c>
      <c r="R58" s="39">
        <f t="shared" si="133"/>
        <v>262.64</v>
      </c>
      <c r="S58" s="38">
        <f t="shared" si="133"/>
        <v>1</v>
      </c>
      <c r="T58" s="38">
        <f t="shared" si="133"/>
        <v>2</v>
      </c>
      <c r="V58" s="40" t="str">
        <f t="shared" si="1"/>
        <v>EXECUTE [dbo].[PG_CI_FACTURA_CXP] 0, 0, 0, 56, 'SERVICIO DE UBER' , 0 , 'DSA130408AM2' , 'GSE520604IT5' , '2018-10-19',' AQUV', '6589573' ,226.41,36.23,0 ,262.64 ,1,2</v>
      </c>
    </row>
    <row r="59" spans="2:22" x14ac:dyDescent="0.3">
      <c r="B59" s="38">
        <f t="shared" ref="B59:D59" si="134">B46</f>
        <v>0</v>
      </c>
      <c r="C59" s="38">
        <f t="shared" si="134"/>
        <v>0</v>
      </c>
      <c r="D59" s="38">
        <f t="shared" si="134"/>
        <v>0</v>
      </c>
      <c r="E59" s="21">
        <f t="shared" si="71"/>
        <v>57</v>
      </c>
      <c r="F59" s="37" t="str">
        <f t="shared" ref="F59:I59" si="135">F46</f>
        <v>SERVICIO DE UBER</v>
      </c>
      <c r="G59" s="38">
        <f t="shared" si="3"/>
        <v>1</v>
      </c>
      <c r="H59" s="38" t="str">
        <f t="shared" si="135"/>
        <v>DSA130408AM2</v>
      </c>
      <c r="I59" s="38">
        <f t="shared" si="135"/>
        <v>1</v>
      </c>
      <c r="J59" s="15" t="s">
        <v>41</v>
      </c>
      <c r="K59" s="21">
        <v>24</v>
      </c>
      <c r="L59" s="34">
        <f t="shared" si="2"/>
        <v>43393</v>
      </c>
      <c r="M59" s="38" t="str">
        <f t="shared" ref="M59:T59" si="136">M46</f>
        <v xml:space="preserve"> AQUV</v>
      </c>
      <c r="N59" s="38">
        <f t="shared" si="136"/>
        <v>6664193</v>
      </c>
      <c r="O59" s="39">
        <f t="shared" si="136"/>
        <v>100.11</v>
      </c>
      <c r="P59" s="39">
        <f t="shared" si="136"/>
        <v>16.02</v>
      </c>
      <c r="Q59" s="39">
        <f t="shared" si="136"/>
        <v>0</v>
      </c>
      <c r="R59" s="39">
        <f t="shared" si="136"/>
        <v>116.13</v>
      </c>
      <c r="S59" s="38">
        <f t="shared" si="136"/>
        <v>1</v>
      </c>
      <c r="T59" s="38">
        <f t="shared" si="136"/>
        <v>2</v>
      </c>
      <c r="V59" s="40" t="str">
        <f t="shared" si="1"/>
        <v>EXECUTE [dbo].[PG_CI_FACTURA_CXP] 0, 0, 0, 57, 'SERVICIO DE UBER' , 1 , 'DSA130408AM2' , 'GSE520604IT5' , '2018-10-20',' AQUV', '6664193' ,100.11,16.02,0 ,116.13 ,1,2</v>
      </c>
    </row>
    <row r="60" spans="2:22" x14ac:dyDescent="0.3">
      <c r="B60" s="38">
        <f t="shared" ref="B60:D60" si="137">B47</f>
        <v>0</v>
      </c>
      <c r="C60" s="38">
        <f t="shared" si="137"/>
        <v>0</v>
      </c>
      <c r="D60" s="38">
        <f t="shared" si="137"/>
        <v>0</v>
      </c>
      <c r="E60" s="21">
        <f t="shared" si="71"/>
        <v>58</v>
      </c>
      <c r="F60" s="37" t="str">
        <f t="shared" ref="F60:I60" si="138">F47</f>
        <v>SERVICIO DE HOTEL</v>
      </c>
      <c r="G60" s="38">
        <f t="shared" si="3"/>
        <v>1</v>
      </c>
      <c r="H60" s="38" t="str">
        <f t="shared" si="138"/>
        <v>IPC060309D42</v>
      </c>
      <c r="I60" s="38">
        <f t="shared" si="138"/>
        <v>2</v>
      </c>
      <c r="J60" s="15" t="s">
        <v>41</v>
      </c>
      <c r="K60" s="21">
        <v>24</v>
      </c>
      <c r="L60" s="34">
        <f t="shared" si="2"/>
        <v>43394</v>
      </c>
      <c r="M60" s="38" t="str">
        <f t="shared" ref="M60:T60" si="139">M47</f>
        <v>PSTM</v>
      </c>
      <c r="N60" s="38">
        <f t="shared" si="139"/>
        <v>17148</v>
      </c>
      <c r="O60" s="39">
        <f t="shared" si="139"/>
        <v>3897.02</v>
      </c>
      <c r="P60" s="39">
        <f t="shared" si="139"/>
        <v>623.52</v>
      </c>
      <c r="Q60" s="39">
        <f t="shared" si="139"/>
        <v>155.88</v>
      </c>
      <c r="R60" s="39">
        <f t="shared" si="139"/>
        <v>4676.42</v>
      </c>
      <c r="S60" s="38">
        <f t="shared" si="139"/>
        <v>1</v>
      </c>
      <c r="T60" s="38">
        <f t="shared" si="139"/>
        <v>2</v>
      </c>
      <c r="V60" s="40" t="str">
        <f t="shared" si="1"/>
        <v>EXECUTE [dbo].[PG_CI_FACTURA_CXP] 0, 0, 0, 58, 'SERVICIO DE HOTEL' , 1 , 'IPC060309D42' , 'GSE520604IT5' , '2018-10-21','PSTM', '17148' ,3897.02,623.52,155.88 ,4676.42 ,1,2</v>
      </c>
    </row>
    <row r="61" spans="2:22" x14ac:dyDescent="0.3">
      <c r="B61" s="38">
        <f t="shared" ref="B61:D61" si="140">B48</f>
        <v>0</v>
      </c>
      <c r="C61" s="38">
        <f t="shared" si="140"/>
        <v>0</v>
      </c>
      <c r="D61" s="38">
        <f t="shared" si="140"/>
        <v>0</v>
      </c>
      <c r="E61" s="21">
        <f t="shared" si="71"/>
        <v>59</v>
      </c>
      <c r="F61" s="37" t="str">
        <f t="shared" ref="F61:I61" si="141">F48</f>
        <v>SERVICIO DE HOTEL</v>
      </c>
      <c r="G61" s="38">
        <f t="shared" si="3"/>
        <v>2</v>
      </c>
      <c r="H61" s="38" t="str">
        <f t="shared" si="141"/>
        <v>IPC060309D42</v>
      </c>
      <c r="I61" s="38">
        <f t="shared" si="141"/>
        <v>2</v>
      </c>
      <c r="J61" s="15" t="s">
        <v>41</v>
      </c>
      <c r="K61" s="21">
        <v>24</v>
      </c>
      <c r="L61" s="34">
        <f t="shared" si="2"/>
        <v>43395</v>
      </c>
      <c r="M61" s="38" t="str">
        <f t="shared" ref="M61:T61" si="142">M48</f>
        <v>PSTM</v>
      </c>
      <c r="N61" s="38">
        <f t="shared" si="142"/>
        <v>17938</v>
      </c>
      <c r="O61" s="39">
        <f t="shared" si="142"/>
        <v>2967.75</v>
      </c>
      <c r="P61" s="39">
        <f t="shared" si="142"/>
        <v>474.84</v>
      </c>
      <c r="Q61" s="39">
        <f t="shared" si="142"/>
        <v>118.71</v>
      </c>
      <c r="R61" s="39">
        <f t="shared" si="142"/>
        <v>3561.3</v>
      </c>
      <c r="S61" s="38">
        <f t="shared" si="142"/>
        <v>1</v>
      </c>
      <c r="T61" s="38">
        <f t="shared" si="142"/>
        <v>2</v>
      </c>
      <c r="V61" s="40" t="str">
        <f t="shared" si="1"/>
        <v>EXECUTE [dbo].[PG_CI_FACTURA_CXP] 0, 0, 0, 59, 'SERVICIO DE HOTEL' , 2 , 'IPC060309D42' , 'GSE520604IT5' , '2018-10-22','PSTM', '17938' ,2967.75,474.84,118.71 ,3561.3 ,1,2</v>
      </c>
    </row>
    <row r="62" spans="2:22" x14ac:dyDescent="0.3">
      <c r="B62" s="38">
        <f t="shared" ref="B62:D62" si="143">B49</f>
        <v>0</v>
      </c>
      <c r="C62" s="38">
        <f t="shared" si="143"/>
        <v>0</v>
      </c>
      <c r="D62" s="38">
        <f t="shared" si="143"/>
        <v>0</v>
      </c>
      <c r="E62" s="21">
        <f t="shared" si="71"/>
        <v>60</v>
      </c>
      <c r="F62" s="37" t="str">
        <f t="shared" ref="F62:I62" si="144">F49</f>
        <v>SERVICIO DE HOTEL</v>
      </c>
      <c r="G62" s="38">
        <f t="shared" si="3"/>
        <v>2</v>
      </c>
      <c r="H62" s="38" t="str">
        <f t="shared" si="144"/>
        <v>IPC060309D42</v>
      </c>
      <c r="I62" s="38">
        <f t="shared" si="144"/>
        <v>2</v>
      </c>
      <c r="J62" s="15" t="s">
        <v>41</v>
      </c>
      <c r="K62" s="21">
        <v>24</v>
      </c>
      <c r="L62" s="34">
        <f t="shared" si="2"/>
        <v>43396</v>
      </c>
      <c r="M62" s="38" t="str">
        <f t="shared" ref="M62:T62" si="145">M49</f>
        <v>PSTM</v>
      </c>
      <c r="N62" s="38">
        <f t="shared" si="145"/>
        <v>20622</v>
      </c>
      <c r="O62" s="39">
        <f t="shared" si="145"/>
        <v>4003.5</v>
      </c>
      <c r="P62" s="39">
        <f t="shared" si="145"/>
        <v>640.55999999999995</v>
      </c>
      <c r="Q62" s="39">
        <f t="shared" si="145"/>
        <v>160.13999999999999</v>
      </c>
      <c r="R62" s="39">
        <f t="shared" si="145"/>
        <v>4804.2</v>
      </c>
      <c r="S62" s="38">
        <f t="shared" si="145"/>
        <v>1</v>
      </c>
      <c r="T62" s="38">
        <f t="shared" si="145"/>
        <v>2</v>
      </c>
      <c r="V62" s="40" t="str">
        <f t="shared" si="1"/>
        <v>EXECUTE [dbo].[PG_CI_FACTURA_CXP] 0, 0, 0, 60, 'SERVICIO DE HOTEL' , 2 , 'IPC060309D42' , 'GSE520604IT5' , '2018-10-23','PSTM', '20622' ,4003.5,640.56,160.14 ,4804.2 ,1,2</v>
      </c>
    </row>
    <row r="63" spans="2:22" x14ac:dyDescent="0.3">
      <c r="B63" s="38">
        <f t="shared" ref="B63:D63" si="146">B50</f>
        <v>0</v>
      </c>
      <c r="C63" s="38">
        <f t="shared" si="146"/>
        <v>0</v>
      </c>
      <c r="D63" s="38">
        <f t="shared" si="146"/>
        <v>0</v>
      </c>
      <c r="E63" s="21">
        <f t="shared" si="71"/>
        <v>61</v>
      </c>
      <c r="F63" s="37" t="str">
        <f t="shared" ref="F63:I63" si="147">F50</f>
        <v>AEROMEXICO</v>
      </c>
      <c r="G63" s="38">
        <f t="shared" si="3"/>
        <v>3</v>
      </c>
      <c r="H63" s="38" t="str">
        <f t="shared" si="147"/>
        <v>AME880912I89</v>
      </c>
      <c r="I63" s="38">
        <f t="shared" si="147"/>
        <v>3</v>
      </c>
      <c r="J63" s="15" t="s">
        <v>41</v>
      </c>
      <c r="K63" s="21">
        <v>24</v>
      </c>
      <c r="L63" s="34">
        <f t="shared" si="2"/>
        <v>43397</v>
      </c>
      <c r="M63" s="38" t="str">
        <f t="shared" ref="M63:T63" si="148">M50</f>
        <v>F</v>
      </c>
      <c r="N63" s="38" t="str">
        <f t="shared" si="148"/>
        <v>1392100791803</v>
      </c>
      <c r="O63" s="39">
        <f t="shared" si="148"/>
        <v>3635</v>
      </c>
      <c r="P63" s="39">
        <f t="shared" si="148"/>
        <v>506</v>
      </c>
      <c r="Q63" s="39">
        <f t="shared" si="148"/>
        <v>0</v>
      </c>
      <c r="R63" s="39">
        <f t="shared" si="148"/>
        <v>4141</v>
      </c>
      <c r="S63" s="38">
        <f t="shared" si="148"/>
        <v>1</v>
      </c>
      <c r="T63" s="38">
        <f t="shared" si="148"/>
        <v>2</v>
      </c>
      <c r="V63" s="40" t="str">
        <f t="shared" si="1"/>
        <v>EXECUTE [dbo].[PG_CI_FACTURA_CXP] 0, 0, 0, 61, 'AEROMEXICO' , 3 , 'AME880912I89' , 'GSE520604IT5' , '2018-10-24','F', '1392100791803' ,3635,506,0 ,4141 ,1,2</v>
      </c>
    </row>
    <row r="64" spans="2:22" x14ac:dyDescent="0.3">
      <c r="B64" s="38">
        <f t="shared" ref="B64:D64" si="149">B51</f>
        <v>0</v>
      </c>
      <c r="C64" s="38">
        <f t="shared" si="149"/>
        <v>0</v>
      </c>
      <c r="D64" s="38">
        <f t="shared" si="149"/>
        <v>0</v>
      </c>
      <c r="E64" s="21">
        <f t="shared" si="71"/>
        <v>62</v>
      </c>
      <c r="F64" s="37" t="str">
        <f t="shared" ref="F64:I64" si="150">F51</f>
        <v>AEROMEXICO</v>
      </c>
      <c r="G64" s="38">
        <f t="shared" si="3"/>
        <v>4</v>
      </c>
      <c r="H64" s="38" t="str">
        <f t="shared" si="150"/>
        <v>AME880912I89</v>
      </c>
      <c r="I64" s="38">
        <f t="shared" si="150"/>
        <v>3</v>
      </c>
      <c r="J64" s="15" t="s">
        <v>41</v>
      </c>
      <c r="K64" s="21">
        <v>24</v>
      </c>
      <c r="L64" s="34">
        <f t="shared" si="2"/>
        <v>43398</v>
      </c>
      <c r="M64" s="38" t="str">
        <f t="shared" ref="M64:T64" si="151">M51</f>
        <v>F</v>
      </c>
      <c r="N64" s="38" t="str">
        <f t="shared" si="151"/>
        <v>1392100791804</v>
      </c>
      <c r="O64" s="39">
        <f t="shared" si="151"/>
        <v>3160</v>
      </c>
      <c r="P64" s="39">
        <f t="shared" si="151"/>
        <v>506</v>
      </c>
      <c r="Q64" s="39">
        <f t="shared" si="151"/>
        <v>0</v>
      </c>
      <c r="R64" s="39">
        <f t="shared" si="151"/>
        <v>3666</v>
      </c>
      <c r="S64" s="38">
        <f t="shared" si="151"/>
        <v>1</v>
      </c>
      <c r="T64" s="38">
        <f t="shared" si="151"/>
        <v>2</v>
      </c>
      <c r="V64" s="40" t="str">
        <f t="shared" si="1"/>
        <v>EXECUTE [dbo].[PG_CI_FACTURA_CXP] 0, 0, 0, 62, 'AEROMEXICO' , 4 , 'AME880912I89' , 'GSE520604IT5' , '2018-10-25','F', '1392100791804' ,3160,506,0 ,3666 ,1,2</v>
      </c>
    </row>
    <row r="65" spans="2:22" x14ac:dyDescent="0.3">
      <c r="B65" s="38">
        <f t="shared" ref="B65:D65" si="152">B52</f>
        <v>0</v>
      </c>
      <c r="C65" s="38">
        <f t="shared" si="152"/>
        <v>0</v>
      </c>
      <c r="D65" s="38">
        <f t="shared" si="152"/>
        <v>0</v>
      </c>
      <c r="E65" s="21">
        <f t="shared" si="71"/>
        <v>63</v>
      </c>
      <c r="F65" s="37" t="str">
        <f t="shared" ref="F65:I65" si="153">F52</f>
        <v>AEROMEXICO</v>
      </c>
      <c r="G65" s="38">
        <f t="shared" si="3"/>
        <v>1</v>
      </c>
      <c r="H65" s="38" t="str">
        <f t="shared" si="153"/>
        <v>AME880912I89</v>
      </c>
      <c r="I65" s="38">
        <f t="shared" si="153"/>
        <v>3</v>
      </c>
      <c r="J65" s="15" t="s">
        <v>41</v>
      </c>
      <c r="K65" s="21">
        <v>24</v>
      </c>
      <c r="L65" s="34">
        <f t="shared" si="2"/>
        <v>43399</v>
      </c>
      <c r="M65" s="38" t="str">
        <f t="shared" ref="M65:T65" si="154">M52</f>
        <v>F</v>
      </c>
      <c r="N65" s="38" t="str">
        <f t="shared" si="154"/>
        <v>1398216939520</v>
      </c>
      <c r="O65" s="39">
        <f t="shared" si="154"/>
        <v>155</v>
      </c>
      <c r="P65" s="39">
        <f t="shared" si="154"/>
        <v>25</v>
      </c>
      <c r="Q65" s="39">
        <f t="shared" si="154"/>
        <v>0</v>
      </c>
      <c r="R65" s="39">
        <f t="shared" si="154"/>
        <v>180</v>
      </c>
      <c r="S65" s="38">
        <f t="shared" si="154"/>
        <v>1</v>
      </c>
      <c r="T65" s="38">
        <f t="shared" si="154"/>
        <v>2</v>
      </c>
      <c r="V65" s="40" t="str">
        <f t="shared" si="1"/>
        <v>EXECUTE [dbo].[PG_CI_FACTURA_CXP] 0, 0, 0, 63, 'AEROMEXICO' , 1 , 'AME880912I89' , 'GSE520604IT5' , '2018-10-26','F', '1398216939520' ,155,25,0 ,180 ,1,2</v>
      </c>
    </row>
    <row r="66" spans="2:22" x14ac:dyDescent="0.3">
      <c r="B66" s="38">
        <f t="shared" ref="B66:D66" si="155">B53</f>
        <v>0</v>
      </c>
      <c r="C66" s="38">
        <f t="shared" si="155"/>
        <v>0</v>
      </c>
      <c r="D66" s="38">
        <f t="shared" si="155"/>
        <v>0</v>
      </c>
      <c r="E66" s="21">
        <f t="shared" si="71"/>
        <v>64</v>
      </c>
      <c r="F66" s="37" t="str">
        <f t="shared" ref="F66:I66" si="156">F53</f>
        <v>OXXO</v>
      </c>
      <c r="G66" s="38">
        <f t="shared" si="3"/>
        <v>2</v>
      </c>
      <c r="H66" s="38" t="str">
        <f t="shared" si="156"/>
        <v>CCO8605231N4</v>
      </c>
      <c r="I66" s="38">
        <f t="shared" si="156"/>
        <v>4</v>
      </c>
      <c r="J66" s="15" t="s">
        <v>41</v>
      </c>
      <c r="K66" s="21">
        <v>24</v>
      </c>
      <c r="L66" s="34">
        <f t="shared" si="2"/>
        <v>43400</v>
      </c>
      <c r="M66" s="38" t="str">
        <f t="shared" ref="M66:T66" si="157">M53</f>
        <v>MEX</v>
      </c>
      <c r="N66" s="38">
        <f t="shared" si="157"/>
        <v>187306638</v>
      </c>
      <c r="O66" s="39">
        <f t="shared" si="157"/>
        <v>76.03</v>
      </c>
      <c r="P66" s="39">
        <f t="shared" si="157"/>
        <v>8.9600000000000009</v>
      </c>
      <c r="Q66" s="39">
        <f t="shared" si="157"/>
        <v>0</v>
      </c>
      <c r="R66" s="39">
        <f t="shared" si="157"/>
        <v>84.990000000000009</v>
      </c>
      <c r="S66" s="38">
        <f t="shared" si="157"/>
        <v>1</v>
      </c>
      <c r="T66" s="38">
        <f t="shared" si="157"/>
        <v>2</v>
      </c>
      <c r="V66" s="40" t="str">
        <f t="shared" si="1"/>
        <v>EXECUTE [dbo].[PG_CI_FACTURA_CXP] 0, 0, 0, 64, 'OXXO' , 2 , 'CCO8605231N4' , 'GSE520604IT5' , '2018-10-27','MEX', '187306638' ,76.03,8.96,0 ,84.99 ,1,2</v>
      </c>
    </row>
    <row r="67" spans="2:22" x14ac:dyDescent="0.3">
      <c r="B67" s="38">
        <f t="shared" ref="B67:D67" si="158">B54</f>
        <v>0</v>
      </c>
      <c r="C67" s="38">
        <f t="shared" si="158"/>
        <v>0</v>
      </c>
      <c r="D67" s="38">
        <f t="shared" si="158"/>
        <v>0</v>
      </c>
      <c r="E67" s="21">
        <f t="shared" si="71"/>
        <v>65</v>
      </c>
      <c r="F67" s="37" t="str">
        <f t="shared" ref="F67:I67" si="159">F54</f>
        <v>INTERJET</v>
      </c>
      <c r="G67" s="38">
        <f t="shared" si="3"/>
        <v>3</v>
      </c>
      <c r="H67" s="38" t="str">
        <f t="shared" si="159"/>
        <v>AAE050309FM0</v>
      </c>
      <c r="I67" s="38">
        <f t="shared" si="159"/>
        <v>5</v>
      </c>
      <c r="J67" s="15" t="s">
        <v>41</v>
      </c>
      <c r="K67" s="21">
        <v>24</v>
      </c>
      <c r="L67" s="34">
        <f t="shared" si="2"/>
        <v>43401</v>
      </c>
      <c r="M67" s="38">
        <f t="shared" ref="M67:T67" si="160">M54</f>
        <v>0</v>
      </c>
      <c r="N67" s="38">
        <f t="shared" si="160"/>
        <v>5592411</v>
      </c>
      <c r="O67" s="39">
        <f t="shared" si="160"/>
        <v>12791.94</v>
      </c>
      <c r="P67" s="39">
        <f t="shared" si="160"/>
        <v>553.23</v>
      </c>
      <c r="Q67" s="39">
        <f t="shared" si="160"/>
        <v>0</v>
      </c>
      <c r="R67" s="39">
        <f t="shared" si="160"/>
        <v>13345.17</v>
      </c>
      <c r="S67" s="38">
        <f t="shared" si="160"/>
        <v>1</v>
      </c>
      <c r="T67" s="38">
        <f t="shared" si="160"/>
        <v>2</v>
      </c>
      <c r="V67" s="40" t="str">
        <f t="shared" si="1"/>
        <v>EXECUTE [dbo].[PG_CI_FACTURA_CXP] 0, 0, 0, 65, 'INTERJET' , 3 , 'AAE050309FM0' , 'GSE520604IT5' , '2018-10-28','0', '5592411' ,12791.94,553.23,0 ,13345.17 ,1,2</v>
      </c>
    </row>
    <row r="68" spans="2:22" x14ac:dyDescent="0.3">
      <c r="B68" s="38">
        <f t="shared" ref="B68:D68" si="161">B55</f>
        <v>0</v>
      </c>
      <c r="C68" s="38">
        <f t="shared" si="161"/>
        <v>0</v>
      </c>
      <c r="D68" s="38">
        <f t="shared" si="161"/>
        <v>0</v>
      </c>
      <c r="E68" s="21">
        <f t="shared" si="71"/>
        <v>66</v>
      </c>
      <c r="F68" s="37" t="str">
        <f t="shared" ref="F68:I68" si="162">F55</f>
        <v>SERVICIO DE UBER</v>
      </c>
      <c r="G68" s="38">
        <f t="shared" si="3"/>
        <v>4</v>
      </c>
      <c r="H68" s="38" t="str">
        <f t="shared" si="162"/>
        <v>DSA130408AM2</v>
      </c>
      <c r="I68" s="38">
        <f t="shared" si="162"/>
        <v>1</v>
      </c>
      <c r="J68" s="15" t="s">
        <v>41</v>
      </c>
      <c r="K68" s="21">
        <v>24</v>
      </c>
      <c r="L68" s="34">
        <f t="shared" si="2"/>
        <v>43402</v>
      </c>
      <c r="M68" s="38" t="str">
        <f t="shared" ref="M68:T68" si="163">M55</f>
        <v xml:space="preserve"> AQUV</v>
      </c>
      <c r="N68" s="38">
        <f t="shared" si="163"/>
        <v>6589565</v>
      </c>
      <c r="O68" s="39">
        <f t="shared" si="163"/>
        <v>166.43</v>
      </c>
      <c r="P68" s="39">
        <f t="shared" si="163"/>
        <v>26.63</v>
      </c>
      <c r="Q68" s="39">
        <f t="shared" si="163"/>
        <v>0</v>
      </c>
      <c r="R68" s="39">
        <f t="shared" si="163"/>
        <v>193.06</v>
      </c>
      <c r="S68" s="38">
        <f t="shared" si="163"/>
        <v>1</v>
      </c>
      <c r="T68" s="38">
        <f t="shared" si="163"/>
        <v>2</v>
      </c>
      <c r="V68" s="40" t="str">
        <f t="shared" ref="V68:V102" si="164">CONCATENATE($Y$1,E68,", '",F68,"' , ",G68," , '",H68,"' , '",J68,"' , '",TEXT(L68,"aaaa-mm-dd"),"','",M68,"', '",N68,"' ,",O68,",",P68,",",Q68," ,",R68," ,",S68,",",T68)</f>
        <v>EXECUTE [dbo].[PG_CI_FACTURA_CXP] 0, 0, 0, 66, 'SERVICIO DE UBER' , 4 , 'DSA130408AM2' , 'GSE520604IT5' , '2018-10-29',' AQUV', '6589565' ,166.43,26.63,0 ,193.06 ,1,2</v>
      </c>
    </row>
    <row r="69" spans="2:22" x14ac:dyDescent="0.3">
      <c r="B69" s="38">
        <f t="shared" ref="B69:D69" si="165">B56</f>
        <v>0</v>
      </c>
      <c r="C69" s="38">
        <f t="shared" si="165"/>
        <v>0</v>
      </c>
      <c r="D69" s="38">
        <f t="shared" si="165"/>
        <v>0</v>
      </c>
      <c r="E69" s="21">
        <f t="shared" si="71"/>
        <v>67</v>
      </c>
      <c r="F69" s="37" t="str">
        <f t="shared" ref="F69:I69" si="166">F56</f>
        <v>SERVICIO DE UBER</v>
      </c>
      <c r="G69" s="38">
        <f t="shared" si="3"/>
        <v>0</v>
      </c>
      <c r="H69" s="38" t="str">
        <f t="shared" si="166"/>
        <v>DSA130408AM2</v>
      </c>
      <c r="I69" s="38">
        <f t="shared" si="166"/>
        <v>1</v>
      </c>
      <c r="J69" s="15" t="s">
        <v>41</v>
      </c>
      <c r="K69" s="21">
        <v>24</v>
      </c>
      <c r="L69" s="34">
        <f t="shared" ref="L69:L102" si="167">L68+1</f>
        <v>43403</v>
      </c>
      <c r="M69" s="38" t="str">
        <f t="shared" ref="M69:T69" si="168">M56</f>
        <v xml:space="preserve"> AQUV</v>
      </c>
      <c r="N69" s="38">
        <f t="shared" si="168"/>
        <v>6589567</v>
      </c>
      <c r="O69" s="39">
        <f t="shared" si="168"/>
        <v>208.63</v>
      </c>
      <c r="P69" s="39">
        <f t="shared" si="168"/>
        <v>33.380000000000003</v>
      </c>
      <c r="Q69" s="39">
        <f t="shared" si="168"/>
        <v>0</v>
      </c>
      <c r="R69" s="39">
        <f t="shared" si="168"/>
        <v>242.01</v>
      </c>
      <c r="S69" s="38">
        <f t="shared" si="168"/>
        <v>1</v>
      </c>
      <c r="T69" s="38">
        <f t="shared" si="168"/>
        <v>2</v>
      </c>
      <c r="V69" s="40" t="str">
        <f t="shared" si="164"/>
        <v>EXECUTE [dbo].[PG_CI_FACTURA_CXP] 0, 0, 0, 67, 'SERVICIO DE UBER' , 0 , 'DSA130408AM2' , 'GSE520604IT5' , '2018-10-30',' AQUV', '6589567' ,208.63,33.38,0 ,242.01 ,1,2</v>
      </c>
    </row>
    <row r="70" spans="2:22" x14ac:dyDescent="0.3">
      <c r="B70" s="38">
        <f t="shared" ref="B70:D70" si="169">B57</f>
        <v>0</v>
      </c>
      <c r="C70" s="38">
        <f t="shared" si="169"/>
        <v>0</v>
      </c>
      <c r="D70" s="38">
        <f t="shared" si="169"/>
        <v>0</v>
      </c>
      <c r="E70" s="21">
        <f t="shared" si="71"/>
        <v>68</v>
      </c>
      <c r="F70" s="37" t="str">
        <f t="shared" ref="F70:I70" si="170">F57</f>
        <v>SERVICIO DE UBER</v>
      </c>
      <c r="G70" s="38">
        <f t="shared" si="3"/>
        <v>1</v>
      </c>
      <c r="H70" s="38" t="str">
        <f t="shared" si="170"/>
        <v>DSA130408AM2</v>
      </c>
      <c r="I70" s="38">
        <f t="shared" si="170"/>
        <v>1</v>
      </c>
      <c r="J70" s="15" t="s">
        <v>41</v>
      </c>
      <c r="K70" s="21">
        <v>24</v>
      </c>
      <c r="L70" s="34">
        <f t="shared" si="167"/>
        <v>43404</v>
      </c>
      <c r="M70" s="38" t="str">
        <f t="shared" ref="M70:T70" si="171">M57</f>
        <v xml:space="preserve"> AQUV</v>
      </c>
      <c r="N70" s="38">
        <f t="shared" si="171"/>
        <v>6589571</v>
      </c>
      <c r="O70" s="39">
        <f t="shared" si="171"/>
        <v>157.01</v>
      </c>
      <c r="P70" s="39">
        <f t="shared" si="171"/>
        <v>25.12</v>
      </c>
      <c r="Q70" s="39">
        <f t="shared" si="171"/>
        <v>0</v>
      </c>
      <c r="R70" s="39">
        <f t="shared" si="171"/>
        <v>182.13</v>
      </c>
      <c r="S70" s="38">
        <f t="shared" si="171"/>
        <v>1</v>
      </c>
      <c r="T70" s="38">
        <f t="shared" si="171"/>
        <v>2</v>
      </c>
      <c r="V70" s="40" t="str">
        <f t="shared" si="164"/>
        <v>EXECUTE [dbo].[PG_CI_FACTURA_CXP] 0, 0, 0, 68, 'SERVICIO DE UBER' , 1 , 'DSA130408AM2' , 'GSE520604IT5' , '2018-10-31',' AQUV', '6589571' ,157.01,25.12,0 ,182.13 ,1,2</v>
      </c>
    </row>
    <row r="71" spans="2:22" x14ac:dyDescent="0.3">
      <c r="B71" s="38">
        <f t="shared" ref="B71:D71" si="172">B58</f>
        <v>0</v>
      </c>
      <c r="C71" s="38">
        <f t="shared" si="172"/>
        <v>0</v>
      </c>
      <c r="D71" s="38">
        <f t="shared" si="172"/>
        <v>0</v>
      </c>
      <c r="E71" s="21">
        <f t="shared" si="71"/>
        <v>69</v>
      </c>
      <c r="F71" s="37" t="str">
        <f t="shared" ref="F71:I71" si="173">F58</f>
        <v>SERVICIO DE UBER</v>
      </c>
      <c r="G71" s="38">
        <f t="shared" si="3"/>
        <v>1</v>
      </c>
      <c r="H71" s="38" t="str">
        <f t="shared" si="173"/>
        <v>DSA130408AM2</v>
      </c>
      <c r="I71" s="38">
        <f t="shared" si="173"/>
        <v>1</v>
      </c>
      <c r="J71" s="15" t="s">
        <v>41</v>
      </c>
      <c r="K71" s="21">
        <v>24</v>
      </c>
      <c r="L71" s="34">
        <f t="shared" si="167"/>
        <v>43405</v>
      </c>
      <c r="M71" s="38" t="str">
        <f t="shared" ref="M71:T71" si="174">M58</f>
        <v xml:space="preserve"> AQUV</v>
      </c>
      <c r="N71" s="38">
        <f t="shared" si="174"/>
        <v>6589573</v>
      </c>
      <c r="O71" s="39">
        <f t="shared" si="174"/>
        <v>226.41</v>
      </c>
      <c r="P71" s="39">
        <f t="shared" si="174"/>
        <v>36.229999999999997</v>
      </c>
      <c r="Q71" s="39">
        <f t="shared" si="174"/>
        <v>0</v>
      </c>
      <c r="R71" s="39">
        <f t="shared" si="174"/>
        <v>262.64</v>
      </c>
      <c r="S71" s="38">
        <f t="shared" si="174"/>
        <v>1</v>
      </c>
      <c r="T71" s="38">
        <f t="shared" si="174"/>
        <v>2</v>
      </c>
      <c r="V71" s="40" t="str">
        <f t="shared" si="164"/>
        <v>EXECUTE [dbo].[PG_CI_FACTURA_CXP] 0, 0, 0, 69, 'SERVICIO DE UBER' , 1 , 'DSA130408AM2' , 'GSE520604IT5' , '2018-11-01',' AQUV', '6589573' ,226.41,36.23,0 ,262.64 ,1,2</v>
      </c>
    </row>
    <row r="72" spans="2:22" x14ac:dyDescent="0.3">
      <c r="B72" s="38">
        <f t="shared" ref="B72:D72" si="175">B59</f>
        <v>0</v>
      </c>
      <c r="C72" s="38">
        <f t="shared" si="175"/>
        <v>0</v>
      </c>
      <c r="D72" s="38">
        <f t="shared" si="175"/>
        <v>0</v>
      </c>
      <c r="E72" s="21">
        <f t="shared" si="71"/>
        <v>70</v>
      </c>
      <c r="F72" s="37" t="str">
        <f t="shared" ref="F72:I72" si="176">F59</f>
        <v>SERVICIO DE UBER</v>
      </c>
      <c r="G72" s="38">
        <f t="shared" si="3"/>
        <v>2</v>
      </c>
      <c r="H72" s="38" t="str">
        <f t="shared" si="176"/>
        <v>DSA130408AM2</v>
      </c>
      <c r="I72" s="38">
        <f t="shared" si="176"/>
        <v>1</v>
      </c>
      <c r="J72" s="15" t="s">
        <v>41</v>
      </c>
      <c r="K72" s="21">
        <v>24</v>
      </c>
      <c r="L72" s="34">
        <f t="shared" si="167"/>
        <v>43406</v>
      </c>
      <c r="M72" s="38" t="str">
        <f t="shared" ref="M72:T72" si="177">M59</f>
        <v xml:space="preserve"> AQUV</v>
      </c>
      <c r="N72" s="38">
        <f t="shared" si="177"/>
        <v>6664193</v>
      </c>
      <c r="O72" s="39">
        <f t="shared" si="177"/>
        <v>100.11</v>
      </c>
      <c r="P72" s="39">
        <f t="shared" si="177"/>
        <v>16.02</v>
      </c>
      <c r="Q72" s="39">
        <f t="shared" si="177"/>
        <v>0</v>
      </c>
      <c r="R72" s="39">
        <f t="shared" si="177"/>
        <v>116.13</v>
      </c>
      <c r="S72" s="38">
        <f t="shared" si="177"/>
        <v>1</v>
      </c>
      <c r="T72" s="38">
        <f t="shared" si="177"/>
        <v>2</v>
      </c>
      <c r="V72" s="40" t="str">
        <f t="shared" si="164"/>
        <v>EXECUTE [dbo].[PG_CI_FACTURA_CXP] 0, 0, 0, 70, 'SERVICIO DE UBER' , 2 , 'DSA130408AM2' , 'GSE520604IT5' , '2018-11-02',' AQUV', '6664193' ,100.11,16.02,0 ,116.13 ,1,2</v>
      </c>
    </row>
    <row r="73" spans="2:22" x14ac:dyDescent="0.3">
      <c r="B73" s="38">
        <f t="shared" ref="B73:D73" si="178">B60</f>
        <v>0</v>
      </c>
      <c r="C73" s="38">
        <f t="shared" si="178"/>
        <v>0</v>
      </c>
      <c r="D73" s="38">
        <f t="shared" si="178"/>
        <v>0</v>
      </c>
      <c r="E73" s="21">
        <f t="shared" si="71"/>
        <v>71</v>
      </c>
      <c r="F73" s="37" t="str">
        <f t="shared" ref="F73:I73" si="179">F60</f>
        <v>SERVICIO DE HOTEL</v>
      </c>
      <c r="G73" s="38">
        <f t="shared" si="3"/>
        <v>2</v>
      </c>
      <c r="H73" s="38" t="str">
        <f t="shared" si="179"/>
        <v>IPC060309D42</v>
      </c>
      <c r="I73" s="38">
        <f t="shared" si="179"/>
        <v>2</v>
      </c>
      <c r="J73" s="15" t="s">
        <v>41</v>
      </c>
      <c r="K73" s="21">
        <v>24</v>
      </c>
      <c r="L73" s="34">
        <f t="shared" si="167"/>
        <v>43407</v>
      </c>
      <c r="M73" s="38" t="str">
        <f t="shared" ref="M73:T73" si="180">M60</f>
        <v>PSTM</v>
      </c>
      <c r="N73" s="38">
        <f t="shared" si="180"/>
        <v>17148</v>
      </c>
      <c r="O73" s="39">
        <f t="shared" si="180"/>
        <v>3897.02</v>
      </c>
      <c r="P73" s="39">
        <f t="shared" si="180"/>
        <v>623.52</v>
      </c>
      <c r="Q73" s="39">
        <f t="shared" si="180"/>
        <v>155.88</v>
      </c>
      <c r="R73" s="39">
        <f t="shared" si="180"/>
        <v>4676.42</v>
      </c>
      <c r="S73" s="38">
        <f t="shared" si="180"/>
        <v>1</v>
      </c>
      <c r="T73" s="38">
        <f t="shared" si="180"/>
        <v>2</v>
      </c>
      <c r="V73" s="40" t="str">
        <f t="shared" si="164"/>
        <v>EXECUTE [dbo].[PG_CI_FACTURA_CXP] 0, 0, 0, 71, 'SERVICIO DE HOTEL' , 2 , 'IPC060309D42' , 'GSE520604IT5' , '2018-11-03','PSTM', '17148' ,3897.02,623.52,155.88 ,4676.42 ,1,2</v>
      </c>
    </row>
    <row r="74" spans="2:22" x14ac:dyDescent="0.3">
      <c r="B74" s="38">
        <f t="shared" ref="B74:D74" si="181">B61</f>
        <v>0</v>
      </c>
      <c r="C74" s="38">
        <f t="shared" si="181"/>
        <v>0</v>
      </c>
      <c r="D74" s="38">
        <f t="shared" si="181"/>
        <v>0</v>
      </c>
      <c r="E74" s="21">
        <f t="shared" si="71"/>
        <v>72</v>
      </c>
      <c r="F74" s="37" t="str">
        <f t="shared" ref="F74:I74" si="182">F61</f>
        <v>SERVICIO DE HOTEL</v>
      </c>
      <c r="G74" s="38">
        <f t="shared" si="3"/>
        <v>3</v>
      </c>
      <c r="H74" s="38" t="str">
        <f t="shared" si="182"/>
        <v>IPC060309D42</v>
      </c>
      <c r="I74" s="38">
        <f t="shared" si="182"/>
        <v>2</v>
      </c>
      <c r="J74" s="15" t="s">
        <v>41</v>
      </c>
      <c r="K74" s="21">
        <v>24</v>
      </c>
      <c r="L74" s="34">
        <f t="shared" si="167"/>
        <v>43408</v>
      </c>
      <c r="M74" s="38" t="str">
        <f t="shared" ref="M74:T74" si="183">M61</f>
        <v>PSTM</v>
      </c>
      <c r="N74" s="38">
        <f t="shared" si="183"/>
        <v>17938</v>
      </c>
      <c r="O74" s="39">
        <f t="shared" si="183"/>
        <v>2967.75</v>
      </c>
      <c r="P74" s="39">
        <f t="shared" si="183"/>
        <v>474.84</v>
      </c>
      <c r="Q74" s="39">
        <f t="shared" si="183"/>
        <v>118.71</v>
      </c>
      <c r="R74" s="39">
        <f t="shared" si="183"/>
        <v>3561.3</v>
      </c>
      <c r="S74" s="38">
        <f t="shared" si="183"/>
        <v>1</v>
      </c>
      <c r="T74" s="38">
        <f t="shared" si="183"/>
        <v>2</v>
      </c>
      <c r="V74" s="40" t="str">
        <f t="shared" si="164"/>
        <v>EXECUTE [dbo].[PG_CI_FACTURA_CXP] 0, 0, 0, 72, 'SERVICIO DE HOTEL' , 3 , 'IPC060309D42' , 'GSE520604IT5' , '2018-11-04','PSTM', '17938' ,2967.75,474.84,118.71 ,3561.3 ,1,2</v>
      </c>
    </row>
    <row r="75" spans="2:22" x14ac:dyDescent="0.3">
      <c r="B75" s="38">
        <f t="shared" ref="B75:D75" si="184">B62</f>
        <v>0</v>
      </c>
      <c r="C75" s="38">
        <f t="shared" si="184"/>
        <v>0</v>
      </c>
      <c r="D75" s="38">
        <f t="shared" si="184"/>
        <v>0</v>
      </c>
      <c r="E75" s="21">
        <f t="shared" si="71"/>
        <v>73</v>
      </c>
      <c r="F75" s="37" t="str">
        <f t="shared" ref="F75:I75" si="185">F62</f>
        <v>SERVICIO DE HOTEL</v>
      </c>
      <c r="G75" s="38">
        <f t="shared" si="3"/>
        <v>4</v>
      </c>
      <c r="H75" s="38" t="str">
        <f t="shared" si="185"/>
        <v>IPC060309D42</v>
      </c>
      <c r="I75" s="38">
        <f t="shared" si="185"/>
        <v>2</v>
      </c>
      <c r="J75" s="15" t="s">
        <v>41</v>
      </c>
      <c r="K75" s="21">
        <v>24</v>
      </c>
      <c r="L75" s="34">
        <f t="shared" si="167"/>
        <v>43409</v>
      </c>
      <c r="M75" s="38" t="str">
        <f t="shared" ref="M75:T75" si="186">M62</f>
        <v>PSTM</v>
      </c>
      <c r="N75" s="38">
        <f t="shared" si="186"/>
        <v>20622</v>
      </c>
      <c r="O75" s="39">
        <f t="shared" si="186"/>
        <v>4003.5</v>
      </c>
      <c r="P75" s="39">
        <f t="shared" si="186"/>
        <v>640.55999999999995</v>
      </c>
      <c r="Q75" s="39">
        <f t="shared" si="186"/>
        <v>160.13999999999999</v>
      </c>
      <c r="R75" s="39">
        <f t="shared" si="186"/>
        <v>4804.2</v>
      </c>
      <c r="S75" s="38">
        <f t="shared" si="186"/>
        <v>1</v>
      </c>
      <c r="T75" s="38">
        <f t="shared" si="186"/>
        <v>2</v>
      </c>
      <c r="V75" s="40" t="str">
        <f t="shared" si="164"/>
        <v>EXECUTE [dbo].[PG_CI_FACTURA_CXP] 0, 0, 0, 73, 'SERVICIO DE HOTEL' , 4 , 'IPC060309D42' , 'GSE520604IT5' , '2018-11-05','PSTM', '20622' ,4003.5,640.56,160.14 ,4804.2 ,1,2</v>
      </c>
    </row>
    <row r="76" spans="2:22" x14ac:dyDescent="0.3">
      <c r="B76" s="38">
        <f t="shared" ref="B76:D76" si="187">B63</f>
        <v>0</v>
      </c>
      <c r="C76" s="38">
        <f t="shared" si="187"/>
        <v>0</v>
      </c>
      <c r="D76" s="38">
        <f t="shared" si="187"/>
        <v>0</v>
      </c>
      <c r="E76" s="21">
        <f t="shared" si="71"/>
        <v>74</v>
      </c>
      <c r="F76" s="37" t="str">
        <f t="shared" ref="F76:I76" si="188">F63</f>
        <v>AEROMEXICO</v>
      </c>
      <c r="G76" s="38">
        <f t="shared" si="3"/>
        <v>1</v>
      </c>
      <c r="H76" s="38" t="str">
        <f t="shared" si="188"/>
        <v>AME880912I89</v>
      </c>
      <c r="I76" s="38">
        <f t="shared" si="188"/>
        <v>3</v>
      </c>
      <c r="J76" s="15" t="s">
        <v>41</v>
      </c>
      <c r="K76" s="21">
        <v>24</v>
      </c>
      <c r="L76" s="34">
        <f t="shared" si="167"/>
        <v>43410</v>
      </c>
      <c r="M76" s="38" t="str">
        <f t="shared" ref="M76:T76" si="189">M63</f>
        <v>F</v>
      </c>
      <c r="N76" s="38" t="str">
        <f t="shared" si="189"/>
        <v>1392100791803</v>
      </c>
      <c r="O76" s="39">
        <f t="shared" si="189"/>
        <v>3635</v>
      </c>
      <c r="P76" s="39">
        <f t="shared" si="189"/>
        <v>506</v>
      </c>
      <c r="Q76" s="39">
        <f t="shared" si="189"/>
        <v>0</v>
      </c>
      <c r="R76" s="39">
        <f t="shared" si="189"/>
        <v>4141</v>
      </c>
      <c r="S76" s="38">
        <f t="shared" si="189"/>
        <v>1</v>
      </c>
      <c r="T76" s="38">
        <f t="shared" si="189"/>
        <v>2</v>
      </c>
      <c r="V76" s="40" t="str">
        <f t="shared" si="164"/>
        <v>EXECUTE [dbo].[PG_CI_FACTURA_CXP] 0, 0, 0, 74, 'AEROMEXICO' , 1 , 'AME880912I89' , 'GSE520604IT5' , '2018-11-06','F', '1392100791803' ,3635,506,0 ,4141 ,1,2</v>
      </c>
    </row>
    <row r="77" spans="2:22" x14ac:dyDescent="0.3">
      <c r="B77" s="38">
        <f t="shared" ref="B77:D77" si="190">B64</f>
        <v>0</v>
      </c>
      <c r="C77" s="38">
        <f t="shared" si="190"/>
        <v>0</v>
      </c>
      <c r="D77" s="38">
        <f t="shared" si="190"/>
        <v>0</v>
      </c>
      <c r="E77" s="21">
        <f t="shared" si="71"/>
        <v>75</v>
      </c>
      <c r="F77" s="37" t="str">
        <f t="shared" ref="F77:I77" si="191">F64</f>
        <v>AEROMEXICO</v>
      </c>
      <c r="G77" s="38">
        <f t="shared" si="3"/>
        <v>2</v>
      </c>
      <c r="H77" s="38" t="str">
        <f t="shared" si="191"/>
        <v>AME880912I89</v>
      </c>
      <c r="I77" s="38">
        <f t="shared" si="191"/>
        <v>3</v>
      </c>
      <c r="J77" s="15" t="s">
        <v>41</v>
      </c>
      <c r="K77" s="21">
        <v>24</v>
      </c>
      <c r="L77" s="34">
        <f t="shared" si="167"/>
        <v>43411</v>
      </c>
      <c r="M77" s="38" t="str">
        <f t="shared" ref="M77:T77" si="192">M64</f>
        <v>F</v>
      </c>
      <c r="N77" s="38" t="str">
        <f t="shared" si="192"/>
        <v>1392100791804</v>
      </c>
      <c r="O77" s="39">
        <f t="shared" si="192"/>
        <v>3160</v>
      </c>
      <c r="P77" s="39">
        <f t="shared" si="192"/>
        <v>506</v>
      </c>
      <c r="Q77" s="39">
        <f t="shared" si="192"/>
        <v>0</v>
      </c>
      <c r="R77" s="39">
        <f t="shared" si="192"/>
        <v>3666</v>
      </c>
      <c r="S77" s="38">
        <f t="shared" si="192"/>
        <v>1</v>
      </c>
      <c r="T77" s="38">
        <f t="shared" si="192"/>
        <v>2</v>
      </c>
      <c r="V77" s="40" t="str">
        <f t="shared" si="164"/>
        <v>EXECUTE [dbo].[PG_CI_FACTURA_CXP] 0, 0, 0, 75, 'AEROMEXICO' , 2 , 'AME880912I89' , 'GSE520604IT5' , '2018-11-07','F', '1392100791804' ,3160,506,0 ,3666 ,1,2</v>
      </c>
    </row>
    <row r="78" spans="2:22" x14ac:dyDescent="0.3">
      <c r="B78" s="38">
        <f t="shared" ref="B78:D78" si="193">B65</f>
        <v>0</v>
      </c>
      <c r="C78" s="38">
        <f t="shared" si="193"/>
        <v>0</v>
      </c>
      <c r="D78" s="38">
        <f t="shared" si="193"/>
        <v>0</v>
      </c>
      <c r="E78" s="21">
        <f t="shared" si="71"/>
        <v>76</v>
      </c>
      <c r="F78" s="37" t="str">
        <f t="shared" ref="F78:I78" si="194">F65</f>
        <v>AEROMEXICO</v>
      </c>
      <c r="G78" s="38">
        <f t="shared" si="3"/>
        <v>3</v>
      </c>
      <c r="H78" s="38" t="str">
        <f t="shared" si="194"/>
        <v>AME880912I89</v>
      </c>
      <c r="I78" s="38">
        <f t="shared" si="194"/>
        <v>3</v>
      </c>
      <c r="J78" s="15" t="s">
        <v>41</v>
      </c>
      <c r="K78" s="21">
        <v>24</v>
      </c>
      <c r="L78" s="34">
        <f t="shared" si="167"/>
        <v>43412</v>
      </c>
      <c r="M78" s="38" t="str">
        <f t="shared" ref="M78:T78" si="195">M65</f>
        <v>F</v>
      </c>
      <c r="N78" s="38" t="str">
        <f t="shared" si="195"/>
        <v>1398216939520</v>
      </c>
      <c r="O78" s="39">
        <f t="shared" si="195"/>
        <v>155</v>
      </c>
      <c r="P78" s="39">
        <f t="shared" si="195"/>
        <v>25</v>
      </c>
      <c r="Q78" s="39">
        <f t="shared" si="195"/>
        <v>0</v>
      </c>
      <c r="R78" s="39">
        <f t="shared" si="195"/>
        <v>180</v>
      </c>
      <c r="S78" s="38">
        <f t="shared" si="195"/>
        <v>1</v>
      </c>
      <c r="T78" s="38">
        <f t="shared" si="195"/>
        <v>2</v>
      </c>
      <c r="V78" s="40" t="str">
        <f t="shared" si="164"/>
        <v>EXECUTE [dbo].[PG_CI_FACTURA_CXP] 0, 0, 0, 76, 'AEROMEXICO' , 3 , 'AME880912I89' , 'GSE520604IT5' , '2018-11-08','F', '1398216939520' ,155,25,0 ,180 ,1,2</v>
      </c>
    </row>
    <row r="79" spans="2:22" x14ac:dyDescent="0.3">
      <c r="B79" s="38">
        <f t="shared" ref="B79:D79" si="196">B66</f>
        <v>0</v>
      </c>
      <c r="C79" s="38">
        <f t="shared" si="196"/>
        <v>0</v>
      </c>
      <c r="D79" s="38">
        <f t="shared" si="196"/>
        <v>0</v>
      </c>
      <c r="E79" s="21">
        <f t="shared" si="71"/>
        <v>77</v>
      </c>
      <c r="F79" s="37" t="str">
        <f t="shared" ref="F79:I79" si="197">F66</f>
        <v>OXXO</v>
      </c>
      <c r="G79" s="38">
        <f t="shared" ref="G79:G102" si="198">G68</f>
        <v>4</v>
      </c>
      <c r="H79" s="38" t="str">
        <f t="shared" si="197"/>
        <v>CCO8605231N4</v>
      </c>
      <c r="I79" s="38">
        <f t="shared" si="197"/>
        <v>4</v>
      </c>
      <c r="J79" s="15" t="s">
        <v>41</v>
      </c>
      <c r="K79" s="21">
        <v>24</v>
      </c>
      <c r="L79" s="34">
        <f t="shared" si="167"/>
        <v>43413</v>
      </c>
      <c r="M79" s="38" t="str">
        <f t="shared" ref="M79:T79" si="199">M66</f>
        <v>MEX</v>
      </c>
      <c r="N79" s="38">
        <f t="shared" si="199"/>
        <v>187306638</v>
      </c>
      <c r="O79" s="39">
        <f t="shared" si="199"/>
        <v>76.03</v>
      </c>
      <c r="P79" s="39">
        <f t="shared" si="199"/>
        <v>8.9600000000000009</v>
      </c>
      <c r="Q79" s="39">
        <f t="shared" si="199"/>
        <v>0</v>
      </c>
      <c r="R79" s="39">
        <f t="shared" si="199"/>
        <v>84.990000000000009</v>
      </c>
      <c r="S79" s="38">
        <f t="shared" si="199"/>
        <v>1</v>
      </c>
      <c r="T79" s="38">
        <f t="shared" si="199"/>
        <v>2</v>
      </c>
      <c r="V79" s="40" t="str">
        <f t="shared" si="164"/>
        <v>EXECUTE [dbo].[PG_CI_FACTURA_CXP] 0, 0, 0, 77, 'OXXO' , 4 , 'CCO8605231N4' , 'GSE520604IT5' , '2018-11-09','MEX', '187306638' ,76.03,8.96,0 ,84.99 ,1,2</v>
      </c>
    </row>
    <row r="80" spans="2:22" x14ac:dyDescent="0.3">
      <c r="B80" s="38">
        <f t="shared" ref="B80:D80" si="200">B67</f>
        <v>0</v>
      </c>
      <c r="C80" s="38">
        <f t="shared" si="200"/>
        <v>0</v>
      </c>
      <c r="D80" s="38">
        <f t="shared" si="200"/>
        <v>0</v>
      </c>
      <c r="E80" s="21">
        <f t="shared" si="71"/>
        <v>78</v>
      </c>
      <c r="F80" s="37" t="str">
        <f t="shared" ref="F80:I80" si="201">F67</f>
        <v>INTERJET</v>
      </c>
      <c r="G80" s="38">
        <f t="shared" si="198"/>
        <v>0</v>
      </c>
      <c r="H80" s="38" t="str">
        <f t="shared" si="201"/>
        <v>AAE050309FM0</v>
      </c>
      <c r="I80" s="38">
        <f t="shared" si="201"/>
        <v>5</v>
      </c>
      <c r="J80" s="15" t="s">
        <v>41</v>
      </c>
      <c r="K80" s="21">
        <v>24</v>
      </c>
      <c r="L80" s="34">
        <f t="shared" si="167"/>
        <v>43414</v>
      </c>
      <c r="M80" s="38">
        <f t="shared" ref="M80:T80" si="202">M67</f>
        <v>0</v>
      </c>
      <c r="N80" s="38">
        <f t="shared" si="202"/>
        <v>5592411</v>
      </c>
      <c r="O80" s="39">
        <f t="shared" si="202"/>
        <v>12791.94</v>
      </c>
      <c r="P80" s="39">
        <f t="shared" si="202"/>
        <v>553.23</v>
      </c>
      <c r="Q80" s="39">
        <f t="shared" si="202"/>
        <v>0</v>
      </c>
      <c r="R80" s="39">
        <f t="shared" si="202"/>
        <v>13345.17</v>
      </c>
      <c r="S80" s="38">
        <f t="shared" si="202"/>
        <v>1</v>
      </c>
      <c r="T80" s="38">
        <f t="shared" si="202"/>
        <v>2</v>
      </c>
      <c r="V80" s="40" t="str">
        <f t="shared" si="164"/>
        <v>EXECUTE [dbo].[PG_CI_FACTURA_CXP] 0, 0, 0, 78, 'INTERJET' , 0 , 'AAE050309FM0' , 'GSE520604IT5' , '2018-11-10','0', '5592411' ,12791.94,553.23,0 ,13345.17 ,1,2</v>
      </c>
    </row>
    <row r="81" spans="2:22" x14ac:dyDescent="0.3">
      <c r="B81" s="38">
        <f t="shared" ref="B81:D81" si="203">B68</f>
        <v>0</v>
      </c>
      <c r="C81" s="38">
        <f t="shared" si="203"/>
        <v>0</v>
      </c>
      <c r="D81" s="38">
        <f t="shared" si="203"/>
        <v>0</v>
      </c>
      <c r="E81" s="21">
        <f t="shared" si="71"/>
        <v>79</v>
      </c>
      <c r="F81" s="37" t="str">
        <f t="shared" ref="F81:I81" si="204">F68</f>
        <v>SERVICIO DE UBER</v>
      </c>
      <c r="G81" s="38">
        <f t="shared" si="198"/>
        <v>1</v>
      </c>
      <c r="H81" s="38" t="str">
        <f t="shared" si="204"/>
        <v>DSA130408AM2</v>
      </c>
      <c r="I81" s="38">
        <f t="shared" si="204"/>
        <v>1</v>
      </c>
      <c r="J81" s="15" t="s">
        <v>41</v>
      </c>
      <c r="K81" s="21">
        <v>24</v>
      </c>
      <c r="L81" s="34">
        <f t="shared" si="167"/>
        <v>43415</v>
      </c>
      <c r="M81" s="38" t="str">
        <f t="shared" ref="M81:T81" si="205">M68</f>
        <v xml:space="preserve"> AQUV</v>
      </c>
      <c r="N81" s="38">
        <f t="shared" si="205"/>
        <v>6589565</v>
      </c>
      <c r="O81" s="39">
        <f t="shared" si="205"/>
        <v>166.43</v>
      </c>
      <c r="P81" s="39">
        <f t="shared" si="205"/>
        <v>26.63</v>
      </c>
      <c r="Q81" s="39">
        <f t="shared" si="205"/>
        <v>0</v>
      </c>
      <c r="R81" s="39">
        <f t="shared" si="205"/>
        <v>193.06</v>
      </c>
      <c r="S81" s="38">
        <f t="shared" si="205"/>
        <v>1</v>
      </c>
      <c r="T81" s="38">
        <f t="shared" si="205"/>
        <v>2</v>
      </c>
      <c r="V81" s="40" t="str">
        <f t="shared" si="164"/>
        <v>EXECUTE [dbo].[PG_CI_FACTURA_CXP] 0, 0, 0, 79, 'SERVICIO DE UBER' , 1 , 'DSA130408AM2' , 'GSE520604IT5' , '2018-11-11',' AQUV', '6589565' ,166.43,26.63,0 ,193.06 ,1,2</v>
      </c>
    </row>
    <row r="82" spans="2:22" x14ac:dyDescent="0.3">
      <c r="B82" s="38">
        <f t="shared" ref="B82:D82" si="206">B69</f>
        <v>0</v>
      </c>
      <c r="C82" s="38">
        <f t="shared" si="206"/>
        <v>0</v>
      </c>
      <c r="D82" s="38">
        <f t="shared" si="206"/>
        <v>0</v>
      </c>
      <c r="E82" s="21">
        <f t="shared" si="71"/>
        <v>80</v>
      </c>
      <c r="F82" s="37" t="str">
        <f t="shared" ref="F82:I82" si="207">F69</f>
        <v>SERVICIO DE UBER</v>
      </c>
      <c r="G82" s="38">
        <f t="shared" si="198"/>
        <v>1</v>
      </c>
      <c r="H82" s="38" t="str">
        <f t="shared" si="207"/>
        <v>DSA130408AM2</v>
      </c>
      <c r="I82" s="38">
        <f t="shared" si="207"/>
        <v>1</v>
      </c>
      <c r="J82" s="15" t="s">
        <v>41</v>
      </c>
      <c r="K82" s="21">
        <v>24</v>
      </c>
      <c r="L82" s="34">
        <f t="shared" si="167"/>
        <v>43416</v>
      </c>
      <c r="M82" s="38" t="str">
        <f t="shared" ref="M82:T82" si="208">M69</f>
        <v xml:space="preserve"> AQUV</v>
      </c>
      <c r="N82" s="38">
        <f t="shared" si="208"/>
        <v>6589567</v>
      </c>
      <c r="O82" s="39">
        <f t="shared" si="208"/>
        <v>208.63</v>
      </c>
      <c r="P82" s="39">
        <f t="shared" si="208"/>
        <v>33.380000000000003</v>
      </c>
      <c r="Q82" s="39">
        <f t="shared" si="208"/>
        <v>0</v>
      </c>
      <c r="R82" s="39">
        <f t="shared" si="208"/>
        <v>242.01</v>
      </c>
      <c r="S82" s="38">
        <f t="shared" si="208"/>
        <v>1</v>
      </c>
      <c r="T82" s="38">
        <f t="shared" si="208"/>
        <v>2</v>
      </c>
      <c r="V82" s="40" t="str">
        <f t="shared" si="164"/>
        <v>EXECUTE [dbo].[PG_CI_FACTURA_CXP] 0, 0, 0, 80, 'SERVICIO DE UBER' , 1 , 'DSA130408AM2' , 'GSE520604IT5' , '2018-11-12',' AQUV', '6589567' ,208.63,33.38,0 ,242.01 ,1,2</v>
      </c>
    </row>
    <row r="83" spans="2:22" x14ac:dyDescent="0.3">
      <c r="B83" s="38">
        <f t="shared" ref="B83:D83" si="209">B70</f>
        <v>0</v>
      </c>
      <c r="C83" s="38">
        <f t="shared" si="209"/>
        <v>0</v>
      </c>
      <c r="D83" s="38">
        <f t="shared" si="209"/>
        <v>0</v>
      </c>
      <c r="E83" s="21">
        <f t="shared" si="71"/>
        <v>81</v>
      </c>
      <c r="F83" s="37" t="str">
        <f t="shared" ref="F83:I83" si="210">F70</f>
        <v>SERVICIO DE UBER</v>
      </c>
      <c r="G83" s="38">
        <f t="shared" si="198"/>
        <v>2</v>
      </c>
      <c r="H83" s="38" t="str">
        <f t="shared" si="210"/>
        <v>DSA130408AM2</v>
      </c>
      <c r="I83" s="38">
        <f t="shared" si="210"/>
        <v>1</v>
      </c>
      <c r="J83" s="15" t="s">
        <v>41</v>
      </c>
      <c r="K83" s="21">
        <v>24</v>
      </c>
      <c r="L83" s="34">
        <f t="shared" si="167"/>
        <v>43417</v>
      </c>
      <c r="M83" s="38" t="str">
        <f t="shared" ref="M83:T83" si="211">M70</f>
        <v xml:space="preserve"> AQUV</v>
      </c>
      <c r="N83" s="38">
        <f t="shared" si="211"/>
        <v>6589571</v>
      </c>
      <c r="O83" s="39">
        <f t="shared" si="211"/>
        <v>157.01</v>
      </c>
      <c r="P83" s="39">
        <f t="shared" si="211"/>
        <v>25.12</v>
      </c>
      <c r="Q83" s="39">
        <f t="shared" si="211"/>
        <v>0</v>
      </c>
      <c r="R83" s="39">
        <f t="shared" si="211"/>
        <v>182.13</v>
      </c>
      <c r="S83" s="38">
        <f t="shared" si="211"/>
        <v>1</v>
      </c>
      <c r="T83" s="38">
        <f t="shared" si="211"/>
        <v>2</v>
      </c>
      <c r="V83" s="40" t="str">
        <f t="shared" si="164"/>
        <v>EXECUTE [dbo].[PG_CI_FACTURA_CXP] 0, 0, 0, 81, 'SERVICIO DE UBER' , 2 , 'DSA130408AM2' , 'GSE520604IT5' , '2018-11-13',' AQUV', '6589571' ,157.01,25.12,0 ,182.13 ,1,2</v>
      </c>
    </row>
    <row r="84" spans="2:22" x14ac:dyDescent="0.3">
      <c r="B84" s="38">
        <f t="shared" ref="B84:D84" si="212">B71</f>
        <v>0</v>
      </c>
      <c r="C84" s="38">
        <f t="shared" si="212"/>
        <v>0</v>
      </c>
      <c r="D84" s="38">
        <f t="shared" si="212"/>
        <v>0</v>
      </c>
      <c r="E84" s="21">
        <f t="shared" si="71"/>
        <v>82</v>
      </c>
      <c r="F84" s="37" t="str">
        <f t="shared" ref="F84:I84" si="213">F71</f>
        <v>SERVICIO DE UBER</v>
      </c>
      <c r="G84" s="38">
        <f t="shared" si="198"/>
        <v>2</v>
      </c>
      <c r="H84" s="38" t="str">
        <f t="shared" si="213"/>
        <v>DSA130408AM2</v>
      </c>
      <c r="I84" s="38">
        <f t="shared" si="213"/>
        <v>1</v>
      </c>
      <c r="J84" s="15" t="s">
        <v>41</v>
      </c>
      <c r="K84" s="21">
        <v>24</v>
      </c>
      <c r="L84" s="34">
        <f t="shared" si="167"/>
        <v>43418</v>
      </c>
      <c r="M84" s="38" t="str">
        <f t="shared" ref="M84:T84" si="214">M71</f>
        <v xml:space="preserve"> AQUV</v>
      </c>
      <c r="N84" s="38">
        <f t="shared" si="214"/>
        <v>6589573</v>
      </c>
      <c r="O84" s="39">
        <f t="shared" si="214"/>
        <v>226.41</v>
      </c>
      <c r="P84" s="39">
        <f t="shared" si="214"/>
        <v>36.229999999999997</v>
      </c>
      <c r="Q84" s="39">
        <f t="shared" si="214"/>
        <v>0</v>
      </c>
      <c r="R84" s="39">
        <f t="shared" si="214"/>
        <v>262.64</v>
      </c>
      <c r="S84" s="38">
        <f t="shared" si="214"/>
        <v>1</v>
      </c>
      <c r="T84" s="38">
        <f t="shared" si="214"/>
        <v>2</v>
      </c>
      <c r="V84" s="40" t="str">
        <f t="shared" si="164"/>
        <v>EXECUTE [dbo].[PG_CI_FACTURA_CXP] 0, 0, 0, 82, 'SERVICIO DE UBER' , 2 , 'DSA130408AM2' , 'GSE520604IT5' , '2018-11-14',' AQUV', '6589573' ,226.41,36.23,0 ,262.64 ,1,2</v>
      </c>
    </row>
    <row r="85" spans="2:22" x14ac:dyDescent="0.3">
      <c r="B85" s="38">
        <f t="shared" ref="B85:D85" si="215">B72</f>
        <v>0</v>
      </c>
      <c r="C85" s="38">
        <f t="shared" si="215"/>
        <v>0</v>
      </c>
      <c r="D85" s="38">
        <f t="shared" si="215"/>
        <v>0</v>
      </c>
      <c r="E85" s="21">
        <f t="shared" si="71"/>
        <v>83</v>
      </c>
      <c r="F85" s="37" t="str">
        <f t="shared" ref="F85:I85" si="216">F72</f>
        <v>SERVICIO DE UBER</v>
      </c>
      <c r="G85" s="38">
        <f t="shared" si="198"/>
        <v>3</v>
      </c>
      <c r="H85" s="38" t="str">
        <f t="shared" si="216"/>
        <v>DSA130408AM2</v>
      </c>
      <c r="I85" s="38">
        <f t="shared" si="216"/>
        <v>1</v>
      </c>
      <c r="J85" s="15" t="s">
        <v>41</v>
      </c>
      <c r="K85" s="21">
        <v>24</v>
      </c>
      <c r="L85" s="34">
        <f t="shared" si="167"/>
        <v>43419</v>
      </c>
      <c r="M85" s="38" t="str">
        <f t="shared" ref="M85:T85" si="217">M72</f>
        <v xml:space="preserve"> AQUV</v>
      </c>
      <c r="N85" s="38">
        <f t="shared" si="217"/>
        <v>6664193</v>
      </c>
      <c r="O85" s="39">
        <f t="shared" si="217"/>
        <v>100.11</v>
      </c>
      <c r="P85" s="39">
        <f t="shared" si="217"/>
        <v>16.02</v>
      </c>
      <c r="Q85" s="39">
        <f t="shared" si="217"/>
        <v>0</v>
      </c>
      <c r="R85" s="39">
        <f t="shared" si="217"/>
        <v>116.13</v>
      </c>
      <c r="S85" s="38">
        <f t="shared" si="217"/>
        <v>1</v>
      </c>
      <c r="T85" s="38">
        <f t="shared" si="217"/>
        <v>2</v>
      </c>
      <c r="V85" s="40" t="str">
        <f t="shared" si="164"/>
        <v>EXECUTE [dbo].[PG_CI_FACTURA_CXP] 0, 0, 0, 83, 'SERVICIO DE UBER' , 3 , 'DSA130408AM2' , 'GSE520604IT5' , '2018-11-15',' AQUV', '6664193' ,100.11,16.02,0 ,116.13 ,1,2</v>
      </c>
    </row>
    <row r="86" spans="2:22" x14ac:dyDescent="0.3">
      <c r="B86" s="38">
        <f t="shared" ref="B86:D86" si="218">B73</f>
        <v>0</v>
      </c>
      <c r="C86" s="38">
        <f t="shared" si="218"/>
        <v>0</v>
      </c>
      <c r="D86" s="38">
        <f t="shared" si="218"/>
        <v>0</v>
      </c>
      <c r="E86" s="21">
        <f t="shared" si="71"/>
        <v>84</v>
      </c>
      <c r="F86" s="37" t="str">
        <f t="shared" ref="F86:I86" si="219">F73</f>
        <v>SERVICIO DE HOTEL</v>
      </c>
      <c r="G86" s="38">
        <f t="shared" si="198"/>
        <v>4</v>
      </c>
      <c r="H86" s="38" t="str">
        <f t="shared" si="219"/>
        <v>IPC060309D42</v>
      </c>
      <c r="I86" s="38">
        <f t="shared" si="219"/>
        <v>2</v>
      </c>
      <c r="J86" s="15" t="s">
        <v>41</v>
      </c>
      <c r="K86" s="21">
        <v>24</v>
      </c>
      <c r="L86" s="34">
        <f t="shared" si="167"/>
        <v>43420</v>
      </c>
      <c r="M86" s="38" t="str">
        <f t="shared" ref="M86:T86" si="220">M73</f>
        <v>PSTM</v>
      </c>
      <c r="N86" s="38">
        <f t="shared" si="220"/>
        <v>17148</v>
      </c>
      <c r="O86" s="39">
        <f t="shared" si="220"/>
        <v>3897.02</v>
      </c>
      <c r="P86" s="39">
        <f t="shared" si="220"/>
        <v>623.52</v>
      </c>
      <c r="Q86" s="39">
        <f t="shared" si="220"/>
        <v>155.88</v>
      </c>
      <c r="R86" s="39">
        <f t="shared" si="220"/>
        <v>4676.42</v>
      </c>
      <c r="S86" s="38">
        <f t="shared" si="220"/>
        <v>1</v>
      </c>
      <c r="T86" s="38">
        <f t="shared" si="220"/>
        <v>2</v>
      </c>
      <c r="V86" s="40" t="str">
        <f t="shared" si="164"/>
        <v>EXECUTE [dbo].[PG_CI_FACTURA_CXP] 0, 0, 0, 84, 'SERVICIO DE HOTEL' , 4 , 'IPC060309D42' , 'GSE520604IT5' , '2018-11-16','PSTM', '17148' ,3897.02,623.52,155.88 ,4676.42 ,1,2</v>
      </c>
    </row>
    <row r="87" spans="2:22" x14ac:dyDescent="0.3">
      <c r="B87" s="38">
        <f t="shared" ref="B87:D87" si="221">B74</f>
        <v>0</v>
      </c>
      <c r="C87" s="38">
        <f t="shared" si="221"/>
        <v>0</v>
      </c>
      <c r="D87" s="38">
        <f t="shared" si="221"/>
        <v>0</v>
      </c>
      <c r="E87" s="21">
        <f t="shared" si="71"/>
        <v>85</v>
      </c>
      <c r="F87" s="37" t="str">
        <f t="shared" ref="F87:I87" si="222">F74</f>
        <v>SERVICIO DE HOTEL</v>
      </c>
      <c r="G87" s="38">
        <f t="shared" si="198"/>
        <v>1</v>
      </c>
      <c r="H87" s="38" t="str">
        <f t="shared" si="222"/>
        <v>IPC060309D42</v>
      </c>
      <c r="I87" s="38">
        <f t="shared" si="222"/>
        <v>2</v>
      </c>
      <c r="J87" s="15" t="s">
        <v>41</v>
      </c>
      <c r="K87" s="21">
        <v>24</v>
      </c>
      <c r="L87" s="34">
        <f t="shared" si="167"/>
        <v>43421</v>
      </c>
      <c r="M87" s="38" t="str">
        <f t="shared" ref="M87:T87" si="223">M74</f>
        <v>PSTM</v>
      </c>
      <c r="N87" s="38">
        <f t="shared" si="223"/>
        <v>17938</v>
      </c>
      <c r="O87" s="39">
        <f t="shared" si="223"/>
        <v>2967.75</v>
      </c>
      <c r="P87" s="39">
        <f t="shared" si="223"/>
        <v>474.84</v>
      </c>
      <c r="Q87" s="39">
        <f t="shared" si="223"/>
        <v>118.71</v>
      </c>
      <c r="R87" s="39">
        <f t="shared" si="223"/>
        <v>3561.3</v>
      </c>
      <c r="S87" s="38">
        <f t="shared" si="223"/>
        <v>1</v>
      </c>
      <c r="T87" s="38">
        <f t="shared" si="223"/>
        <v>2</v>
      </c>
      <c r="V87" s="40" t="str">
        <f t="shared" si="164"/>
        <v>EXECUTE [dbo].[PG_CI_FACTURA_CXP] 0, 0, 0, 85, 'SERVICIO DE HOTEL' , 1 , 'IPC060309D42' , 'GSE520604IT5' , '2018-11-17','PSTM', '17938' ,2967.75,474.84,118.71 ,3561.3 ,1,2</v>
      </c>
    </row>
    <row r="88" spans="2:22" x14ac:dyDescent="0.3">
      <c r="B88" s="38">
        <f t="shared" ref="B88:D88" si="224">B75</f>
        <v>0</v>
      </c>
      <c r="C88" s="38">
        <f t="shared" si="224"/>
        <v>0</v>
      </c>
      <c r="D88" s="38">
        <f t="shared" si="224"/>
        <v>0</v>
      </c>
      <c r="E88" s="21">
        <f t="shared" si="71"/>
        <v>86</v>
      </c>
      <c r="F88" s="37" t="str">
        <f t="shared" ref="F88:I88" si="225">F75</f>
        <v>SERVICIO DE HOTEL</v>
      </c>
      <c r="G88" s="38">
        <f t="shared" si="198"/>
        <v>2</v>
      </c>
      <c r="H88" s="38" t="str">
        <f t="shared" si="225"/>
        <v>IPC060309D42</v>
      </c>
      <c r="I88" s="38">
        <f t="shared" si="225"/>
        <v>2</v>
      </c>
      <c r="J88" s="15" t="s">
        <v>41</v>
      </c>
      <c r="K88" s="21">
        <v>24</v>
      </c>
      <c r="L88" s="34">
        <f t="shared" si="167"/>
        <v>43422</v>
      </c>
      <c r="M88" s="38" t="str">
        <f t="shared" ref="M88:T88" si="226">M75</f>
        <v>PSTM</v>
      </c>
      <c r="N88" s="38">
        <f t="shared" si="226"/>
        <v>20622</v>
      </c>
      <c r="O88" s="39">
        <f t="shared" si="226"/>
        <v>4003.5</v>
      </c>
      <c r="P88" s="39">
        <f t="shared" si="226"/>
        <v>640.55999999999995</v>
      </c>
      <c r="Q88" s="39">
        <f t="shared" si="226"/>
        <v>160.13999999999999</v>
      </c>
      <c r="R88" s="39">
        <f t="shared" si="226"/>
        <v>4804.2</v>
      </c>
      <c r="S88" s="38">
        <f t="shared" si="226"/>
        <v>1</v>
      </c>
      <c r="T88" s="38">
        <f t="shared" si="226"/>
        <v>2</v>
      </c>
      <c r="V88" s="40" t="str">
        <f t="shared" si="164"/>
        <v>EXECUTE [dbo].[PG_CI_FACTURA_CXP] 0, 0, 0, 86, 'SERVICIO DE HOTEL' , 2 , 'IPC060309D42' , 'GSE520604IT5' , '2018-11-18','PSTM', '20622' ,4003.5,640.56,160.14 ,4804.2 ,1,2</v>
      </c>
    </row>
    <row r="89" spans="2:22" x14ac:dyDescent="0.3">
      <c r="B89" s="38">
        <f t="shared" ref="B89:D89" si="227">B76</f>
        <v>0</v>
      </c>
      <c r="C89" s="38">
        <f t="shared" si="227"/>
        <v>0</v>
      </c>
      <c r="D89" s="38">
        <f t="shared" si="227"/>
        <v>0</v>
      </c>
      <c r="E89" s="21">
        <f t="shared" si="71"/>
        <v>87</v>
      </c>
      <c r="F89" s="37" t="str">
        <f t="shared" ref="F89:I89" si="228">F76</f>
        <v>AEROMEXICO</v>
      </c>
      <c r="G89" s="38">
        <f t="shared" si="198"/>
        <v>3</v>
      </c>
      <c r="H89" s="38" t="str">
        <f t="shared" si="228"/>
        <v>AME880912I89</v>
      </c>
      <c r="I89" s="38">
        <f t="shared" si="228"/>
        <v>3</v>
      </c>
      <c r="J89" s="15" t="s">
        <v>41</v>
      </c>
      <c r="K89" s="21">
        <v>24</v>
      </c>
      <c r="L89" s="34">
        <f t="shared" si="167"/>
        <v>43423</v>
      </c>
      <c r="M89" s="38" t="str">
        <f t="shared" ref="M89:T89" si="229">M76</f>
        <v>F</v>
      </c>
      <c r="N89" s="38" t="str">
        <f t="shared" si="229"/>
        <v>1392100791803</v>
      </c>
      <c r="O89" s="39">
        <f t="shared" si="229"/>
        <v>3635</v>
      </c>
      <c r="P89" s="39">
        <f t="shared" si="229"/>
        <v>506</v>
      </c>
      <c r="Q89" s="39">
        <f t="shared" si="229"/>
        <v>0</v>
      </c>
      <c r="R89" s="39">
        <f t="shared" si="229"/>
        <v>4141</v>
      </c>
      <c r="S89" s="38">
        <f t="shared" si="229"/>
        <v>1</v>
      </c>
      <c r="T89" s="38">
        <f t="shared" si="229"/>
        <v>2</v>
      </c>
      <c r="V89" s="40" t="str">
        <f t="shared" si="164"/>
        <v>EXECUTE [dbo].[PG_CI_FACTURA_CXP] 0, 0, 0, 87, 'AEROMEXICO' , 3 , 'AME880912I89' , 'GSE520604IT5' , '2018-11-19','F', '1392100791803' ,3635,506,0 ,4141 ,1,2</v>
      </c>
    </row>
    <row r="90" spans="2:22" x14ac:dyDescent="0.3">
      <c r="B90" s="38">
        <f t="shared" ref="B90:D90" si="230">B77</f>
        <v>0</v>
      </c>
      <c r="C90" s="38">
        <f t="shared" si="230"/>
        <v>0</v>
      </c>
      <c r="D90" s="38">
        <f t="shared" si="230"/>
        <v>0</v>
      </c>
      <c r="E90" s="21">
        <f t="shared" si="71"/>
        <v>88</v>
      </c>
      <c r="F90" s="37" t="str">
        <f t="shared" ref="F90:I90" si="231">F77</f>
        <v>AEROMEXICO</v>
      </c>
      <c r="G90" s="38">
        <f t="shared" si="198"/>
        <v>4</v>
      </c>
      <c r="H90" s="38" t="str">
        <f t="shared" si="231"/>
        <v>AME880912I89</v>
      </c>
      <c r="I90" s="38">
        <f t="shared" si="231"/>
        <v>3</v>
      </c>
      <c r="J90" s="15" t="s">
        <v>41</v>
      </c>
      <c r="K90" s="21">
        <v>24</v>
      </c>
      <c r="L90" s="34">
        <f t="shared" si="167"/>
        <v>43424</v>
      </c>
      <c r="M90" s="38" t="str">
        <f t="shared" ref="M90:T90" si="232">M77</f>
        <v>F</v>
      </c>
      <c r="N90" s="38" t="str">
        <f t="shared" si="232"/>
        <v>1392100791804</v>
      </c>
      <c r="O90" s="39">
        <f t="shared" si="232"/>
        <v>3160</v>
      </c>
      <c r="P90" s="39">
        <f t="shared" si="232"/>
        <v>506</v>
      </c>
      <c r="Q90" s="39">
        <f t="shared" si="232"/>
        <v>0</v>
      </c>
      <c r="R90" s="39">
        <f t="shared" si="232"/>
        <v>3666</v>
      </c>
      <c r="S90" s="38">
        <f t="shared" si="232"/>
        <v>1</v>
      </c>
      <c r="T90" s="38">
        <f t="shared" si="232"/>
        <v>2</v>
      </c>
      <c r="V90" s="40" t="str">
        <f t="shared" si="164"/>
        <v>EXECUTE [dbo].[PG_CI_FACTURA_CXP] 0, 0, 0, 88, 'AEROMEXICO' , 4 , 'AME880912I89' , 'GSE520604IT5' , '2018-11-20','F', '1392100791804' ,3160,506,0 ,3666 ,1,2</v>
      </c>
    </row>
    <row r="91" spans="2:22" x14ac:dyDescent="0.3">
      <c r="B91" s="38">
        <f t="shared" ref="B91:D91" si="233">B78</f>
        <v>0</v>
      </c>
      <c r="C91" s="38">
        <f t="shared" si="233"/>
        <v>0</v>
      </c>
      <c r="D91" s="38">
        <f t="shared" si="233"/>
        <v>0</v>
      </c>
      <c r="E91" s="21">
        <f t="shared" si="71"/>
        <v>89</v>
      </c>
      <c r="F91" s="37" t="str">
        <f t="shared" ref="F91:I91" si="234">F78</f>
        <v>AEROMEXICO</v>
      </c>
      <c r="G91" s="38">
        <f t="shared" si="198"/>
        <v>0</v>
      </c>
      <c r="H91" s="38" t="str">
        <f t="shared" si="234"/>
        <v>AME880912I89</v>
      </c>
      <c r="I91" s="38">
        <f t="shared" si="234"/>
        <v>3</v>
      </c>
      <c r="J91" s="15" t="s">
        <v>41</v>
      </c>
      <c r="K91" s="21">
        <v>24</v>
      </c>
      <c r="L91" s="34">
        <f t="shared" si="167"/>
        <v>43425</v>
      </c>
      <c r="M91" s="38" t="str">
        <f t="shared" ref="M91:T91" si="235">M78</f>
        <v>F</v>
      </c>
      <c r="N91" s="38" t="str">
        <f t="shared" si="235"/>
        <v>1398216939520</v>
      </c>
      <c r="O91" s="39">
        <f t="shared" si="235"/>
        <v>155</v>
      </c>
      <c r="P91" s="39">
        <f t="shared" si="235"/>
        <v>25</v>
      </c>
      <c r="Q91" s="39">
        <f t="shared" si="235"/>
        <v>0</v>
      </c>
      <c r="R91" s="39">
        <f t="shared" si="235"/>
        <v>180</v>
      </c>
      <c r="S91" s="38">
        <f t="shared" si="235"/>
        <v>1</v>
      </c>
      <c r="T91" s="38">
        <f t="shared" si="235"/>
        <v>2</v>
      </c>
      <c r="V91" s="40" t="str">
        <f t="shared" si="164"/>
        <v>EXECUTE [dbo].[PG_CI_FACTURA_CXP] 0, 0, 0, 89, 'AEROMEXICO' , 0 , 'AME880912I89' , 'GSE520604IT5' , '2018-11-21','F', '1398216939520' ,155,25,0 ,180 ,1,2</v>
      </c>
    </row>
    <row r="92" spans="2:22" x14ac:dyDescent="0.3">
      <c r="B92" s="38">
        <f t="shared" ref="B92:D92" si="236">B79</f>
        <v>0</v>
      </c>
      <c r="C92" s="38">
        <f t="shared" si="236"/>
        <v>0</v>
      </c>
      <c r="D92" s="38">
        <f t="shared" si="236"/>
        <v>0</v>
      </c>
      <c r="E92" s="21">
        <f t="shared" si="71"/>
        <v>90</v>
      </c>
      <c r="F92" s="37" t="str">
        <f t="shared" ref="F92:I92" si="237">F79</f>
        <v>OXXO</v>
      </c>
      <c r="G92" s="38">
        <f t="shared" si="198"/>
        <v>1</v>
      </c>
      <c r="H92" s="38" t="str">
        <f t="shared" si="237"/>
        <v>CCO8605231N4</v>
      </c>
      <c r="I92" s="38">
        <f t="shared" si="237"/>
        <v>4</v>
      </c>
      <c r="J92" s="15" t="s">
        <v>41</v>
      </c>
      <c r="K92" s="21">
        <v>24</v>
      </c>
      <c r="L92" s="34">
        <f t="shared" si="167"/>
        <v>43426</v>
      </c>
      <c r="M92" s="38" t="str">
        <f t="shared" ref="M92:T92" si="238">M79</f>
        <v>MEX</v>
      </c>
      <c r="N92" s="38">
        <f t="shared" si="238"/>
        <v>187306638</v>
      </c>
      <c r="O92" s="39">
        <f t="shared" si="238"/>
        <v>76.03</v>
      </c>
      <c r="P92" s="39">
        <f t="shared" si="238"/>
        <v>8.9600000000000009</v>
      </c>
      <c r="Q92" s="39">
        <f t="shared" si="238"/>
        <v>0</v>
      </c>
      <c r="R92" s="39">
        <f t="shared" si="238"/>
        <v>84.990000000000009</v>
      </c>
      <c r="S92" s="38">
        <f t="shared" si="238"/>
        <v>1</v>
      </c>
      <c r="T92" s="38">
        <f t="shared" si="238"/>
        <v>2</v>
      </c>
      <c r="V92" s="40" t="str">
        <f t="shared" si="164"/>
        <v>EXECUTE [dbo].[PG_CI_FACTURA_CXP] 0, 0, 0, 90, 'OXXO' , 1 , 'CCO8605231N4' , 'GSE520604IT5' , '2018-11-22','MEX', '187306638' ,76.03,8.96,0 ,84.99 ,1,2</v>
      </c>
    </row>
    <row r="93" spans="2:22" x14ac:dyDescent="0.3">
      <c r="B93" s="38">
        <f t="shared" ref="B93:D93" si="239">B80</f>
        <v>0</v>
      </c>
      <c r="C93" s="38">
        <f t="shared" si="239"/>
        <v>0</v>
      </c>
      <c r="D93" s="38">
        <f t="shared" si="239"/>
        <v>0</v>
      </c>
      <c r="E93" s="21">
        <f t="shared" si="71"/>
        <v>91</v>
      </c>
      <c r="F93" s="37" t="str">
        <f t="shared" ref="F93:I93" si="240">F80</f>
        <v>INTERJET</v>
      </c>
      <c r="G93" s="38">
        <f t="shared" si="198"/>
        <v>1</v>
      </c>
      <c r="H93" s="38" t="str">
        <f t="shared" si="240"/>
        <v>AAE050309FM0</v>
      </c>
      <c r="I93" s="38">
        <f t="shared" si="240"/>
        <v>5</v>
      </c>
      <c r="J93" s="15" t="s">
        <v>41</v>
      </c>
      <c r="K93" s="21">
        <v>24</v>
      </c>
      <c r="L93" s="34">
        <f t="shared" si="167"/>
        <v>43427</v>
      </c>
      <c r="M93" s="38">
        <f t="shared" ref="M93:T93" si="241">M80</f>
        <v>0</v>
      </c>
      <c r="N93" s="38">
        <f t="shared" si="241"/>
        <v>5592411</v>
      </c>
      <c r="O93" s="39">
        <f t="shared" si="241"/>
        <v>12791.94</v>
      </c>
      <c r="P93" s="39">
        <f t="shared" si="241"/>
        <v>553.23</v>
      </c>
      <c r="Q93" s="39">
        <f t="shared" si="241"/>
        <v>0</v>
      </c>
      <c r="R93" s="39">
        <f t="shared" si="241"/>
        <v>13345.17</v>
      </c>
      <c r="S93" s="38">
        <f t="shared" si="241"/>
        <v>1</v>
      </c>
      <c r="T93" s="38">
        <f t="shared" si="241"/>
        <v>2</v>
      </c>
      <c r="V93" s="40" t="str">
        <f t="shared" si="164"/>
        <v>EXECUTE [dbo].[PG_CI_FACTURA_CXP] 0, 0, 0, 91, 'INTERJET' , 1 , 'AAE050309FM0' , 'GSE520604IT5' , '2018-11-23','0', '5592411' ,12791.94,553.23,0 ,13345.17 ,1,2</v>
      </c>
    </row>
    <row r="94" spans="2:22" x14ac:dyDescent="0.3">
      <c r="B94" s="38">
        <f t="shared" ref="B94:D94" si="242">B81</f>
        <v>0</v>
      </c>
      <c r="C94" s="38">
        <f t="shared" si="242"/>
        <v>0</v>
      </c>
      <c r="D94" s="38">
        <f t="shared" si="242"/>
        <v>0</v>
      </c>
      <c r="E94" s="21">
        <f t="shared" si="71"/>
        <v>92</v>
      </c>
      <c r="F94" s="37" t="str">
        <f t="shared" ref="F94:I94" si="243">F81</f>
        <v>SERVICIO DE UBER</v>
      </c>
      <c r="G94" s="38">
        <f t="shared" si="198"/>
        <v>2</v>
      </c>
      <c r="H94" s="38" t="str">
        <f t="shared" si="243"/>
        <v>DSA130408AM2</v>
      </c>
      <c r="I94" s="38">
        <f t="shared" si="243"/>
        <v>1</v>
      </c>
      <c r="J94" s="15" t="s">
        <v>41</v>
      </c>
      <c r="K94" s="21">
        <v>24</v>
      </c>
      <c r="L94" s="34">
        <f t="shared" si="167"/>
        <v>43428</v>
      </c>
      <c r="M94" s="38" t="str">
        <f t="shared" ref="M94:T94" si="244">M81</f>
        <v xml:space="preserve"> AQUV</v>
      </c>
      <c r="N94" s="38">
        <f t="shared" si="244"/>
        <v>6589565</v>
      </c>
      <c r="O94" s="39">
        <f t="shared" si="244"/>
        <v>166.43</v>
      </c>
      <c r="P94" s="39">
        <f t="shared" si="244"/>
        <v>26.63</v>
      </c>
      <c r="Q94" s="39">
        <f t="shared" si="244"/>
        <v>0</v>
      </c>
      <c r="R94" s="39">
        <f t="shared" si="244"/>
        <v>193.06</v>
      </c>
      <c r="S94" s="38">
        <f t="shared" si="244"/>
        <v>1</v>
      </c>
      <c r="T94" s="38">
        <f t="shared" si="244"/>
        <v>2</v>
      </c>
      <c r="V94" s="40" t="str">
        <f t="shared" si="164"/>
        <v>EXECUTE [dbo].[PG_CI_FACTURA_CXP] 0, 0, 0, 92, 'SERVICIO DE UBER' , 2 , 'DSA130408AM2' , 'GSE520604IT5' , '2018-11-24',' AQUV', '6589565' ,166.43,26.63,0 ,193.06 ,1,2</v>
      </c>
    </row>
    <row r="95" spans="2:22" x14ac:dyDescent="0.3">
      <c r="B95" s="38">
        <f t="shared" ref="B95:D95" si="245">B82</f>
        <v>0</v>
      </c>
      <c r="C95" s="38">
        <f t="shared" si="245"/>
        <v>0</v>
      </c>
      <c r="D95" s="38">
        <f t="shared" si="245"/>
        <v>0</v>
      </c>
      <c r="E95" s="21">
        <f t="shared" si="71"/>
        <v>93</v>
      </c>
      <c r="F95" s="37" t="str">
        <f t="shared" ref="F95:I95" si="246">F82</f>
        <v>SERVICIO DE UBER</v>
      </c>
      <c r="G95" s="38">
        <f t="shared" si="198"/>
        <v>2</v>
      </c>
      <c r="H95" s="38" t="str">
        <f t="shared" si="246"/>
        <v>DSA130408AM2</v>
      </c>
      <c r="I95" s="38">
        <f t="shared" si="246"/>
        <v>1</v>
      </c>
      <c r="J95" s="15" t="s">
        <v>41</v>
      </c>
      <c r="K95" s="21">
        <v>24</v>
      </c>
      <c r="L95" s="34">
        <f t="shared" si="167"/>
        <v>43429</v>
      </c>
      <c r="M95" s="38" t="str">
        <f t="shared" ref="M95:T95" si="247">M82</f>
        <v xml:space="preserve"> AQUV</v>
      </c>
      <c r="N95" s="38">
        <f t="shared" si="247"/>
        <v>6589567</v>
      </c>
      <c r="O95" s="39">
        <f t="shared" si="247"/>
        <v>208.63</v>
      </c>
      <c r="P95" s="39">
        <f t="shared" si="247"/>
        <v>33.380000000000003</v>
      </c>
      <c r="Q95" s="39">
        <f t="shared" si="247"/>
        <v>0</v>
      </c>
      <c r="R95" s="39">
        <f t="shared" si="247"/>
        <v>242.01</v>
      </c>
      <c r="S95" s="38">
        <f t="shared" si="247"/>
        <v>1</v>
      </c>
      <c r="T95" s="38">
        <f t="shared" si="247"/>
        <v>2</v>
      </c>
      <c r="V95" s="40" t="str">
        <f t="shared" si="164"/>
        <v>EXECUTE [dbo].[PG_CI_FACTURA_CXP] 0, 0, 0, 93, 'SERVICIO DE UBER' , 2 , 'DSA130408AM2' , 'GSE520604IT5' , '2018-11-25',' AQUV', '6589567' ,208.63,33.38,0 ,242.01 ,1,2</v>
      </c>
    </row>
    <row r="96" spans="2:22" x14ac:dyDescent="0.3">
      <c r="B96" s="38">
        <f t="shared" ref="B96:D96" si="248">B83</f>
        <v>0</v>
      </c>
      <c r="C96" s="38">
        <f t="shared" si="248"/>
        <v>0</v>
      </c>
      <c r="D96" s="38">
        <f t="shared" si="248"/>
        <v>0</v>
      </c>
      <c r="E96" s="21">
        <f t="shared" si="71"/>
        <v>94</v>
      </c>
      <c r="F96" s="37" t="str">
        <f t="shared" ref="F96:I96" si="249">F83</f>
        <v>SERVICIO DE UBER</v>
      </c>
      <c r="G96" s="38">
        <f t="shared" si="198"/>
        <v>3</v>
      </c>
      <c r="H96" s="38" t="str">
        <f t="shared" si="249"/>
        <v>DSA130408AM2</v>
      </c>
      <c r="I96" s="38">
        <f t="shared" si="249"/>
        <v>1</v>
      </c>
      <c r="J96" s="15" t="s">
        <v>41</v>
      </c>
      <c r="K96" s="21">
        <v>24</v>
      </c>
      <c r="L96" s="34">
        <f t="shared" si="167"/>
        <v>43430</v>
      </c>
      <c r="M96" s="38" t="str">
        <f t="shared" ref="M96:T96" si="250">M83</f>
        <v xml:space="preserve"> AQUV</v>
      </c>
      <c r="N96" s="38">
        <f t="shared" si="250"/>
        <v>6589571</v>
      </c>
      <c r="O96" s="39">
        <f t="shared" si="250"/>
        <v>157.01</v>
      </c>
      <c r="P96" s="39">
        <f t="shared" si="250"/>
        <v>25.12</v>
      </c>
      <c r="Q96" s="39">
        <f t="shared" si="250"/>
        <v>0</v>
      </c>
      <c r="R96" s="39">
        <f t="shared" si="250"/>
        <v>182.13</v>
      </c>
      <c r="S96" s="38">
        <f t="shared" si="250"/>
        <v>1</v>
      </c>
      <c r="T96" s="38">
        <f t="shared" si="250"/>
        <v>2</v>
      </c>
      <c r="V96" s="40" t="str">
        <f t="shared" si="164"/>
        <v>EXECUTE [dbo].[PG_CI_FACTURA_CXP] 0, 0, 0, 94, 'SERVICIO DE UBER' , 3 , 'DSA130408AM2' , 'GSE520604IT5' , '2018-11-26',' AQUV', '6589571' ,157.01,25.12,0 ,182.13 ,1,2</v>
      </c>
    </row>
    <row r="97" spans="2:22" x14ac:dyDescent="0.3">
      <c r="B97" s="38">
        <f t="shared" ref="B97:D97" si="251">B84</f>
        <v>0</v>
      </c>
      <c r="C97" s="38">
        <f t="shared" si="251"/>
        <v>0</v>
      </c>
      <c r="D97" s="38">
        <f t="shared" si="251"/>
        <v>0</v>
      </c>
      <c r="E97" s="21">
        <f t="shared" si="71"/>
        <v>95</v>
      </c>
      <c r="F97" s="37" t="str">
        <f t="shared" ref="F97:I97" si="252">F84</f>
        <v>SERVICIO DE UBER</v>
      </c>
      <c r="G97" s="38">
        <f t="shared" si="198"/>
        <v>4</v>
      </c>
      <c r="H97" s="38" t="str">
        <f t="shared" si="252"/>
        <v>DSA130408AM2</v>
      </c>
      <c r="I97" s="38">
        <f t="shared" si="252"/>
        <v>1</v>
      </c>
      <c r="J97" s="15" t="s">
        <v>41</v>
      </c>
      <c r="K97" s="21">
        <v>24</v>
      </c>
      <c r="L97" s="34">
        <f t="shared" si="167"/>
        <v>43431</v>
      </c>
      <c r="M97" s="38" t="str">
        <f t="shared" ref="M97:T97" si="253">M84</f>
        <v xml:space="preserve"> AQUV</v>
      </c>
      <c r="N97" s="38">
        <f t="shared" si="253"/>
        <v>6589573</v>
      </c>
      <c r="O97" s="39">
        <f t="shared" si="253"/>
        <v>226.41</v>
      </c>
      <c r="P97" s="39">
        <f t="shared" si="253"/>
        <v>36.229999999999997</v>
      </c>
      <c r="Q97" s="39">
        <f t="shared" si="253"/>
        <v>0</v>
      </c>
      <c r="R97" s="39">
        <f t="shared" si="253"/>
        <v>262.64</v>
      </c>
      <c r="S97" s="38">
        <f t="shared" si="253"/>
        <v>1</v>
      </c>
      <c r="T97" s="38">
        <f t="shared" si="253"/>
        <v>2</v>
      </c>
      <c r="V97" s="40" t="str">
        <f t="shared" si="164"/>
        <v>EXECUTE [dbo].[PG_CI_FACTURA_CXP] 0, 0, 0, 95, 'SERVICIO DE UBER' , 4 , 'DSA130408AM2' , 'GSE520604IT5' , '2018-11-27',' AQUV', '6589573' ,226.41,36.23,0 ,262.64 ,1,2</v>
      </c>
    </row>
    <row r="98" spans="2:22" x14ac:dyDescent="0.3">
      <c r="B98" s="38">
        <f t="shared" ref="B98:D98" si="254">B85</f>
        <v>0</v>
      </c>
      <c r="C98" s="38">
        <f t="shared" si="254"/>
        <v>0</v>
      </c>
      <c r="D98" s="38">
        <f t="shared" si="254"/>
        <v>0</v>
      </c>
      <c r="E98" s="21">
        <f t="shared" si="71"/>
        <v>96</v>
      </c>
      <c r="F98" s="37" t="str">
        <f t="shared" ref="F98:I98" si="255">F85</f>
        <v>SERVICIO DE UBER</v>
      </c>
      <c r="G98" s="38">
        <f t="shared" si="198"/>
        <v>1</v>
      </c>
      <c r="H98" s="38" t="str">
        <f t="shared" si="255"/>
        <v>DSA130408AM2</v>
      </c>
      <c r="I98" s="38">
        <f t="shared" si="255"/>
        <v>1</v>
      </c>
      <c r="J98" s="15" t="s">
        <v>41</v>
      </c>
      <c r="K98" s="21">
        <v>24</v>
      </c>
      <c r="L98" s="34">
        <f t="shared" si="167"/>
        <v>43432</v>
      </c>
      <c r="M98" s="38" t="str">
        <f t="shared" ref="M98:T98" si="256">M85</f>
        <v xml:space="preserve"> AQUV</v>
      </c>
      <c r="N98" s="38">
        <f t="shared" si="256"/>
        <v>6664193</v>
      </c>
      <c r="O98" s="39">
        <f t="shared" si="256"/>
        <v>100.11</v>
      </c>
      <c r="P98" s="39">
        <f t="shared" si="256"/>
        <v>16.02</v>
      </c>
      <c r="Q98" s="39">
        <f t="shared" si="256"/>
        <v>0</v>
      </c>
      <c r="R98" s="39">
        <f t="shared" si="256"/>
        <v>116.13</v>
      </c>
      <c r="S98" s="38">
        <f t="shared" si="256"/>
        <v>1</v>
      </c>
      <c r="T98" s="38">
        <f t="shared" si="256"/>
        <v>2</v>
      </c>
      <c r="V98" s="40" t="str">
        <f t="shared" si="164"/>
        <v>EXECUTE [dbo].[PG_CI_FACTURA_CXP] 0, 0, 0, 96, 'SERVICIO DE UBER' , 1 , 'DSA130408AM2' , 'GSE520604IT5' , '2018-11-28',' AQUV', '6664193' ,100.11,16.02,0 ,116.13 ,1,2</v>
      </c>
    </row>
    <row r="99" spans="2:22" x14ac:dyDescent="0.3">
      <c r="B99" s="38">
        <f t="shared" ref="B99:D99" si="257">B86</f>
        <v>0</v>
      </c>
      <c r="C99" s="38">
        <f t="shared" si="257"/>
        <v>0</v>
      </c>
      <c r="D99" s="38">
        <f t="shared" si="257"/>
        <v>0</v>
      </c>
      <c r="E99" s="21">
        <f t="shared" si="71"/>
        <v>97</v>
      </c>
      <c r="F99" s="37" t="str">
        <f t="shared" ref="F99:I99" si="258">F86</f>
        <v>SERVICIO DE HOTEL</v>
      </c>
      <c r="G99" s="38">
        <f t="shared" si="198"/>
        <v>2</v>
      </c>
      <c r="H99" s="38" t="str">
        <f t="shared" si="258"/>
        <v>IPC060309D42</v>
      </c>
      <c r="I99" s="38">
        <f t="shared" si="258"/>
        <v>2</v>
      </c>
      <c r="J99" s="15" t="s">
        <v>41</v>
      </c>
      <c r="K99" s="21">
        <v>24</v>
      </c>
      <c r="L99" s="34">
        <f t="shared" si="167"/>
        <v>43433</v>
      </c>
      <c r="M99" s="38" t="str">
        <f t="shared" ref="M99:T99" si="259">M86</f>
        <v>PSTM</v>
      </c>
      <c r="N99" s="38">
        <f t="shared" si="259"/>
        <v>17148</v>
      </c>
      <c r="O99" s="39">
        <f t="shared" si="259"/>
        <v>3897.02</v>
      </c>
      <c r="P99" s="39">
        <f t="shared" si="259"/>
        <v>623.52</v>
      </c>
      <c r="Q99" s="39">
        <f t="shared" si="259"/>
        <v>155.88</v>
      </c>
      <c r="R99" s="39">
        <f t="shared" si="259"/>
        <v>4676.42</v>
      </c>
      <c r="S99" s="38">
        <f t="shared" si="259"/>
        <v>1</v>
      </c>
      <c r="T99" s="38">
        <f t="shared" si="259"/>
        <v>2</v>
      </c>
      <c r="V99" s="40" t="str">
        <f t="shared" si="164"/>
        <v>EXECUTE [dbo].[PG_CI_FACTURA_CXP] 0, 0, 0, 97, 'SERVICIO DE HOTEL' , 2 , 'IPC060309D42' , 'GSE520604IT5' , '2018-11-29','PSTM', '17148' ,3897.02,623.52,155.88 ,4676.42 ,1,2</v>
      </c>
    </row>
    <row r="100" spans="2:22" x14ac:dyDescent="0.3">
      <c r="B100" s="38">
        <f t="shared" ref="B100:D102" si="260">B87</f>
        <v>0</v>
      </c>
      <c r="C100" s="38">
        <f t="shared" si="260"/>
        <v>0</v>
      </c>
      <c r="D100" s="38">
        <f t="shared" si="260"/>
        <v>0</v>
      </c>
      <c r="E100" s="21">
        <f t="shared" si="71"/>
        <v>98</v>
      </c>
      <c r="F100" s="37" t="str">
        <f t="shared" ref="F100:I102" si="261">F87</f>
        <v>SERVICIO DE HOTEL</v>
      </c>
      <c r="G100" s="38">
        <f t="shared" si="198"/>
        <v>3</v>
      </c>
      <c r="H100" s="38" t="str">
        <f t="shared" si="261"/>
        <v>IPC060309D42</v>
      </c>
      <c r="I100" s="38">
        <f t="shared" si="261"/>
        <v>2</v>
      </c>
      <c r="J100" s="15" t="s">
        <v>41</v>
      </c>
      <c r="K100" s="21">
        <v>24</v>
      </c>
      <c r="L100" s="34">
        <f t="shared" si="167"/>
        <v>43434</v>
      </c>
      <c r="M100" s="38" t="str">
        <f t="shared" ref="M100:T102" si="262">M87</f>
        <v>PSTM</v>
      </c>
      <c r="N100" s="38">
        <f t="shared" si="262"/>
        <v>17938</v>
      </c>
      <c r="O100" s="39">
        <f t="shared" si="262"/>
        <v>2967.75</v>
      </c>
      <c r="P100" s="39">
        <f t="shared" si="262"/>
        <v>474.84</v>
      </c>
      <c r="Q100" s="39">
        <f t="shared" si="262"/>
        <v>118.71</v>
      </c>
      <c r="R100" s="39">
        <f t="shared" si="262"/>
        <v>3561.3</v>
      </c>
      <c r="S100" s="38">
        <f t="shared" si="262"/>
        <v>1</v>
      </c>
      <c r="T100" s="38">
        <f t="shared" si="262"/>
        <v>2</v>
      </c>
      <c r="V100" s="40" t="str">
        <f t="shared" si="164"/>
        <v>EXECUTE [dbo].[PG_CI_FACTURA_CXP] 0, 0, 0, 98, 'SERVICIO DE HOTEL' , 3 , 'IPC060309D42' , 'GSE520604IT5' , '2018-11-30','PSTM', '17938' ,2967.75,474.84,118.71 ,3561.3 ,1,2</v>
      </c>
    </row>
    <row r="101" spans="2:22" x14ac:dyDescent="0.3">
      <c r="B101" s="38">
        <f t="shared" si="260"/>
        <v>0</v>
      </c>
      <c r="C101" s="38">
        <f t="shared" si="260"/>
        <v>0</v>
      </c>
      <c r="D101" s="38">
        <f t="shared" si="260"/>
        <v>0</v>
      </c>
      <c r="E101" s="21">
        <f t="shared" ref="E101:E102" si="263">E100+1</f>
        <v>99</v>
      </c>
      <c r="F101" s="37" t="str">
        <f t="shared" si="261"/>
        <v>SERVICIO DE HOTEL</v>
      </c>
      <c r="G101" s="38">
        <f t="shared" si="198"/>
        <v>4</v>
      </c>
      <c r="H101" s="38" t="str">
        <f t="shared" si="261"/>
        <v>IPC060309D42</v>
      </c>
      <c r="I101" s="38">
        <f t="shared" si="261"/>
        <v>2</v>
      </c>
      <c r="J101" s="15" t="s">
        <v>41</v>
      </c>
      <c r="K101" s="21">
        <v>24</v>
      </c>
      <c r="L101" s="34">
        <f t="shared" si="167"/>
        <v>43435</v>
      </c>
      <c r="M101" s="38" t="str">
        <f t="shared" si="262"/>
        <v>PSTM</v>
      </c>
      <c r="N101" s="38">
        <f t="shared" si="262"/>
        <v>20622</v>
      </c>
      <c r="O101" s="39">
        <f t="shared" si="262"/>
        <v>4003.5</v>
      </c>
      <c r="P101" s="39">
        <f t="shared" si="262"/>
        <v>640.55999999999995</v>
      </c>
      <c r="Q101" s="39">
        <f t="shared" si="262"/>
        <v>160.13999999999999</v>
      </c>
      <c r="R101" s="39">
        <f t="shared" si="262"/>
        <v>4804.2</v>
      </c>
      <c r="S101" s="38">
        <f t="shared" si="262"/>
        <v>1</v>
      </c>
      <c r="T101" s="38">
        <f t="shared" si="262"/>
        <v>2</v>
      </c>
      <c r="V101" s="40" t="str">
        <f t="shared" si="164"/>
        <v>EXECUTE [dbo].[PG_CI_FACTURA_CXP] 0, 0, 0, 99, 'SERVICIO DE HOTEL' , 4 , 'IPC060309D42' , 'GSE520604IT5' , '2018-12-01','PSTM', '20622' ,4003.5,640.56,160.14 ,4804.2 ,1,2</v>
      </c>
    </row>
    <row r="102" spans="2:22" x14ac:dyDescent="0.3">
      <c r="B102" s="38">
        <f t="shared" si="260"/>
        <v>0</v>
      </c>
      <c r="C102" s="38">
        <f t="shared" si="260"/>
        <v>0</v>
      </c>
      <c r="D102" s="38">
        <f t="shared" si="260"/>
        <v>0</v>
      </c>
      <c r="E102" s="21">
        <f t="shared" si="263"/>
        <v>100</v>
      </c>
      <c r="F102" s="37" t="str">
        <f t="shared" si="261"/>
        <v>AEROMEXICO</v>
      </c>
      <c r="G102" s="38">
        <f t="shared" si="198"/>
        <v>0</v>
      </c>
      <c r="H102" s="38" t="str">
        <f t="shared" si="261"/>
        <v>AME880912I89</v>
      </c>
      <c r="I102" s="38">
        <f t="shared" si="261"/>
        <v>3</v>
      </c>
      <c r="J102" s="15" t="s">
        <v>41</v>
      </c>
      <c r="K102" s="21">
        <v>24</v>
      </c>
      <c r="L102" s="34">
        <f t="shared" si="167"/>
        <v>43436</v>
      </c>
      <c r="M102" s="38" t="str">
        <f t="shared" si="262"/>
        <v>F</v>
      </c>
      <c r="N102" s="38" t="str">
        <f t="shared" si="262"/>
        <v>1392100791803</v>
      </c>
      <c r="O102" s="39">
        <f t="shared" si="262"/>
        <v>3635</v>
      </c>
      <c r="P102" s="39">
        <f t="shared" si="262"/>
        <v>506</v>
      </c>
      <c r="Q102" s="39">
        <f t="shared" si="262"/>
        <v>0</v>
      </c>
      <c r="R102" s="39">
        <f t="shared" si="262"/>
        <v>4141</v>
      </c>
      <c r="S102" s="38">
        <f t="shared" si="262"/>
        <v>1</v>
      </c>
      <c r="T102" s="38">
        <f t="shared" si="262"/>
        <v>2</v>
      </c>
      <c r="V102" s="40" t="str">
        <f t="shared" si="164"/>
        <v>EXECUTE [dbo].[PG_CI_FACTURA_CXP] 0, 0, 0, 100, 'AEROMEXICO' , 0 , 'AME880912I89' , 'GSE520604IT5' , '2018-12-02','F', '1392100791803' ,3635,506,0 ,4141 ,1,2</v>
      </c>
    </row>
    <row r="103" spans="2:22" x14ac:dyDescent="0.3">
      <c r="L103" s="25"/>
    </row>
    <row r="104" spans="2:22" x14ac:dyDescent="0.3">
      <c r="L104" s="25"/>
    </row>
    <row r="105" spans="2:22" x14ac:dyDescent="0.3">
      <c r="L105" s="25"/>
    </row>
    <row r="106" spans="2:22" x14ac:dyDescent="0.3">
      <c r="L106" s="25"/>
    </row>
    <row r="107" spans="2:22" x14ac:dyDescent="0.3">
      <c r="L107" s="25"/>
    </row>
    <row r="108" spans="2:22" x14ac:dyDescent="0.3">
      <c r="L108" s="25"/>
    </row>
    <row r="109" spans="2:22" x14ac:dyDescent="0.3">
      <c r="L109" s="25"/>
    </row>
    <row r="110" spans="2:22" x14ac:dyDescent="0.3">
      <c r="L110" s="25"/>
    </row>
    <row r="111" spans="2:22" x14ac:dyDescent="0.3">
      <c r="L111" s="25"/>
    </row>
    <row r="112" spans="2:22" x14ac:dyDescent="0.3">
      <c r="L112" s="25"/>
    </row>
    <row r="113" spans="12:12" x14ac:dyDescent="0.3">
      <c r="L113" s="25"/>
    </row>
    <row r="114" spans="12:12" x14ac:dyDescent="0.3">
      <c r="L114" s="25"/>
    </row>
    <row r="115" spans="12:12" x14ac:dyDescent="0.3">
      <c r="L115" s="25"/>
    </row>
    <row r="116" spans="12:12" x14ac:dyDescent="0.3">
      <c r="L116" s="25"/>
    </row>
    <row r="117" spans="12:12" x14ac:dyDescent="0.3">
      <c r="L117" s="25"/>
    </row>
    <row r="118" spans="12:12" x14ac:dyDescent="0.3">
      <c r="L118" s="25"/>
    </row>
    <row r="119" spans="12:12" x14ac:dyDescent="0.3">
      <c r="L119" s="25"/>
    </row>
    <row r="120" spans="12:12" x14ac:dyDescent="0.3">
      <c r="L120" s="25"/>
    </row>
    <row r="121" spans="12:12" x14ac:dyDescent="0.3">
      <c r="L121" s="25"/>
    </row>
    <row r="122" spans="12:12" x14ac:dyDescent="0.3">
      <c r="L122" s="25"/>
    </row>
    <row r="123" spans="12:12" x14ac:dyDescent="0.3">
      <c r="L123" s="25"/>
    </row>
    <row r="124" spans="12:12" x14ac:dyDescent="0.3">
      <c r="L124" s="25"/>
    </row>
    <row r="125" spans="12:12" x14ac:dyDescent="0.3">
      <c r="L125" s="25"/>
    </row>
    <row r="126" spans="12:12" x14ac:dyDescent="0.3">
      <c r="L126" s="25"/>
    </row>
    <row r="127" spans="12:12" x14ac:dyDescent="0.3">
      <c r="L127" s="25"/>
    </row>
    <row r="128" spans="12:12" x14ac:dyDescent="0.3">
      <c r="L128" s="25"/>
    </row>
    <row r="129" spans="12:12" x14ac:dyDescent="0.3">
      <c r="L129" s="25"/>
    </row>
    <row r="130" spans="12:12" x14ac:dyDescent="0.3">
      <c r="L130" s="25"/>
    </row>
    <row r="131" spans="12:12" x14ac:dyDescent="0.3">
      <c r="L131" s="25"/>
    </row>
    <row r="132" spans="12:12" x14ac:dyDescent="0.3">
      <c r="L132" s="25"/>
    </row>
    <row r="133" spans="12:12" x14ac:dyDescent="0.3">
      <c r="L133" s="25"/>
    </row>
    <row r="134" spans="12:12" x14ac:dyDescent="0.3">
      <c r="L134" s="25"/>
    </row>
    <row r="135" spans="12:12" x14ac:dyDescent="0.3">
      <c r="L135" s="25"/>
    </row>
    <row r="136" spans="12:12" x14ac:dyDescent="0.3">
      <c r="L136" s="25"/>
    </row>
    <row r="137" spans="12:12" x14ac:dyDescent="0.3">
      <c r="L137" s="25"/>
    </row>
    <row r="138" spans="12:12" x14ac:dyDescent="0.3">
      <c r="L138" s="25"/>
    </row>
    <row r="139" spans="12:12" x14ac:dyDescent="0.3">
      <c r="L139" s="25"/>
    </row>
    <row r="140" spans="12:12" x14ac:dyDescent="0.3">
      <c r="L140" s="25"/>
    </row>
    <row r="141" spans="12:12" x14ac:dyDescent="0.3">
      <c r="L141" s="25"/>
    </row>
    <row r="142" spans="12:12" x14ac:dyDescent="0.3">
      <c r="L142" s="25"/>
    </row>
    <row r="143" spans="12:12" x14ac:dyDescent="0.3">
      <c r="L143" s="25"/>
    </row>
    <row r="144" spans="12:12" x14ac:dyDescent="0.3">
      <c r="L144" s="25"/>
    </row>
    <row r="145" spans="12:12" x14ac:dyDescent="0.3">
      <c r="L145" s="25"/>
    </row>
    <row r="146" spans="12:12" x14ac:dyDescent="0.3">
      <c r="L146" s="25"/>
    </row>
    <row r="147" spans="12:12" x14ac:dyDescent="0.3">
      <c r="L147" s="25"/>
    </row>
    <row r="148" spans="12:12" x14ac:dyDescent="0.3">
      <c r="L148" s="25"/>
    </row>
    <row r="149" spans="12:12" x14ac:dyDescent="0.3">
      <c r="L149" s="25"/>
    </row>
    <row r="150" spans="12:12" x14ac:dyDescent="0.3">
      <c r="L150" s="25"/>
    </row>
    <row r="151" spans="12:12" x14ac:dyDescent="0.3">
      <c r="L151" s="25"/>
    </row>
    <row r="152" spans="12:12" x14ac:dyDescent="0.3">
      <c r="L152" s="25"/>
    </row>
    <row r="153" spans="12:12" x14ac:dyDescent="0.3">
      <c r="L153" s="25"/>
    </row>
    <row r="154" spans="12:12" x14ac:dyDescent="0.3">
      <c r="L154" s="25"/>
    </row>
    <row r="155" spans="12:12" x14ac:dyDescent="0.3">
      <c r="L155" s="25"/>
    </row>
    <row r="156" spans="12:12" x14ac:dyDescent="0.3">
      <c r="L156" s="25"/>
    </row>
    <row r="157" spans="12:12" x14ac:dyDescent="0.3">
      <c r="L157" s="25"/>
    </row>
    <row r="158" spans="12:12" x14ac:dyDescent="0.3">
      <c r="L158" s="25"/>
    </row>
    <row r="159" spans="12:12" x14ac:dyDescent="0.3">
      <c r="L159" s="25"/>
    </row>
    <row r="160" spans="12:12" x14ac:dyDescent="0.3">
      <c r="L160" s="25"/>
    </row>
    <row r="161" spans="12:12" x14ac:dyDescent="0.3">
      <c r="L161" s="25"/>
    </row>
    <row r="162" spans="12:12" x14ac:dyDescent="0.3">
      <c r="L162" s="25"/>
    </row>
    <row r="163" spans="12:12" x14ac:dyDescent="0.3">
      <c r="L163" s="25"/>
    </row>
    <row r="164" spans="12:12" x14ac:dyDescent="0.3">
      <c r="L164" s="25"/>
    </row>
    <row r="165" spans="12:12" x14ac:dyDescent="0.3">
      <c r="L165" s="25"/>
    </row>
    <row r="166" spans="12:12" x14ac:dyDescent="0.3">
      <c r="L166" s="25"/>
    </row>
    <row r="167" spans="12:12" x14ac:dyDescent="0.3">
      <c r="L167" s="25"/>
    </row>
    <row r="168" spans="12:12" x14ac:dyDescent="0.3">
      <c r="L168" s="25"/>
    </row>
    <row r="169" spans="12:12" x14ac:dyDescent="0.3">
      <c r="L169" s="25"/>
    </row>
    <row r="170" spans="12:12" x14ac:dyDescent="0.3">
      <c r="L170" s="25"/>
    </row>
    <row r="171" spans="12:12" x14ac:dyDescent="0.3">
      <c r="L171" s="25"/>
    </row>
    <row r="172" spans="12:12" x14ac:dyDescent="0.3">
      <c r="L172" s="25"/>
    </row>
    <row r="173" spans="12:12" x14ac:dyDescent="0.3">
      <c r="L173" s="25"/>
    </row>
    <row r="174" spans="12:12" x14ac:dyDescent="0.3">
      <c r="L174" s="25"/>
    </row>
    <row r="175" spans="12:12" x14ac:dyDescent="0.3">
      <c r="L175" s="25"/>
    </row>
    <row r="176" spans="12:12" x14ac:dyDescent="0.3">
      <c r="L176" s="25"/>
    </row>
    <row r="177" spans="12:12" x14ac:dyDescent="0.3">
      <c r="L177" s="25"/>
    </row>
    <row r="178" spans="12:12" x14ac:dyDescent="0.3">
      <c r="L178" s="25"/>
    </row>
    <row r="179" spans="12:12" x14ac:dyDescent="0.3">
      <c r="L179" s="25"/>
    </row>
    <row r="180" spans="12:12" x14ac:dyDescent="0.3">
      <c r="L180" s="25"/>
    </row>
    <row r="181" spans="12:12" x14ac:dyDescent="0.3">
      <c r="L181" s="25"/>
    </row>
    <row r="182" spans="12:12" x14ac:dyDescent="0.3">
      <c r="L182" s="25"/>
    </row>
    <row r="183" spans="12:12" x14ac:dyDescent="0.3">
      <c r="L183" s="25"/>
    </row>
    <row r="184" spans="12:12" x14ac:dyDescent="0.3">
      <c r="L184" s="25"/>
    </row>
    <row r="185" spans="12:12" x14ac:dyDescent="0.3">
      <c r="L185" s="25"/>
    </row>
    <row r="186" spans="12:12" x14ac:dyDescent="0.3">
      <c r="L186" s="25"/>
    </row>
    <row r="187" spans="12:12" x14ac:dyDescent="0.3">
      <c r="L187" s="25"/>
    </row>
    <row r="188" spans="12:12" x14ac:dyDescent="0.3">
      <c r="L188" s="25"/>
    </row>
    <row r="189" spans="12:12" x14ac:dyDescent="0.3">
      <c r="L189" s="25"/>
    </row>
    <row r="190" spans="12:12" x14ac:dyDescent="0.3">
      <c r="L190" s="25"/>
    </row>
    <row r="191" spans="12:12" x14ac:dyDescent="0.3">
      <c r="L191" s="25"/>
    </row>
    <row r="192" spans="12:12" x14ac:dyDescent="0.3">
      <c r="L192" s="25"/>
    </row>
    <row r="193" spans="12:12" x14ac:dyDescent="0.3">
      <c r="L193" s="25"/>
    </row>
    <row r="194" spans="12:12" x14ac:dyDescent="0.3">
      <c r="L194" s="25"/>
    </row>
    <row r="195" spans="12:12" x14ac:dyDescent="0.3">
      <c r="L195" s="25"/>
    </row>
    <row r="196" spans="12:12" x14ac:dyDescent="0.3">
      <c r="L196" s="25"/>
    </row>
    <row r="197" spans="12:12" x14ac:dyDescent="0.3">
      <c r="L197" s="25"/>
    </row>
    <row r="198" spans="12:12" x14ac:dyDescent="0.3">
      <c r="L198" s="25"/>
    </row>
    <row r="199" spans="12:12" x14ac:dyDescent="0.3">
      <c r="L199" s="25"/>
    </row>
    <row r="200" spans="12:12" x14ac:dyDescent="0.3">
      <c r="L200" s="25"/>
    </row>
    <row r="201" spans="12:12" x14ac:dyDescent="0.3">
      <c r="L201" s="25"/>
    </row>
    <row r="202" spans="12:12" x14ac:dyDescent="0.3">
      <c r="L202" s="25"/>
    </row>
    <row r="203" spans="12:12" x14ac:dyDescent="0.3">
      <c r="L203" s="25"/>
    </row>
    <row r="204" spans="12:12" x14ac:dyDescent="0.3">
      <c r="L204" s="25"/>
    </row>
    <row r="205" spans="12:12" x14ac:dyDescent="0.3">
      <c r="L205" s="25"/>
    </row>
    <row r="206" spans="12:12" x14ac:dyDescent="0.3">
      <c r="L206" s="25"/>
    </row>
    <row r="207" spans="12:12" x14ac:dyDescent="0.3">
      <c r="L207" s="25"/>
    </row>
    <row r="208" spans="12:12" x14ac:dyDescent="0.3">
      <c r="L208" s="25"/>
    </row>
    <row r="209" spans="12:12" x14ac:dyDescent="0.3">
      <c r="L209" s="25"/>
    </row>
    <row r="210" spans="12:12" x14ac:dyDescent="0.3">
      <c r="L210" s="25"/>
    </row>
    <row r="211" spans="12:12" x14ac:dyDescent="0.3">
      <c r="L211" s="25"/>
    </row>
    <row r="212" spans="12:12" x14ac:dyDescent="0.3">
      <c r="L212" s="25"/>
    </row>
    <row r="213" spans="12:12" x14ac:dyDescent="0.3">
      <c r="L213" s="25"/>
    </row>
    <row r="214" spans="12:12" x14ac:dyDescent="0.3">
      <c r="L214" s="25"/>
    </row>
    <row r="215" spans="12:12" x14ac:dyDescent="0.3">
      <c r="L215" s="25"/>
    </row>
    <row r="216" spans="12:12" x14ac:dyDescent="0.3">
      <c r="L216" s="25"/>
    </row>
    <row r="217" spans="12:12" x14ac:dyDescent="0.3">
      <c r="L217" s="25"/>
    </row>
    <row r="218" spans="12:12" x14ac:dyDescent="0.3">
      <c r="L218" s="25"/>
    </row>
    <row r="219" spans="12:12" x14ac:dyDescent="0.3">
      <c r="L219" s="25"/>
    </row>
    <row r="220" spans="12:12" x14ac:dyDescent="0.3">
      <c r="L220" s="25"/>
    </row>
    <row r="221" spans="12:12" x14ac:dyDescent="0.3">
      <c r="L221" s="25"/>
    </row>
    <row r="222" spans="12:12" x14ac:dyDescent="0.3">
      <c r="L222" s="25"/>
    </row>
    <row r="223" spans="12:12" x14ac:dyDescent="0.3">
      <c r="L223" s="25"/>
    </row>
    <row r="224" spans="12:12" x14ac:dyDescent="0.3">
      <c r="L224" s="25"/>
    </row>
    <row r="225" spans="12:12" x14ac:dyDescent="0.3">
      <c r="L225" s="25"/>
    </row>
    <row r="226" spans="12:12" x14ac:dyDescent="0.3">
      <c r="L226" s="25"/>
    </row>
    <row r="227" spans="12:12" x14ac:dyDescent="0.3">
      <c r="L227" s="25"/>
    </row>
    <row r="228" spans="12:12" x14ac:dyDescent="0.3">
      <c r="L228" s="25"/>
    </row>
    <row r="229" spans="12:12" x14ac:dyDescent="0.3">
      <c r="L229" s="25"/>
    </row>
    <row r="230" spans="12:12" x14ac:dyDescent="0.3">
      <c r="L230" s="25"/>
    </row>
    <row r="231" spans="12:12" x14ac:dyDescent="0.3">
      <c r="L231" s="25"/>
    </row>
    <row r="232" spans="12:12" x14ac:dyDescent="0.3">
      <c r="L232" s="25"/>
    </row>
    <row r="233" spans="12:12" x14ac:dyDescent="0.3">
      <c r="L233" s="25"/>
    </row>
    <row r="234" spans="12:12" x14ac:dyDescent="0.3">
      <c r="L234" s="25"/>
    </row>
    <row r="235" spans="12:12" x14ac:dyDescent="0.3">
      <c r="L235" s="25"/>
    </row>
    <row r="236" spans="12:12" x14ac:dyDescent="0.3">
      <c r="L236" s="25"/>
    </row>
    <row r="237" spans="12:12" x14ac:dyDescent="0.3">
      <c r="L237" s="25"/>
    </row>
    <row r="238" spans="12:12" x14ac:dyDescent="0.3">
      <c r="L238" s="25"/>
    </row>
    <row r="239" spans="12:12" x14ac:dyDescent="0.3">
      <c r="L239" s="25"/>
    </row>
    <row r="240" spans="12:12" x14ac:dyDescent="0.3">
      <c r="L240" s="25"/>
    </row>
    <row r="241" spans="12:12" x14ac:dyDescent="0.3">
      <c r="L241" s="25"/>
    </row>
    <row r="242" spans="12:12" x14ac:dyDescent="0.3">
      <c r="L242" s="25"/>
    </row>
    <row r="243" spans="12:12" x14ac:dyDescent="0.3">
      <c r="L243" s="25"/>
    </row>
    <row r="244" spans="12:12" x14ac:dyDescent="0.3">
      <c r="L244" s="25"/>
    </row>
    <row r="245" spans="12:12" x14ac:dyDescent="0.3">
      <c r="L245" s="25"/>
    </row>
    <row r="246" spans="12:12" x14ac:dyDescent="0.3">
      <c r="L246" s="25"/>
    </row>
    <row r="247" spans="12:12" x14ac:dyDescent="0.3">
      <c r="L247" s="25"/>
    </row>
    <row r="248" spans="12:12" x14ac:dyDescent="0.3">
      <c r="L248" s="25"/>
    </row>
    <row r="249" spans="12:12" x14ac:dyDescent="0.3">
      <c r="L249" s="25"/>
    </row>
    <row r="250" spans="12:12" x14ac:dyDescent="0.3">
      <c r="L250" s="25"/>
    </row>
    <row r="251" spans="12:12" x14ac:dyDescent="0.3">
      <c r="L251" s="25"/>
    </row>
    <row r="252" spans="12:12" x14ac:dyDescent="0.3">
      <c r="L252" s="25"/>
    </row>
    <row r="253" spans="12:12" x14ac:dyDescent="0.3">
      <c r="L253" s="25"/>
    </row>
    <row r="254" spans="12:12" x14ac:dyDescent="0.3">
      <c r="L254" s="25"/>
    </row>
    <row r="255" spans="12:12" x14ac:dyDescent="0.3">
      <c r="L255" s="25"/>
    </row>
    <row r="256" spans="12:12" x14ac:dyDescent="0.3">
      <c r="L256" s="25"/>
    </row>
    <row r="257" spans="12:12" x14ac:dyDescent="0.3">
      <c r="L257" s="25"/>
    </row>
    <row r="258" spans="12:12" x14ac:dyDescent="0.3">
      <c r="L258" s="25"/>
    </row>
    <row r="259" spans="12:12" x14ac:dyDescent="0.3">
      <c r="L259" s="25"/>
    </row>
    <row r="260" spans="12:12" x14ac:dyDescent="0.3">
      <c r="L260" s="25"/>
    </row>
    <row r="261" spans="12:12" x14ac:dyDescent="0.3">
      <c r="L261" s="25"/>
    </row>
    <row r="262" spans="12:12" x14ac:dyDescent="0.3">
      <c r="L262" s="25"/>
    </row>
    <row r="263" spans="12:12" x14ac:dyDescent="0.3">
      <c r="L263" s="25"/>
    </row>
    <row r="264" spans="12:12" x14ac:dyDescent="0.3">
      <c r="L264" s="25"/>
    </row>
    <row r="265" spans="12:12" x14ac:dyDescent="0.3">
      <c r="L265" s="25"/>
    </row>
    <row r="266" spans="12:12" x14ac:dyDescent="0.3">
      <c r="L266" s="25"/>
    </row>
    <row r="267" spans="12:12" x14ac:dyDescent="0.3">
      <c r="L267" s="25"/>
    </row>
    <row r="268" spans="12:12" x14ac:dyDescent="0.3">
      <c r="L268" s="25"/>
    </row>
    <row r="269" spans="12:12" x14ac:dyDescent="0.3">
      <c r="L269" s="25"/>
    </row>
    <row r="270" spans="12:12" x14ac:dyDescent="0.3">
      <c r="L270" s="25"/>
    </row>
    <row r="271" spans="12:12" x14ac:dyDescent="0.3">
      <c r="L271" s="25"/>
    </row>
    <row r="272" spans="12:12" x14ac:dyDescent="0.3">
      <c r="L272" s="25"/>
    </row>
    <row r="273" spans="12:12" x14ac:dyDescent="0.3">
      <c r="L273" s="25"/>
    </row>
    <row r="274" spans="12:12" x14ac:dyDescent="0.3">
      <c r="L274" s="25"/>
    </row>
    <row r="275" spans="12:12" x14ac:dyDescent="0.3">
      <c r="L275" s="25"/>
    </row>
    <row r="276" spans="12:12" x14ac:dyDescent="0.3">
      <c r="L276" s="25"/>
    </row>
    <row r="277" spans="12:12" x14ac:dyDescent="0.3">
      <c r="L277" s="25"/>
    </row>
    <row r="278" spans="12:12" x14ac:dyDescent="0.3">
      <c r="L278" s="25"/>
    </row>
    <row r="279" spans="12:12" x14ac:dyDescent="0.3">
      <c r="L279" s="25"/>
    </row>
    <row r="280" spans="12:12" x14ac:dyDescent="0.3">
      <c r="L280" s="25"/>
    </row>
    <row r="281" spans="12:12" x14ac:dyDescent="0.3">
      <c r="L281" s="25"/>
    </row>
    <row r="282" spans="12:12" x14ac:dyDescent="0.3">
      <c r="L282" s="25"/>
    </row>
    <row r="283" spans="12:12" x14ac:dyDescent="0.3">
      <c r="L283" s="25"/>
    </row>
    <row r="284" spans="12:12" x14ac:dyDescent="0.3">
      <c r="L284" s="25"/>
    </row>
    <row r="285" spans="12:12" x14ac:dyDescent="0.3">
      <c r="L285" s="25"/>
    </row>
    <row r="286" spans="12:12" x14ac:dyDescent="0.3">
      <c r="L286" s="25"/>
    </row>
    <row r="287" spans="12:12" x14ac:dyDescent="0.3">
      <c r="L287" s="25"/>
    </row>
    <row r="288" spans="12:12" x14ac:dyDescent="0.3">
      <c r="L288" s="25"/>
    </row>
    <row r="289" spans="12:12" x14ac:dyDescent="0.3">
      <c r="L289" s="25"/>
    </row>
    <row r="290" spans="12:12" x14ac:dyDescent="0.3">
      <c r="L290" s="25"/>
    </row>
    <row r="291" spans="12:12" x14ac:dyDescent="0.3">
      <c r="L291" s="25"/>
    </row>
    <row r="292" spans="12:12" x14ac:dyDescent="0.3">
      <c r="L292" s="25"/>
    </row>
    <row r="293" spans="12:12" x14ac:dyDescent="0.3">
      <c r="L293" s="25"/>
    </row>
    <row r="294" spans="12:12" x14ac:dyDescent="0.3">
      <c r="L294" s="25"/>
    </row>
    <row r="295" spans="12:12" x14ac:dyDescent="0.3">
      <c r="L295" s="25"/>
    </row>
    <row r="296" spans="12:12" x14ac:dyDescent="0.3">
      <c r="L296" s="25"/>
    </row>
    <row r="297" spans="12:12" x14ac:dyDescent="0.3">
      <c r="L297" s="25"/>
    </row>
    <row r="298" spans="12:12" x14ac:dyDescent="0.3">
      <c r="L298" s="25"/>
    </row>
    <row r="299" spans="12:12" x14ac:dyDescent="0.3">
      <c r="L299" s="25"/>
    </row>
    <row r="300" spans="12:12" x14ac:dyDescent="0.3">
      <c r="L300" s="25"/>
    </row>
    <row r="301" spans="12:12" x14ac:dyDescent="0.3">
      <c r="L301" s="25"/>
    </row>
    <row r="302" spans="12:12" x14ac:dyDescent="0.3">
      <c r="L302" s="25"/>
    </row>
    <row r="303" spans="12:12" x14ac:dyDescent="0.3">
      <c r="L303" s="25"/>
    </row>
    <row r="304" spans="12:12" x14ac:dyDescent="0.3">
      <c r="L304" s="25"/>
    </row>
    <row r="305" spans="12:12" x14ac:dyDescent="0.3">
      <c r="L305" s="25"/>
    </row>
    <row r="306" spans="12:12" x14ac:dyDescent="0.3">
      <c r="L306" s="25"/>
    </row>
    <row r="307" spans="12:12" x14ac:dyDescent="0.3">
      <c r="L307" s="25"/>
    </row>
    <row r="308" spans="12:12" x14ac:dyDescent="0.3">
      <c r="L308" s="25"/>
    </row>
    <row r="309" spans="12:12" x14ac:dyDescent="0.3">
      <c r="L309" s="25"/>
    </row>
    <row r="310" spans="12:12" x14ac:dyDescent="0.3">
      <c r="L310" s="25"/>
    </row>
    <row r="311" spans="12:12" x14ac:dyDescent="0.3">
      <c r="L311" s="25"/>
    </row>
    <row r="312" spans="12:12" x14ac:dyDescent="0.3">
      <c r="L312" s="25"/>
    </row>
    <row r="313" spans="12:12" x14ac:dyDescent="0.3">
      <c r="L313" s="25"/>
    </row>
    <row r="314" spans="12:12" x14ac:dyDescent="0.3">
      <c r="L314" s="25"/>
    </row>
    <row r="315" spans="12:12" x14ac:dyDescent="0.3">
      <c r="L315" s="25"/>
    </row>
    <row r="316" spans="12:12" x14ac:dyDescent="0.3">
      <c r="L316" s="25"/>
    </row>
    <row r="317" spans="12:12" x14ac:dyDescent="0.3">
      <c r="L317" s="25"/>
    </row>
    <row r="318" spans="12:12" x14ac:dyDescent="0.3">
      <c r="L318" s="25"/>
    </row>
    <row r="319" spans="12:12" x14ac:dyDescent="0.3">
      <c r="L319" s="25"/>
    </row>
    <row r="320" spans="12:12" x14ac:dyDescent="0.3">
      <c r="L320" s="25"/>
    </row>
    <row r="321" spans="12:12" x14ac:dyDescent="0.3">
      <c r="L321" s="25"/>
    </row>
    <row r="322" spans="12:12" x14ac:dyDescent="0.3">
      <c r="L322" s="25"/>
    </row>
    <row r="323" spans="12:12" x14ac:dyDescent="0.3">
      <c r="L323" s="25"/>
    </row>
    <row r="324" spans="12:12" x14ac:dyDescent="0.3">
      <c r="L324" s="25"/>
    </row>
    <row r="325" spans="12:12" x14ac:dyDescent="0.3">
      <c r="L325" s="25"/>
    </row>
    <row r="326" spans="12:12" x14ac:dyDescent="0.3">
      <c r="L326" s="25"/>
    </row>
    <row r="327" spans="12:12" x14ac:dyDescent="0.3">
      <c r="L327" s="25"/>
    </row>
    <row r="328" spans="12:12" x14ac:dyDescent="0.3">
      <c r="L328" s="25"/>
    </row>
    <row r="329" spans="12:12" x14ac:dyDescent="0.3">
      <c r="L329" s="25"/>
    </row>
    <row r="330" spans="12:12" x14ac:dyDescent="0.3">
      <c r="L330" s="25"/>
    </row>
    <row r="331" spans="12:12" x14ac:dyDescent="0.3">
      <c r="L331" s="25"/>
    </row>
    <row r="332" spans="12:12" x14ac:dyDescent="0.3">
      <c r="L332" s="25"/>
    </row>
    <row r="333" spans="12:12" x14ac:dyDescent="0.3">
      <c r="L333" s="25"/>
    </row>
    <row r="334" spans="12:12" x14ac:dyDescent="0.3">
      <c r="L334" s="25"/>
    </row>
    <row r="335" spans="12:12" x14ac:dyDescent="0.3">
      <c r="L335" s="25"/>
    </row>
    <row r="336" spans="12:12" x14ac:dyDescent="0.3">
      <c r="L336" s="25"/>
    </row>
    <row r="337" spans="12:12" x14ac:dyDescent="0.3">
      <c r="L337" s="25"/>
    </row>
    <row r="338" spans="12:12" x14ac:dyDescent="0.3">
      <c r="L338" s="25"/>
    </row>
    <row r="339" spans="12:12" x14ac:dyDescent="0.3">
      <c r="L339" s="25"/>
    </row>
    <row r="340" spans="12:12" x14ac:dyDescent="0.3">
      <c r="L340" s="25"/>
    </row>
    <row r="341" spans="12:12" x14ac:dyDescent="0.3">
      <c r="L341" s="25"/>
    </row>
    <row r="342" spans="12:12" x14ac:dyDescent="0.3">
      <c r="L342" s="25"/>
    </row>
    <row r="343" spans="12:12" x14ac:dyDescent="0.3">
      <c r="L343" s="25"/>
    </row>
    <row r="344" spans="12:12" x14ac:dyDescent="0.3">
      <c r="L344" s="25"/>
    </row>
    <row r="345" spans="12:12" x14ac:dyDescent="0.3">
      <c r="L345" s="25"/>
    </row>
    <row r="346" spans="12:12" x14ac:dyDescent="0.3">
      <c r="L346" s="25"/>
    </row>
    <row r="347" spans="12:12" x14ac:dyDescent="0.3">
      <c r="L347" s="25"/>
    </row>
    <row r="348" spans="12:12" x14ac:dyDescent="0.3">
      <c r="L348" s="25"/>
    </row>
    <row r="349" spans="12:12" x14ac:dyDescent="0.3">
      <c r="L349" s="25"/>
    </row>
    <row r="350" spans="12:12" x14ac:dyDescent="0.3">
      <c r="L350" s="25"/>
    </row>
    <row r="351" spans="12:12" x14ac:dyDescent="0.3">
      <c r="L351" s="25"/>
    </row>
    <row r="352" spans="12:12" x14ac:dyDescent="0.3">
      <c r="L352" s="25"/>
    </row>
    <row r="353" spans="12:12" x14ac:dyDescent="0.3">
      <c r="L353" s="25"/>
    </row>
    <row r="354" spans="12:12" x14ac:dyDescent="0.3">
      <c r="L354" s="25"/>
    </row>
    <row r="355" spans="12:12" x14ac:dyDescent="0.3">
      <c r="L355" s="25"/>
    </row>
    <row r="356" spans="12:12" x14ac:dyDescent="0.3">
      <c r="L356" s="25"/>
    </row>
    <row r="357" spans="12:12" x14ac:dyDescent="0.3">
      <c r="L357" s="25"/>
    </row>
    <row r="358" spans="12:12" x14ac:dyDescent="0.3">
      <c r="L358" s="25"/>
    </row>
    <row r="359" spans="12:12" x14ac:dyDescent="0.3">
      <c r="L359" s="25"/>
    </row>
    <row r="360" spans="12:12" x14ac:dyDescent="0.3">
      <c r="L360" s="25"/>
    </row>
    <row r="361" spans="12:12" x14ac:dyDescent="0.3">
      <c r="L361" s="25"/>
    </row>
    <row r="362" spans="12:12" x14ac:dyDescent="0.3">
      <c r="L362" s="25"/>
    </row>
    <row r="363" spans="12:12" x14ac:dyDescent="0.3">
      <c r="L363" s="25"/>
    </row>
    <row r="364" spans="12:12" x14ac:dyDescent="0.3">
      <c r="L364" s="25"/>
    </row>
    <row r="365" spans="12:12" x14ac:dyDescent="0.3">
      <c r="L365" s="25"/>
    </row>
    <row r="366" spans="12:12" x14ac:dyDescent="0.3">
      <c r="L366" s="25"/>
    </row>
    <row r="367" spans="12:12" x14ac:dyDescent="0.3">
      <c r="L367" s="25"/>
    </row>
    <row r="368" spans="12:12" x14ac:dyDescent="0.3">
      <c r="L368" s="25"/>
    </row>
    <row r="369" spans="12:12" x14ac:dyDescent="0.3">
      <c r="L369" s="25"/>
    </row>
    <row r="370" spans="12:12" x14ac:dyDescent="0.3">
      <c r="L370" s="25"/>
    </row>
    <row r="371" spans="12:12" x14ac:dyDescent="0.3">
      <c r="L371" s="25"/>
    </row>
    <row r="372" spans="12:12" x14ac:dyDescent="0.3">
      <c r="L372" s="25"/>
    </row>
    <row r="373" spans="12:12" x14ac:dyDescent="0.3">
      <c r="L373" s="25"/>
    </row>
    <row r="374" spans="12:12" x14ac:dyDescent="0.3">
      <c r="L374" s="25"/>
    </row>
    <row r="375" spans="12:12" x14ac:dyDescent="0.3">
      <c r="L375" s="25"/>
    </row>
    <row r="376" spans="12:12" x14ac:dyDescent="0.3">
      <c r="L376" s="25"/>
    </row>
    <row r="377" spans="12:12" x14ac:dyDescent="0.3">
      <c r="L377" s="25"/>
    </row>
    <row r="378" spans="12:12" x14ac:dyDescent="0.3">
      <c r="L378" s="25"/>
    </row>
    <row r="379" spans="12:12" x14ac:dyDescent="0.3">
      <c r="L379" s="25"/>
    </row>
    <row r="380" spans="12:12" x14ac:dyDescent="0.3">
      <c r="L380" s="25"/>
    </row>
    <row r="381" spans="12:12" x14ac:dyDescent="0.3">
      <c r="L381" s="25"/>
    </row>
    <row r="382" spans="12:12" x14ac:dyDescent="0.3">
      <c r="L382" s="25"/>
    </row>
    <row r="383" spans="12:12" x14ac:dyDescent="0.3">
      <c r="L383" s="25"/>
    </row>
    <row r="384" spans="12:12" x14ac:dyDescent="0.3">
      <c r="L384" s="25"/>
    </row>
    <row r="385" spans="12:12" x14ac:dyDescent="0.3">
      <c r="L385" s="25"/>
    </row>
    <row r="386" spans="12:12" x14ac:dyDescent="0.3">
      <c r="L386" s="25"/>
    </row>
    <row r="387" spans="12:12" x14ac:dyDescent="0.3">
      <c r="L387" s="25"/>
    </row>
    <row r="388" spans="12:12" x14ac:dyDescent="0.3">
      <c r="L388" s="25"/>
    </row>
    <row r="389" spans="12:12" x14ac:dyDescent="0.3">
      <c r="L389" s="25"/>
    </row>
    <row r="390" spans="12:12" x14ac:dyDescent="0.3">
      <c r="L390" s="25"/>
    </row>
    <row r="391" spans="12:12" x14ac:dyDescent="0.3">
      <c r="L391" s="25"/>
    </row>
    <row r="392" spans="12:12" x14ac:dyDescent="0.3">
      <c r="L392" s="25"/>
    </row>
    <row r="393" spans="12:12" x14ac:dyDescent="0.3">
      <c r="L393" s="25"/>
    </row>
    <row r="394" spans="12:12" x14ac:dyDescent="0.3">
      <c r="L394" s="25"/>
    </row>
    <row r="395" spans="12:12" x14ac:dyDescent="0.3">
      <c r="L395" s="25"/>
    </row>
    <row r="396" spans="12:12" x14ac:dyDescent="0.3">
      <c r="L396" s="25"/>
    </row>
    <row r="397" spans="12:12" x14ac:dyDescent="0.3">
      <c r="L397" s="25"/>
    </row>
    <row r="398" spans="12:12" x14ac:dyDescent="0.3">
      <c r="L398" s="25"/>
    </row>
    <row r="399" spans="12:12" x14ac:dyDescent="0.3">
      <c r="L399" s="25"/>
    </row>
    <row r="400" spans="12:12" x14ac:dyDescent="0.3">
      <c r="L400" s="25"/>
    </row>
    <row r="401" spans="12:12" x14ac:dyDescent="0.3">
      <c r="L401" s="25"/>
    </row>
    <row r="402" spans="12:12" x14ac:dyDescent="0.3">
      <c r="L402" s="25"/>
    </row>
    <row r="403" spans="12:12" x14ac:dyDescent="0.3">
      <c r="L403" s="25"/>
    </row>
    <row r="404" spans="12:12" x14ac:dyDescent="0.3">
      <c r="L404" s="25"/>
    </row>
    <row r="405" spans="12:12" x14ac:dyDescent="0.3">
      <c r="L405" s="25"/>
    </row>
    <row r="406" spans="12:12" x14ac:dyDescent="0.3">
      <c r="L406" s="25"/>
    </row>
    <row r="407" spans="12:12" x14ac:dyDescent="0.3">
      <c r="L407" s="25"/>
    </row>
    <row r="408" spans="12:12" x14ac:dyDescent="0.3">
      <c r="L408" s="25"/>
    </row>
    <row r="409" spans="12:12" x14ac:dyDescent="0.3">
      <c r="L409" s="25"/>
    </row>
    <row r="410" spans="12:12" x14ac:dyDescent="0.3">
      <c r="L410" s="25"/>
    </row>
    <row r="411" spans="12:12" x14ac:dyDescent="0.3">
      <c r="L411" s="25"/>
    </row>
    <row r="412" spans="12:12" x14ac:dyDescent="0.3">
      <c r="L412" s="25"/>
    </row>
    <row r="413" spans="12:12" x14ac:dyDescent="0.3">
      <c r="L413" s="25"/>
    </row>
    <row r="414" spans="12:12" x14ac:dyDescent="0.3">
      <c r="L414" s="25"/>
    </row>
    <row r="415" spans="12:12" x14ac:dyDescent="0.3">
      <c r="L415" s="25"/>
    </row>
    <row r="416" spans="12:12" x14ac:dyDescent="0.3">
      <c r="L416" s="25"/>
    </row>
    <row r="417" spans="12:12" x14ac:dyDescent="0.3">
      <c r="L417" s="25"/>
    </row>
    <row r="418" spans="12:12" x14ac:dyDescent="0.3">
      <c r="L418" s="25"/>
    </row>
    <row r="419" spans="12:12" x14ac:dyDescent="0.3">
      <c r="L419" s="25"/>
    </row>
    <row r="420" spans="12:12" x14ac:dyDescent="0.3">
      <c r="L420" s="25"/>
    </row>
    <row r="421" spans="12:12" x14ac:dyDescent="0.3">
      <c r="L421" s="25"/>
    </row>
    <row r="422" spans="12:12" x14ac:dyDescent="0.3">
      <c r="L422" s="25"/>
    </row>
    <row r="423" spans="12:12" x14ac:dyDescent="0.3">
      <c r="L423" s="25"/>
    </row>
    <row r="424" spans="12:12" x14ac:dyDescent="0.3">
      <c r="L424" s="25"/>
    </row>
    <row r="425" spans="12:12" x14ac:dyDescent="0.3">
      <c r="L425" s="25"/>
    </row>
    <row r="426" spans="12:12" x14ac:dyDescent="0.3">
      <c r="L426" s="25"/>
    </row>
    <row r="427" spans="12:12" x14ac:dyDescent="0.3">
      <c r="L427" s="25"/>
    </row>
    <row r="428" spans="12:12" x14ac:dyDescent="0.3">
      <c r="L428" s="25"/>
    </row>
    <row r="429" spans="12:12" x14ac:dyDescent="0.3">
      <c r="L429" s="25"/>
    </row>
    <row r="430" spans="12:12" x14ac:dyDescent="0.3">
      <c r="L430" s="25"/>
    </row>
    <row r="431" spans="12:12" x14ac:dyDescent="0.3">
      <c r="L431" s="25"/>
    </row>
    <row r="432" spans="12:12" x14ac:dyDescent="0.3">
      <c r="L432" s="25"/>
    </row>
    <row r="433" spans="12:12" x14ac:dyDescent="0.3">
      <c r="L433" s="25"/>
    </row>
    <row r="434" spans="12:12" x14ac:dyDescent="0.3">
      <c r="L434" s="25"/>
    </row>
    <row r="435" spans="12:12" x14ac:dyDescent="0.3">
      <c r="L435" s="25"/>
    </row>
    <row r="436" spans="12:12" x14ac:dyDescent="0.3">
      <c r="L436" s="25"/>
    </row>
    <row r="437" spans="12:12" x14ac:dyDescent="0.3">
      <c r="L437" s="25"/>
    </row>
    <row r="438" spans="12:12" x14ac:dyDescent="0.3">
      <c r="L438" s="25"/>
    </row>
    <row r="439" spans="12:12" x14ac:dyDescent="0.3">
      <c r="L439" s="25"/>
    </row>
    <row r="440" spans="12:12" x14ac:dyDescent="0.3">
      <c r="L440" s="25"/>
    </row>
    <row r="441" spans="12:12" x14ac:dyDescent="0.3">
      <c r="L441" s="25"/>
    </row>
    <row r="442" spans="12:12" x14ac:dyDescent="0.3">
      <c r="L442" s="25"/>
    </row>
    <row r="443" spans="12:12" x14ac:dyDescent="0.3">
      <c r="L443" s="25"/>
    </row>
    <row r="444" spans="12:12" x14ac:dyDescent="0.3">
      <c r="L444" s="25"/>
    </row>
    <row r="445" spans="12:12" x14ac:dyDescent="0.3">
      <c r="L445" s="25"/>
    </row>
    <row r="446" spans="12:12" x14ac:dyDescent="0.3">
      <c r="L446" s="25"/>
    </row>
    <row r="447" spans="12:12" x14ac:dyDescent="0.3">
      <c r="L447" s="25"/>
    </row>
    <row r="448" spans="12:12" x14ac:dyDescent="0.3">
      <c r="L448" s="25"/>
    </row>
    <row r="449" spans="12:12" x14ac:dyDescent="0.3">
      <c r="L449" s="25"/>
    </row>
    <row r="450" spans="12:12" x14ac:dyDescent="0.3">
      <c r="L450" s="25"/>
    </row>
    <row r="451" spans="12:12" x14ac:dyDescent="0.3">
      <c r="L451" s="25"/>
    </row>
    <row r="452" spans="12:12" x14ac:dyDescent="0.3">
      <c r="L452" s="25"/>
    </row>
    <row r="453" spans="12:12" x14ac:dyDescent="0.3">
      <c r="L453" s="25"/>
    </row>
    <row r="454" spans="12:12" x14ac:dyDescent="0.3">
      <c r="L454" s="25"/>
    </row>
    <row r="455" spans="12:12" x14ac:dyDescent="0.3">
      <c r="L455" s="25"/>
    </row>
    <row r="456" spans="12:12" x14ac:dyDescent="0.3">
      <c r="L456" s="25"/>
    </row>
    <row r="457" spans="12:12" x14ac:dyDescent="0.3">
      <c r="L457" s="25"/>
    </row>
    <row r="458" spans="12:12" x14ac:dyDescent="0.3">
      <c r="L458" s="25"/>
    </row>
    <row r="459" spans="12:12" x14ac:dyDescent="0.3">
      <c r="L459" s="25"/>
    </row>
    <row r="460" spans="12:12" x14ac:dyDescent="0.3">
      <c r="L460" s="25"/>
    </row>
    <row r="461" spans="12:12" x14ac:dyDescent="0.3">
      <c r="L461" s="25"/>
    </row>
    <row r="462" spans="12:12" x14ac:dyDescent="0.3">
      <c r="L462" s="25"/>
    </row>
    <row r="463" spans="12:12" x14ac:dyDescent="0.3">
      <c r="L463" s="25"/>
    </row>
    <row r="464" spans="12:12" x14ac:dyDescent="0.3">
      <c r="L464" s="25"/>
    </row>
    <row r="465" spans="12:12" x14ac:dyDescent="0.3">
      <c r="L465" s="25"/>
    </row>
    <row r="466" spans="12:12" x14ac:dyDescent="0.3">
      <c r="L466" s="25"/>
    </row>
    <row r="467" spans="12:12" x14ac:dyDescent="0.3">
      <c r="L467" s="25"/>
    </row>
    <row r="468" spans="12:12" x14ac:dyDescent="0.3">
      <c r="L468" s="25"/>
    </row>
    <row r="469" spans="12:12" x14ac:dyDescent="0.3">
      <c r="L469" s="25"/>
    </row>
    <row r="470" spans="12:12" x14ac:dyDescent="0.3">
      <c r="L470" s="25"/>
    </row>
    <row r="471" spans="12:12" x14ac:dyDescent="0.3">
      <c r="L471" s="25"/>
    </row>
    <row r="472" spans="12:12" x14ac:dyDescent="0.3">
      <c r="L472" s="25"/>
    </row>
    <row r="473" spans="12:12" x14ac:dyDescent="0.3">
      <c r="L473" s="25"/>
    </row>
    <row r="474" spans="12:12" x14ac:dyDescent="0.3">
      <c r="L474" s="25"/>
    </row>
    <row r="475" spans="12:12" x14ac:dyDescent="0.3">
      <c r="L475" s="25"/>
    </row>
    <row r="476" spans="12:12" x14ac:dyDescent="0.3">
      <c r="L476" s="25"/>
    </row>
    <row r="477" spans="12:12" x14ac:dyDescent="0.3">
      <c r="L477" s="25"/>
    </row>
    <row r="478" spans="12:12" x14ac:dyDescent="0.3">
      <c r="L478" s="25"/>
    </row>
    <row r="479" spans="12:12" x14ac:dyDescent="0.3">
      <c r="L479" s="25"/>
    </row>
    <row r="480" spans="12:12" x14ac:dyDescent="0.3">
      <c r="L480" s="25"/>
    </row>
    <row r="481" spans="12:12" x14ac:dyDescent="0.3">
      <c r="L481" s="25"/>
    </row>
    <row r="482" spans="12:12" x14ac:dyDescent="0.3">
      <c r="L482" s="25"/>
    </row>
    <row r="483" spans="12:12" x14ac:dyDescent="0.3">
      <c r="L483" s="25"/>
    </row>
    <row r="484" spans="12:12" x14ac:dyDescent="0.3">
      <c r="L484" s="25"/>
    </row>
    <row r="485" spans="12:12" x14ac:dyDescent="0.3">
      <c r="L485" s="25"/>
    </row>
    <row r="486" spans="12:12" x14ac:dyDescent="0.3">
      <c r="L486" s="25"/>
    </row>
    <row r="487" spans="12:12" x14ac:dyDescent="0.3">
      <c r="L487" s="25"/>
    </row>
    <row r="488" spans="12:12" x14ac:dyDescent="0.3">
      <c r="L488" s="25"/>
    </row>
    <row r="489" spans="12:12" x14ac:dyDescent="0.3">
      <c r="L489" s="25"/>
    </row>
    <row r="490" spans="12:12" x14ac:dyDescent="0.3">
      <c r="L490" s="25"/>
    </row>
    <row r="491" spans="12:12" x14ac:dyDescent="0.3">
      <c r="L491" s="25"/>
    </row>
    <row r="492" spans="12:12" x14ac:dyDescent="0.3">
      <c r="L492" s="25"/>
    </row>
    <row r="493" spans="12:12" x14ac:dyDescent="0.3">
      <c r="L493" s="25"/>
    </row>
    <row r="494" spans="12:12" x14ac:dyDescent="0.3">
      <c r="L494" s="25"/>
    </row>
    <row r="495" spans="12:12" x14ac:dyDescent="0.3">
      <c r="L495" s="25"/>
    </row>
    <row r="496" spans="12:12" x14ac:dyDescent="0.3">
      <c r="L496" s="25"/>
    </row>
    <row r="497" spans="12:12" x14ac:dyDescent="0.3">
      <c r="L497" s="25"/>
    </row>
    <row r="498" spans="12:12" x14ac:dyDescent="0.3">
      <c r="L498" s="25"/>
    </row>
    <row r="499" spans="12:12" x14ac:dyDescent="0.3">
      <c r="L499" s="25"/>
    </row>
    <row r="500" spans="12:12" x14ac:dyDescent="0.3">
      <c r="L500" s="25"/>
    </row>
    <row r="501" spans="12:12" x14ac:dyDescent="0.3">
      <c r="L501" s="25"/>
    </row>
    <row r="502" spans="12:12" x14ac:dyDescent="0.3">
      <c r="L502" s="25"/>
    </row>
    <row r="503" spans="12:12" x14ac:dyDescent="0.3">
      <c r="L503" s="25"/>
    </row>
    <row r="504" spans="12:12" x14ac:dyDescent="0.3">
      <c r="L504" s="25"/>
    </row>
    <row r="505" spans="12:12" x14ac:dyDescent="0.3">
      <c r="L505" s="25"/>
    </row>
    <row r="506" spans="12:12" x14ac:dyDescent="0.3">
      <c r="L506" s="25"/>
    </row>
    <row r="507" spans="12:12" x14ac:dyDescent="0.3">
      <c r="L507" s="25"/>
    </row>
    <row r="508" spans="12:12" x14ac:dyDescent="0.3">
      <c r="L508" s="25"/>
    </row>
    <row r="509" spans="12:12" x14ac:dyDescent="0.3">
      <c r="L509" s="25"/>
    </row>
    <row r="510" spans="12:12" x14ac:dyDescent="0.3">
      <c r="L510" s="25"/>
    </row>
    <row r="511" spans="12:12" x14ac:dyDescent="0.3">
      <c r="L511" s="25"/>
    </row>
    <row r="512" spans="12:12" x14ac:dyDescent="0.3">
      <c r="L512" s="25"/>
    </row>
    <row r="513" spans="12:12" x14ac:dyDescent="0.3">
      <c r="L513" s="25"/>
    </row>
    <row r="514" spans="12:12" x14ac:dyDescent="0.3">
      <c r="L514" s="25"/>
    </row>
    <row r="515" spans="12:12" x14ac:dyDescent="0.3">
      <c r="L515" s="25"/>
    </row>
    <row r="516" spans="12:12" x14ac:dyDescent="0.3">
      <c r="L516" s="25"/>
    </row>
    <row r="517" spans="12:12" x14ac:dyDescent="0.3">
      <c r="L517" s="25"/>
    </row>
    <row r="518" spans="12:12" x14ac:dyDescent="0.3">
      <c r="L518" s="25"/>
    </row>
    <row r="519" spans="12:12" x14ac:dyDescent="0.3">
      <c r="L519" s="25"/>
    </row>
    <row r="520" spans="12:12" x14ac:dyDescent="0.3">
      <c r="L520" s="25"/>
    </row>
    <row r="521" spans="12:12" x14ac:dyDescent="0.3">
      <c r="L521" s="25"/>
    </row>
    <row r="522" spans="12:12" x14ac:dyDescent="0.3">
      <c r="L522" s="25"/>
    </row>
    <row r="523" spans="12:12" x14ac:dyDescent="0.3">
      <c r="L523" s="25"/>
    </row>
    <row r="524" spans="12:12" x14ac:dyDescent="0.3">
      <c r="L524" s="25"/>
    </row>
    <row r="525" spans="12:12" x14ac:dyDescent="0.3">
      <c r="L525" s="25"/>
    </row>
    <row r="526" spans="12:12" x14ac:dyDescent="0.3">
      <c r="L526" s="25"/>
    </row>
    <row r="527" spans="12:12" x14ac:dyDescent="0.3">
      <c r="L527" s="25"/>
    </row>
    <row r="528" spans="12:12" x14ac:dyDescent="0.3">
      <c r="L528" s="25"/>
    </row>
    <row r="529" spans="12:12" x14ac:dyDescent="0.3">
      <c r="L529" s="25"/>
    </row>
    <row r="530" spans="12:12" x14ac:dyDescent="0.3">
      <c r="L530" s="25"/>
    </row>
    <row r="531" spans="12:12" x14ac:dyDescent="0.3">
      <c r="L531" s="25"/>
    </row>
  </sheetData>
  <autoFilter ref="A1:Y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CI_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2018-10-02T00:53:57Z</dcterms:modified>
</cp:coreProperties>
</file>