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Tomza_HGF\TI_TecnologiaInformacion\Workbook\PYF18_Finanzas\4.Construccion\SQL_Server\PYF18_Liberacion_R0.00_Base_V0032\Scripts_R600\"/>
    </mc:Choice>
  </mc:AlternateContent>
  <bookViews>
    <workbookView xWindow="0" yWindow="0" windowWidth="20496" windowHeight="7620" activeTab="1"/>
  </bookViews>
  <sheets>
    <sheet name="TABLA" sheetId="2" r:id="rId1"/>
    <sheet name="CI_FACTURA_CXP" sheetId="1" r:id="rId2"/>
  </sheets>
  <definedNames>
    <definedName name="_xlnm._FilterDatabase" localSheetId="1" hidden="1">CI_FACTURA_CXP!$A$2:$Y$6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4" i="1"/>
  <c r="L93" i="1"/>
  <c r="L71" i="1"/>
  <c r="L57" i="1"/>
  <c r="L58" i="1" s="1"/>
  <c r="L59" i="1" s="1"/>
  <c r="L60" i="1" s="1"/>
  <c r="L28" i="1"/>
  <c r="L25" i="1"/>
  <c r="L24" i="1"/>
  <c r="L13" i="1"/>
  <c r="L14" i="1" s="1"/>
  <c r="L15" i="1" s="1"/>
  <c r="L16" i="1" s="1"/>
  <c r="L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O5" i="1" l="1"/>
  <c r="R5" i="1" s="1"/>
  <c r="P5" i="1" s="1"/>
  <c r="O6" i="1"/>
  <c r="R6" i="1" s="1"/>
  <c r="P6" i="1" s="1"/>
  <c r="O7" i="1"/>
  <c r="R7" i="1" s="1"/>
  <c r="P7" i="1" s="1"/>
  <c r="O8" i="1"/>
  <c r="R8" i="1" s="1"/>
  <c r="P8" i="1" s="1"/>
  <c r="O9" i="1"/>
  <c r="R9" i="1" s="1"/>
  <c r="P9" i="1" s="1"/>
  <c r="O10" i="1"/>
  <c r="R10" i="1" s="1"/>
  <c r="P10" i="1" s="1"/>
  <c r="O11" i="1"/>
  <c r="R11" i="1" s="1"/>
  <c r="P11" i="1" s="1"/>
  <c r="O12" i="1"/>
  <c r="R12" i="1" s="1"/>
  <c r="P12" i="1" s="1"/>
  <c r="O13" i="1"/>
  <c r="R13" i="1" s="1"/>
  <c r="P13" i="1" s="1"/>
  <c r="O14" i="1"/>
  <c r="R14" i="1" s="1"/>
  <c r="P14" i="1" s="1"/>
  <c r="O15" i="1"/>
  <c r="R15" i="1" s="1"/>
  <c r="P15" i="1" s="1"/>
  <c r="O16" i="1"/>
  <c r="R16" i="1" s="1"/>
  <c r="P16" i="1" s="1"/>
  <c r="O17" i="1"/>
  <c r="R17" i="1" s="1"/>
  <c r="P17" i="1" s="1"/>
  <c r="O18" i="1"/>
  <c r="R18" i="1" s="1"/>
  <c r="P18" i="1" s="1"/>
  <c r="O19" i="1"/>
  <c r="R19" i="1" s="1"/>
  <c r="P19" i="1" s="1"/>
  <c r="O20" i="1"/>
  <c r="R20" i="1" s="1"/>
  <c r="P20" i="1" s="1"/>
  <c r="O21" i="1"/>
  <c r="R21" i="1" s="1"/>
  <c r="P21" i="1" s="1"/>
  <c r="O22" i="1"/>
  <c r="R22" i="1" s="1"/>
  <c r="P22" i="1" s="1"/>
  <c r="O23" i="1"/>
  <c r="R23" i="1" s="1"/>
  <c r="P23" i="1" s="1"/>
  <c r="O24" i="1"/>
  <c r="R24" i="1" s="1"/>
  <c r="P24" i="1" s="1"/>
  <c r="O25" i="1"/>
  <c r="R25" i="1" s="1"/>
  <c r="P25" i="1" s="1"/>
  <c r="O26" i="1"/>
  <c r="R26" i="1" s="1"/>
  <c r="P26" i="1" s="1"/>
  <c r="O27" i="1"/>
  <c r="R27" i="1" s="1"/>
  <c r="P27" i="1" s="1"/>
  <c r="O28" i="1"/>
  <c r="R28" i="1" s="1"/>
  <c r="P28" i="1" s="1"/>
  <c r="O29" i="1"/>
  <c r="R29" i="1" s="1"/>
  <c r="P29" i="1" s="1"/>
  <c r="O30" i="1"/>
  <c r="R30" i="1" s="1"/>
  <c r="P30" i="1" s="1"/>
  <c r="O31" i="1"/>
  <c r="R31" i="1" s="1"/>
  <c r="P31" i="1" s="1"/>
  <c r="O32" i="1"/>
  <c r="R32" i="1" s="1"/>
  <c r="P32" i="1" s="1"/>
  <c r="O33" i="1"/>
  <c r="R33" i="1" s="1"/>
  <c r="P33" i="1" s="1"/>
  <c r="O34" i="1"/>
  <c r="R34" i="1" s="1"/>
  <c r="P34" i="1" s="1"/>
  <c r="O35" i="1"/>
  <c r="R35" i="1" s="1"/>
  <c r="P35" i="1" s="1"/>
  <c r="O36" i="1"/>
  <c r="R36" i="1" s="1"/>
  <c r="P36" i="1" s="1"/>
  <c r="O37" i="1"/>
  <c r="R37" i="1" s="1"/>
  <c r="P37" i="1" s="1"/>
  <c r="O38" i="1"/>
  <c r="R38" i="1" s="1"/>
  <c r="P38" i="1" s="1"/>
  <c r="O39" i="1"/>
  <c r="R39" i="1" s="1"/>
  <c r="P39" i="1" s="1"/>
  <c r="O40" i="1"/>
  <c r="R40" i="1" s="1"/>
  <c r="P40" i="1" s="1"/>
  <c r="O41" i="1"/>
  <c r="R41" i="1" s="1"/>
  <c r="P41" i="1" s="1"/>
  <c r="O42" i="1"/>
  <c r="R42" i="1" s="1"/>
  <c r="P42" i="1" s="1"/>
  <c r="O43" i="1"/>
  <c r="R43" i="1" s="1"/>
  <c r="P43" i="1" s="1"/>
  <c r="O44" i="1"/>
  <c r="R44" i="1" s="1"/>
  <c r="P44" i="1" s="1"/>
  <c r="O45" i="1"/>
  <c r="R45" i="1" s="1"/>
  <c r="P45" i="1" s="1"/>
  <c r="O46" i="1"/>
  <c r="R46" i="1" s="1"/>
  <c r="P46" i="1" s="1"/>
  <c r="O47" i="1"/>
  <c r="R47" i="1" s="1"/>
  <c r="P47" i="1" s="1"/>
  <c r="O48" i="1"/>
  <c r="R48" i="1" s="1"/>
  <c r="P48" i="1" s="1"/>
  <c r="O49" i="1"/>
  <c r="R49" i="1" s="1"/>
  <c r="P49" i="1" s="1"/>
  <c r="O50" i="1"/>
  <c r="R50" i="1" s="1"/>
  <c r="P50" i="1" s="1"/>
  <c r="O51" i="1"/>
  <c r="R51" i="1" s="1"/>
  <c r="P51" i="1" s="1"/>
  <c r="O52" i="1"/>
  <c r="R52" i="1" s="1"/>
  <c r="P52" i="1" s="1"/>
  <c r="O53" i="1"/>
  <c r="R53" i="1" s="1"/>
  <c r="P53" i="1" s="1"/>
  <c r="O54" i="1"/>
  <c r="R54" i="1" s="1"/>
  <c r="P54" i="1" s="1"/>
  <c r="O55" i="1"/>
  <c r="R55" i="1" s="1"/>
  <c r="P55" i="1" s="1"/>
  <c r="O56" i="1"/>
  <c r="R56" i="1" s="1"/>
  <c r="P56" i="1" s="1"/>
  <c r="O57" i="1"/>
  <c r="R57" i="1" s="1"/>
  <c r="P57" i="1" s="1"/>
  <c r="O58" i="1"/>
  <c r="R58" i="1" s="1"/>
  <c r="P58" i="1" s="1"/>
  <c r="O59" i="1"/>
  <c r="R59" i="1" s="1"/>
  <c r="P59" i="1" s="1"/>
  <c r="O60" i="1"/>
  <c r="R60" i="1" s="1"/>
  <c r="P60" i="1" s="1"/>
  <c r="O61" i="1"/>
  <c r="R61" i="1" s="1"/>
  <c r="P61" i="1" s="1"/>
  <c r="O62" i="1"/>
  <c r="R62" i="1" s="1"/>
  <c r="P62" i="1" s="1"/>
  <c r="O63" i="1"/>
  <c r="R63" i="1" s="1"/>
  <c r="P63" i="1" s="1"/>
  <c r="O64" i="1"/>
  <c r="R64" i="1" s="1"/>
  <c r="P64" i="1" s="1"/>
  <c r="O65" i="1"/>
  <c r="R65" i="1" s="1"/>
  <c r="P65" i="1" s="1"/>
  <c r="O66" i="1"/>
  <c r="R66" i="1" s="1"/>
  <c r="P66" i="1" s="1"/>
  <c r="O67" i="1"/>
  <c r="R67" i="1" s="1"/>
  <c r="P67" i="1" s="1"/>
  <c r="O68" i="1"/>
  <c r="R68" i="1" s="1"/>
  <c r="P68" i="1" s="1"/>
  <c r="O69" i="1"/>
  <c r="R69" i="1" s="1"/>
  <c r="P69" i="1" s="1"/>
  <c r="O70" i="1"/>
  <c r="R70" i="1" s="1"/>
  <c r="P70" i="1" s="1"/>
  <c r="O71" i="1"/>
  <c r="R71" i="1" s="1"/>
  <c r="P71" i="1" s="1"/>
  <c r="O72" i="1"/>
  <c r="R72" i="1" s="1"/>
  <c r="P72" i="1" s="1"/>
  <c r="O73" i="1"/>
  <c r="R73" i="1" s="1"/>
  <c r="P73" i="1" s="1"/>
  <c r="O74" i="1"/>
  <c r="R74" i="1" s="1"/>
  <c r="P74" i="1" s="1"/>
  <c r="O75" i="1"/>
  <c r="R75" i="1" s="1"/>
  <c r="P75" i="1" s="1"/>
  <c r="O76" i="1"/>
  <c r="R76" i="1" s="1"/>
  <c r="P76" i="1" s="1"/>
  <c r="O77" i="1"/>
  <c r="R77" i="1" s="1"/>
  <c r="P77" i="1" s="1"/>
  <c r="O78" i="1"/>
  <c r="R78" i="1" s="1"/>
  <c r="P78" i="1" s="1"/>
  <c r="O79" i="1"/>
  <c r="R79" i="1" s="1"/>
  <c r="P79" i="1" s="1"/>
  <c r="O80" i="1"/>
  <c r="R80" i="1" s="1"/>
  <c r="P80" i="1" s="1"/>
  <c r="O81" i="1"/>
  <c r="R81" i="1" s="1"/>
  <c r="P81" i="1" s="1"/>
  <c r="O82" i="1"/>
  <c r="R82" i="1" s="1"/>
  <c r="P82" i="1" s="1"/>
  <c r="O83" i="1"/>
  <c r="R83" i="1" s="1"/>
  <c r="P83" i="1" s="1"/>
  <c r="O84" i="1"/>
  <c r="R84" i="1" s="1"/>
  <c r="P84" i="1" s="1"/>
  <c r="O85" i="1"/>
  <c r="R85" i="1" s="1"/>
  <c r="P85" i="1" s="1"/>
  <c r="O86" i="1"/>
  <c r="R86" i="1" s="1"/>
  <c r="P86" i="1" s="1"/>
  <c r="O87" i="1"/>
  <c r="R87" i="1" s="1"/>
  <c r="P87" i="1" s="1"/>
  <c r="O88" i="1"/>
  <c r="R88" i="1" s="1"/>
  <c r="P88" i="1" s="1"/>
  <c r="O89" i="1"/>
  <c r="R89" i="1" s="1"/>
  <c r="P89" i="1" s="1"/>
  <c r="O90" i="1"/>
  <c r="R90" i="1" s="1"/>
  <c r="P90" i="1" s="1"/>
  <c r="O91" i="1"/>
  <c r="R91" i="1" s="1"/>
  <c r="P91" i="1" s="1"/>
  <c r="O92" i="1"/>
  <c r="R92" i="1" s="1"/>
  <c r="P92" i="1" s="1"/>
  <c r="O93" i="1"/>
  <c r="R93" i="1" s="1"/>
  <c r="P93" i="1" s="1"/>
  <c r="O94" i="1"/>
  <c r="R94" i="1" s="1"/>
  <c r="P94" i="1" s="1"/>
  <c r="O95" i="1"/>
  <c r="R95" i="1" s="1"/>
  <c r="P95" i="1" s="1"/>
  <c r="O96" i="1"/>
  <c r="R96" i="1" s="1"/>
  <c r="P96" i="1" s="1"/>
  <c r="O97" i="1"/>
  <c r="R97" i="1" s="1"/>
  <c r="P97" i="1" s="1"/>
  <c r="O98" i="1"/>
  <c r="R98" i="1" s="1"/>
  <c r="P98" i="1" s="1"/>
  <c r="O99" i="1"/>
  <c r="R99" i="1" s="1"/>
  <c r="P99" i="1" s="1"/>
  <c r="O100" i="1"/>
  <c r="R100" i="1" s="1"/>
  <c r="P100" i="1" s="1"/>
  <c r="O101" i="1"/>
  <c r="R101" i="1" s="1"/>
  <c r="P101" i="1" s="1"/>
  <c r="O102" i="1"/>
  <c r="R102" i="1" s="1"/>
  <c r="P102" i="1" s="1"/>
  <c r="O103" i="1"/>
  <c r="R103" i="1" s="1"/>
  <c r="P103" i="1" s="1"/>
  <c r="N4" i="1"/>
  <c r="L4" i="1"/>
  <c r="O4" i="1"/>
  <c r="R4" i="1" s="1"/>
  <c r="P4" i="1" s="1"/>
  <c r="L5" i="1"/>
  <c r="L6" i="1" s="1"/>
  <c r="L7" i="1" s="1"/>
  <c r="L9" i="1" s="1"/>
  <c r="E4" i="1"/>
  <c r="A6" i="1"/>
  <c r="A5" i="1"/>
  <c r="G12" i="1"/>
  <c r="G13" i="1"/>
  <c r="G14" i="1"/>
  <c r="G21" i="1" s="1"/>
  <c r="G28" i="1" s="1"/>
  <c r="G35" i="1" s="1"/>
  <c r="G42" i="1" s="1"/>
  <c r="G49" i="1" s="1"/>
  <c r="G56" i="1" s="1"/>
  <c r="G63" i="1" s="1"/>
  <c r="G70" i="1" s="1"/>
  <c r="G77" i="1" s="1"/>
  <c r="G84" i="1" s="1"/>
  <c r="G91" i="1" s="1"/>
  <c r="G98" i="1" s="1"/>
  <c r="G15" i="1"/>
  <c r="G22" i="1" s="1"/>
  <c r="G29" i="1" s="1"/>
  <c r="G36" i="1" s="1"/>
  <c r="G43" i="1" s="1"/>
  <c r="G50" i="1" s="1"/>
  <c r="G57" i="1" s="1"/>
  <c r="G64" i="1" s="1"/>
  <c r="G71" i="1" s="1"/>
  <c r="G78" i="1" s="1"/>
  <c r="G85" i="1" s="1"/>
  <c r="G92" i="1" s="1"/>
  <c r="G99" i="1" s="1"/>
  <c r="G16" i="1"/>
  <c r="G23" i="1" s="1"/>
  <c r="G30" i="1" s="1"/>
  <c r="G37" i="1" s="1"/>
  <c r="G44" i="1" s="1"/>
  <c r="G51" i="1" s="1"/>
  <c r="G58" i="1" s="1"/>
  <c r="G65" i="1" s="1"/>
  <c r="G72" i="1" s="1"/>
  <c r="G79" i="1" s="1"/>
  <c r="G86" i="1" s="1"/>
  <c r="G93" i="1" s="1"/>
  <c r="G100" i="1" s="1"/>
  <c r="G17" i="1"/>
  <c r="G24" i="1" s="1"/>
  <c r="G31" i="1" s="1"/>
  <c r="G38" i="1" s="1"/>
  <c r="G45" i="1" s="1"/>
  <c r="G52" i="1" s="1"/>
  <c r="G59" i="1" s="1"/>
  <c r="G66" i="1" s="1"/>
  <c r="G73" i="1" s="1"/>
  <c r="G80" i="1" s="1"/>
  <c r="G87" i="1" s="1"/>
  <c r="G94" i="1" s="1"/>
  <c r="G101" i="1" s="1"/>
  <c r="G19" i="1"/>
  <c r="G26" i="1" s="1"/>
  <c r="G33" i="1" s="1"/>
  <c r="G40" i="1" s="1"/>
  <c r="G47" i="1" s="1"/>
  <c r="G54" i="1" s="1"/>
  <c r="G61" i="1" s="1"/>
  <c r="G68" i="1" s="1"/>
  <c r="G75" i="1" s="1"/>
  <c r="G82" i="1" s="1"/>
  <c r="G89" i="1" s="1"/>
  <c r="G96" i="1" s="1"/>
  <c r="G103" i="1" s="1"/>
  <c r="G20" i="1"/>
  <c r="G27" i="1"/>
  <c r="G34" i="1" s="1"/>
  <c r="G41" i="1" s="1"/>
  <c r="G48" i="1" s="1"/>
  <c r="G55" i="1" s="1"/>
  <c r="G62" i="1" s="1"/>
  <c r="G69" i="1" s="1"/>
  <c r="G76" i="1" s="1"/>
  <c r="G83" i="1" s="1"/>
  <c r="G90" i="1" s="1"/>
  <c r="G97" i="1" s="1"/>
  <c r="G11" i="1"/>
  <c r="G18" i="1" s="1"/>
  <c r="G25" i="1" s="1"/>
  <c r="G32" i="1" s="1"/>
  <c r="G39" i="1" s="1"/>
  <c r="G46" i="1" s="1"/>
  <c r="G53" i="1" s="1"/>
  <c r="G60" i="1" s="1"/>
  <c r="G67" i="1" s="1"/>
  <c r="G74" i="1" s="1"/>
  <c r="G81" i="1" s="1"/>
  <c r="G88" i="1" s="1"/>
  <c r="G95" i="1" s="1"/>
  <c r="G102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T11" i="1"/>
  <c r="T17" i="1" s="1"/>
  <c r="T23" i="1" s="1"/>
  <c r="T29" i="1" s="1"/>
  <c r="T35" i="1" s="1"/>
  <c r="T41" i="1" s="1"/>
  <c r="T47" i="1" s="1"/>
  <c r="T53" i="1" s="1"/>
  <c r="T59" i="1" s="1"/>
  <c r="T65" i="1" s="1"/>
  <c r="T71" i="1" s="1"/>
  <c r="T77" i="1" s="1"/>
  <c r="T83" i="1" s="1"/>
  <c r="T89" i="1" s="1"/>
  <c r="T95" i="1" s="1"/>
  <c r="T101" i="1" s="1"/>
  <c r="T12" i="1"/>
  <c r="T18" i="1" s="1"/>
  <c r="T24" i="1" s="1"/>
  <c r="T30" i="1" s="1"/>
  <c r="T36" i="1" s="1"/>
  <c r="T42" i="1" s="1"/>
  <c r="T48" i="1" s="1"/>
  <c r="T54" i="1" s="1"/>
  <c r="T60" i="1" s="1"/>
  <c r="T66" i="1" s="1"/>
  <c r="T72" i="1" s="1"/>
  <c r="T78" i="1" s="1"/>
  <c r="T84" i="1" s="1"/>
  <c r="T90" i="1" s="1"/>
  <c r="T96" i="1" s="1"/>
  <c r="T102" i="1" s="1"/>
  <c r="T13" i="1"/>
  <c r="T19" i="1" s="1"/>
  <c r="T25" i="1" s="1"/>
  <c r="T31" i="1" s="1"/>
  <c r="T37" i="1" s="1"/>
  <c r="T43" i="1" s="1"/>
  <c r="T49" i="1" s="1"/>
  <c r="T55" i="1" s="1"/>
  <c r="T61" i="1" s="1"/>
  <c r="T67" i="1" s="1"/>
  <c r="T73" i="1" s="1"/>
  <c r="T79" i="1" s="1"/>
  <c r="T85" i="1" s="1"/>
  <c r="T91" i="1" s="1"/>
  <c r="T97" i="1" s="1"/>
  <c r="T103" i="1" s="1"/>
  <c r="T14" i="1"/>
  <c r="T20" i="1" s="1"/>
  <c r="T26" i="1" s="1"/>
  <c r="T32" i="1" s="1"/>
  <c r="T38" i="1" s="1"/>
  <c r="T44" i="1" s="1"/>
  <c r="T50" i="1" s="1"/>
  <c r="T56" i="1" s="1"/>
  <c r="T62" i="1" s="1"/>
  <c r="T68" i="1" s="1"/>
  <c r="T74" i="1" s="1"/>
  <c r="T80" i="1" s="1"/>
  <c r="T86" i="1" s="1"/>
  <c r="T92" i="1" s="1"/>
  <c r="T98" i="1" s="1"/>
  <c r="T15" i="1"/>
  <c r="T16" i="1"/>
  <c r="T22" i="1" s="1"/>
  <c r="T28" i="1" s="1"/>
  <c r="T34" i="1" s="1"/>
  <c r="T40" i="1" s="1"/>
  <c r="T46" i="1" s="1"/>
  <c r="T52" i="1" s="1"/>
  <c r="T58" i="1" s="1"/>
  <c r="T64" i="1" s="1"/>
  <c r="T70" i="1" s="1"/>
  <c r="T76" i="1" s="1"/>
  <c r="T82" i="1" s="1"/>
  <c r="T88" i="1" s="1"/>
  <c r="T94" i="1" s="1"/>
  <c r="T100" i="1" s="1"/>
  <c r="T21" i="1"/>
  <c r="T27" i="1" s="1"/>
  <c r="T33" i="1" s="1"/>
  <c r="T39" i="1" s="1"/>
  <c r="T45" i="1" s="1"/>
  <c r="T51" i="1" s="1"/>
  <c r="T57" i="1" s="1"/>
  <c r="T63" i="1" s="1"/>
  <c r="T69" i="1" s="1"/>
  <c r="T75" i="1" s="1"/>
  <c r="T81" i="1" s="1"/>
  <c r="T87" i="1" s="1"/>
  <c r="T93" i="1" s="1"/>
  <c r="T99" i="1" s="1"/>
  <c r="T10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5" i="1"/>
  <c r="I5" i="1"/>
  <c r="E5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L11" i="1" l="1"/>
  <c r="L12" i="1" s="1"/>
  <c r="L17" i="1" s="1"/>
  <c r="L18" i="1" s="1"/>
  <c r="L19" i="1" s="1"/>
  <c r="L20" i="1" s="1"/>
  <c r="L21" i="1" s="1"/>
  <c r="L22" i="1" s="1"/>
  <c r="L23" i="1" s="1"/>
  <c r="L26" i="1" s="1"/>
  <c r="L27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E6" i="1"/>
  <c r="A7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A8" i="1" l="1"/>
  <c r="E7" i="1"/>
  <c r="A9" i="1" l="1"/>
  <c r="E8" i="1"/>
  <c r="A10" i="1" l="1"/>
  <c r="E9" i="1"/>
  <c r="C36" i="1"/>
  <c r="C49" i="1" s="1"/>
  <c r="C62" i="1" s="1"/>
  <c r="C75" i="1" s="1"/>
  <c r="C88" i="1" s="1"/>
  <c r="C101" i="1" s="1"/>
  <c r="D29" i="1"/>
  <c r="D42" i="1" s="1"/>
  <c r="D55" i="1" s="1"/>
  <c r="D68" i="1" s="1"/>
  <c r="D81" i="1" s="1"/>
  <c r="D94" i="1" s="1"/>
  <c r="C29" i="1"/>
  <c r="C42" i="1" s="1"/>
  <c r="C55" i="1" s="1"/>
  <c r="C68" i="1" s="1"/>
  <c r="C81" i="1" s="1"/>
  <c r="C94" i="1" s="1"/>
  <c r="B29" i="1"/>
  <c r="B42" i="1" s="1"/>
  <c r="B55" i="1" s="1"/>
  <c r="B68" i="1" s="1"/>
  <c r="B81" i="1" s="1"/>
  <c r="B94" i="1" s="1"/>
  <c r="D28" i="1"/>
  <c r="D41" i="1" s="1"/>
  <c r="D54" i="1" s="1"/>
  <c r="D67" i="1" s="1"/>
  <c r="D80" i="1" s="1"/>
  <c r="D93" i="1" s="1"/>
  <c r="C28" i="1"/>
  <c r="C41" i="1" s="1"/>
  <c r="C54" i="1" s="1"/>
  <c r="C67" i="1" s="1"/>
  <c r="C80" i="1" s="1"/>
  <c r="C93" i="1" s="1"/>
  <c r="B28" i="1"/>
  <c r="B41" i="1" s="1"/>
  <c r="B54" i="1" s="1"/>
  <c r="B67" i="1" s="1"/>
  <c r="B80" i="1" s="1"/>
  <c r="B93" i="1" s="1"/>
  <c r="D27" i="1"/>
  <c r="D40" i="1" s="1"/>
  <c r="D53" i="1" s="1"/>
  <c r="D66" i="1" s="1"/>
  <c r="D79" i="1" s="1"/>
  <c r="D92" i="1" s="1"/>
  <c r="C27" i="1"/>
  <c r="C40" i="1" s="1"/>
  <c r="C53" i="1" s="1"/>
  <c r="C66" i="1" s="1"/>
  <c r="C79" i="1" s="1"/>
  <c r="C92" i="1" s="1"/>
  <c r="B27" i="1"/>
  <c r="B40" i="1" s="1"/>
  <c r="B53" i="1" s="1"/>
  <c r="B66" i="1" s="1"/>
  <c r="B79" i="1" s="1"/>
  <c r="B92" i="1" s="1"/>
  <c r="D26" i="1"/>
  <c r="D39" i="1" s="1"/>
  <c r="D52" i="1" s="1"/>
  <c r="D65" i="1" s="1"/>
  <c r="D78" i="1" s="1"/>
  <c r="D91" i="1" s="1"/>
  <c r="C26" i="1"/>
  <c r="C39" i="1" s="1"/>
  <c r="C52" i="1" s="1"/>
  <c r="C65" i="1" s="1"/>
  <c r="C78" i="1" s="1"/>
  <c r="C91" i="1" s="1"/>
  <c r="B26" i="1"/>
  <c r="B39" i="1" s="1"/>
  <c r="B52" i="1" s="1"/>
  <c r="B65" i="1" s="1"/>
  <c r="B78" i="1" s="1"/>
  <c r="B91" i="1" s="1"/>
  <c r="D25" i="1"/>
  <c r="D38" i="1" s="1"/>
  <c r="D51" i="1" s="1"/>
  <c r="D64" i="1" s="1"/>
  <c r="D77" i="1" s="1"/>
  <c r="D90" i="1" s="1"/>
  <c r="D103" i="1" s="1"/>
  <c r="C25" i="1"/>
  <c r="C38" i="1" s="1"/>
  <c r="C51" i="1" s="1"/>
  <c r="C64" i="1" s="1"/>
  <c r="C77" i="1" s="1"/>
  <c r="C90" i="1" s="1"/>
  <c r="C103" i="1" s="1"/>
  <c r="B25" i="1"/>
  <c r="B38" i="1" s="1"/>
  <c r="B51" i="1" s="1"/>
  <c r="B64" i="1" s="1"/>
  <c r="B77" i="1" s="1"/>
  <c r="B90" i="1" s="1"/>
  <c r="B103" i="1" s="1"/>
  <c r="D24" i="1"/>
  <c r="D37" i="1" s="1"/>
  <c r="D50" i="1" s="1"/>
  <c r="D63" i="1" s="1"/>
  <c r="D76" i="1" s="1"/>
  <c r="D89" i="1" s="1"/>
  <c r="D102" i="1" s="1"/>
  <c r="C24" i="1"/>
  <c r="C37" i="1" s="1"/>
  <c r="C50" i="1" s="1"/>
  <c r="C63" i="1" s="1"/>
  <c r="C76" i="1" s="1"/>
  <c r="C89" i="1" s="1"/>
  <c r="C102" i="1" s="1"/>
  <c r="B24" i="1"/>
  <c r="B37" i="1" s="1"/>
  <c r="B50" i="1" s="1"/>
  <c r="B63" i="1" s="1"/>
  <c r="B76" i="1" s="1"/>
  <c r="B89" i="1" s="1"/>
  <c r="B102" i="1" s="1"/>
  <c r="D23" i="1"/>
  <c r="D36" i="1" s="1"/>
  <c r="D49" i="1" s="1"/>
  <c r="D62" i="1" s="1"/>
  <c r="D75" i="1" s="1"/>
  <c r="D88" i="1" s="1"/>
  <c r="D101" i="1" s="1"/>
  <c r="C23" i="1"/>
  <c r="B23" i="1"/>
  <c r="B36" i="1" s="1"/>
  <c r="B49" i="1" s="1"/>
  <c r="B62" i="1" s="1"/>
  <c r="B75" i="1" s="1"/>
  <c r="B88" i="1" s="1"/>
  <c r="B101" i="1" s="1"/>
  <c r="D22" i="1"/>
  <c r="D35" i="1" s="1"/>
  <c r="D48" i="1" s="1"/>
  <c r="D61" i="1" s="1"/>
  <c r="D74" i="1" s="1"/>
  <c r="D87" i="1" s="1"/>
  <c r="D100" i="1" s="1"/>
  <c r="C22" i="1"/>
  <c r="C35" i="1" s="1"/>
  <c r="C48" i="1" s="1"/>
  <c r="C61" i="1" s="1"/>
  <c r="C74" i="1" s="1"/>
  <c r="C87" i="1" s="1"/>
  <c r="C100" i="1" s="1"/>
  <c r="B22" i="1"/>
  <c r="B35" i="1" s="1"/>
  <c r="B48" i="1" s="1"/>
  <c r="B61" i="1" s="1"/>
  <c r="B74" i="1" s="1"/>
  <c r="B87" i="1" s="1"/>
  <c r="B100" i="1" s="1"/>
  <c r="D21" i="1"/>
  <c r="D34" i="1" s="1"/>
  <c r="D47" i="1" s="1"/>
  <c r="D60" i="1" s="1"/>
  <c r="D73" i="1" s="1"/>
  <c r="D86" i="1" s="1"/>
  <c r="D99" i="1" s="1"/>
  <c r="C21" i="1"/>
  <c r="C34" i="1" s="1"/>
  <c r="C47" i="1" s="1"/>
  <c r="C60" i="1" s="1"/>
  <c r="C73" i="1" s="1"/>
  <c r="C86" i="1" s="1"/>
  <c r="C99" i="1" s="1"/>
  <c r="B21" i="1"/>
  <c r="B34" i="1" s="1"/>
  <c r="B47" i="1" s="1"/>
  <c r="B60" i="1" s="1"/>
  <c r="B73" i="1" s="1"/>
  <c r="B86" i="1" s="1"/>
  <c r="B99" i="1" s="1"/>
  <c r="D20" i="1"/>
  <c r="D33" i="1" s="1"/>
  <c r="D46" i="1" s="1"/>
  <c r="D59" i="1" s="1"/>
  <c r="D72" i="1" s="1"/>
  <c r="D85" i="1" s="1"/>
  <c r="D98" i="1" s="1"/>
  <c r="C20" i="1"/>
  <c r="C33" i="1" s="1"/>
  <c r="C46" i="1" s="1"/>
  <c r="C59" i="1" s="1"/>
  <c r="C72" i="1" s="1"/>
  <c r="C85" i="1" s="1"/>
  <c r="C98" i="1" s="1"/>
  <c r="B20" i="1"/>
  <c r="B33" i="1" s="1"/>
  <c r="B46" i="1" s="1"/>
  <c r="B59" i="1" s="1"/>
  <c r="B72" i="1" s="1"/>
  <c r="B85" i="1" s="1"/>
  <c r="B98" i="1" s="1"/>
  <c r="D19" i="1"/>
  <c r="D32" i="1" s="1"/>
  <c r="D45" i="1" s="1"/>
  <c r="D58" i="1" s="1"/>
  <c r="D71" i="1" s="1"/>
  <c r="D84" i="1" s="1"/>
  <c r="D97" i="1" s="1"/>
  <c r="C19" i="1"/>
  <c r="C32" i="1" s="1"/>
  <c r="C45" i="1" s="1"/>
  <c r="C58" i="1" s="1"/>
  <c r="C71" i="1" s="1"/>
  <c r="C84" i="1" s="1"/>
  <c r="C97" i="1" s="1"/>
  <c r="B19" i="1"/>
  <c r="B32" i="1" s="1"/>
  <c r="B45" i="1" s="1"/>
  <c r="B58" i="1" s="1"/>
  <c r="B71" i="1" s="1"/>
  <c r="B84" i="1" s="1"/>
  <c r="B97" i="1" s="1"/>
  <c r="D18" i="1"/>
  <c r="D31" i="1" s="1"/>
  <c r="D44" i="1" s="1"/>
  <c r="D57" i="1" s="1"/>
  <c r="D70" i="1" s="1"/>
  <c r="D83" i="1" s="1"/>
  <c r="D96" i="1" s="1"/>
  <c r="C18" i="1"/>
  <c r="C31" i="1" s="1"/>
  <c r="C44" i="1" s="1"/>
  <c r="C57" i="1" s="1"/>
  <c r="C70" i="1" s="1"/>
  <c r="C83" i="1" s="1"/>
  <c r="C96" i="1" s="1"/>
  <c r="B18" i="1"/>
  <c r="B31" i="1" s="1"/>
  <c r="B44" i="1" s="1"/>
  <c r="B57" i="1" s="1"/>
  <c r="B70" i="1" s="1"/>
  <c r="B83" i="1" s="1"/>
  <c r="B96" i="1" s="1"/>
  <c r="C17" i="1"/>
  <c r="C30" i="1" s="1"/>
  <c r="C43" i="1" s="1"/>
  <c r="C56" i="1" s="1"/>
  <c r="C69" i="1" s="1"/>
  <c r="C82" i="1" s="1"/>
  <c r="C95" i="1" s="1"/>
  <c r="B17" i="1"/>
  <c r="B30" i="1" s="1"/>
  <c r="B43" i="1" s="1"/>
  <c r="B56" i="1" s="1"/>
  <c r="B69" i="1" s="1"/>
  <c r="B82" i="1" s="1"/>
  <c r="B95" i="1" s="1"/>
  <c r="D17" i="1"/>
  <c r="D30" i="1" s="1"/>
  <c r="D43" i="1" s="1"/>
  <c r="D56" i="1" s="1"/>
  <c r="D69" i="1" s="1"/>
  <c r="D82" i="1" s="1"/>
  <c r="D95" i="1" s="1"/>
  <c r="A11" i="1" l="1"/>
  <c r="E10" i="1"/>
  <c r="A12" i="1" l="1"/>
  <c r="E11" i="1"/>
  <c r="W2" i="1"/>
  <c r="A13" i="1" l="1"/>
  <c r="E12" i="1"/>
  <c r="Y2" i="1"/>
  <c r="A14" i="1" l="1"/>
  <c r="E13" i="1"/>
  <c r="V5" i="1"/>
  <c r="V6" i="1"/>
  <c r="V7" i="1"/>
  <c r="V8" i="1"/>
  <c r="V9" i="1"/>
  <c r="V10" i="1"/>
  <c r="V3" i="1"/>
  <c r="A15" i="1" l="1"/>
  <c r="E14" i="1"/>
  <c r="V11" i="1"/>
  <c r="A16" i="1" l="1"/>
  <c r="E15" i="1"/>
  <c r="V12" i="1"/>
  <c r="A17" i="1" l="1"/>
  <c r="E16" i="1"/>
  <c r="V13" i="1"/>
  <c r="A18" i="1" l="1"/>
  <c r="E17" i="1"/>
  <c r="V14" i="1"/>
  <c r="A19" i="1" l="1"/>
  <c r="E18" i="1"/>
  <c r="V15" i="1"/>
  <c r="A20" i="1" l="1"/>
  <c r="E19" i="1"/>
  <c r="V16" i="1"/>
  <c r="A21" i="1" l="1"/>
  <c r="E20" i="1"/>
  <c r="A22" i="1" l="1"/>
  <c r="E21" i="1"/>
  <c r="V18" i="1"/>
  <c r="A23" i="1" l="1"/>
  <c r="E22" i="1"/>
  <c r="V19" i="1"/>
  <c r="A24" i="1" l="1"/>
  <c r="E23" i="1"/>
  <c r="V20" i="1"/>
  <c r="A25" i="1" l="1"/>
  <c r="E24" i="1"/>
  <c r="V21" i="1"/>
  <c r="A26" i="1" l="1"/>
  <c r="E25" i="1"/>
  <c r="V22" i="1"/>
  <c r="A27" i="1" l="1"/>
  <c r="E26" i="1"/>
  <c r="V23" i="1"/>
  <c r="A28" i="1" l="1"/>
  <c r="E27" i="1"/>
  <c r="V24" i="1"/>
  <c r="A29" i="1" l="1"/>
  <c r="E28" i="1"/>
  <c r="V25" i="1"/>
  <c r="A30" i="1" l="1"/>
  <c r="E29" i="1"/>
  <c r="V26" i="1"/>
  <c r="A31" i="1" l="1"/>
  <c r="E30" i="1"/>
  <c r="V27" i="1"/>
  <c r="A32" i="1" l="1"/>
  <c r="E31" i="1"/>
  <c r="V28" i="1"/>
  <c r="A33" i="1" l="1"/>
  <c r="E32" i="1"/>
  <c r="V29" i="1"/>
  <c r="A34" i="1" l="1"/>
  <c r="E33" i="1"/>
  <c r="A35" i="1" l="1"/>
  <c r="E34" i="1"/>
  <c r="V31" i="1"/>
  <c r="A36" i="1" l="1"/>
  <c r="E35" i="1"/>
  <c r="V32" i="1"/>
  <c r="A37" i="1" l="1"/>
  <c r="E36" i="1"/>
  <c r="V33" i="1"/>
  <c r="A38" i="1" l="1"/>
  <c r="E37" i="1"/>
  <c r="V34" i="1"/>
  <c r="A39" i="1" l="1"/>
  <c r="E38" i="1"/>
  <c r="V35" i="1"/>
  <c r="A40" i="1" l="1"/>
  <c r="E39" i="1"/>
  <c r="V36" i="1"/>
  <c r="A41" i="1" l="1"/>
  <c r="E40" i="1"/>
  <c r="V37" i="1"/>
  <c r="A42" i="1" l="1"/>
  <c r="E41" i="1"/>
  <c r="V38" i="1"/>
  <c r="A43" i="1" l="1"/>
  <c r="E42" i="1"/>
  <c r="V39" i="1"/>
  <c r="A44" i="1" l="1"/>
  <c r="E43" i="1"/>
  <c r="V40" i="1"/>
  <c r="A45" i="1" l="1"/>
  <c r="E44" i="1"/>
  <c r="V41" i="1"/>
  <c r="A46" i="1" l="1"/>
  <c r="E45" i="1"/>
  <c r="V42" i="1"/>
  <c r="A47" i="1" l="1"/>
  <c r="E46" i="1"/>
  <c r="A48" i="1" l="1"/>
  <c r="E47" i="1"/>
  <c r="V44" i="1"/>
  <c r="A49" i="1" l="1"/>
  <c r="E48" i="1"/>
  <c r="V45" i="1"/>
  <c r="A50" i="1" l="1"/>
  <c r="E49" i="1"/>
  <c r="V46" i="1"/>
  <c r="A51" i="1" l="1"/>
  <c r="E50" i="1"/>
  <c r="V47" i="1"/>
  <c r="A52" i="1" l="1"/>
  <c r="E51" i="1"/>
  <c r="V48" i="1"/>
  <c r="A53" i="1" l="1"/>
  <c r="E52" i="1"/>
  <c r="V49" i="1"/>
  <c r="A54" i="1" l="1"/>
  <c r="E53" i="1"/>
  <c r="V50" i="1"/>
  <c r="A55" i="1" l="1"/>
  <c r="E54" i="1"/>
  <c r="V51" i="1"/>
  <c r="A56" i="1" l="1"/>
  <c r="E55" i="1"/>
  <c r="V52" i="1"/>
  <c r="A57" i="1" l="1"/>
  <c r="E56" i="1"/>
  <c r="V53" i="1"/>
  <c r="A58" i="1" l="1"/>
  <c r="E57" i="1"/>
  <c r="V54" i="1"/>
  <c r="A59" i="1" l="1"/>
  <c r="E58" i="1"/>
  <c r="V55" i="1"/>
  <c r="A60" i="1" l="1"/>
  <c r="E59" i="1"/>
  <c r="A61" i="1" l="1"/>
  <c r="E60" i="1"/>
  <c r="V57" i="1"/>
  <c r="A62" i="1" l="1"/>
  <c r="E61" i="1"/>
  <c r="V58" i="1"/>
  <c r="A63" i="1" l="1"/>
  <c r="E62" i="1"/>
  <c r="V59" i="1"/>
  <c r="A64" i="1" l="1"/>
  <c r="E63" i="1"/>
  <c r="V60" i="1"/>
  <c r="A65" i="1" l="1"/>
  <c r="E64" i="1"/>
  <c r="V61" i="1"/>
  <c r="A66" i="1" l="1"/>
  <c r="E65" i="1"/>
  <c r="V62" i="1"/>
  <c r="A67" i="1" l="1"/>
  <c r="E66" i="1"/>
  <c r="V63" i="1"/>
  <c r="A68" i="1" l="1"/>
  <c r="E67" i="1"/>
  <c r="V64" i="1"/>
  <c r="A69" i="1" l="1"/>
  <c r="E68" i="1"/>
  <c r="V65" i="1"/>
  <c r="A70" i="1" l="1"/>
  <c r="E69" i="1"/>
  <c r="V66" i="1"/>
  <c r="A71" i="1" l="1"/>
  <c r="E70" i="1"/>
  <c r="V67" i="1"/>
  <c r="A72" i="1" l="1"/>
  <c r="E71" i="1"/>
  <c r="V68" i="1"/>
  <c r="A73" i="1" l="1"/>
  <c r="E72" i="1"/>
  <c r="A74" i="1" l="1"/>
  <c r="E73" i="1"/>
  <c r="V70" i="1"/>
  <c r="A75" i="1" l="1"/>
  <c r="E74" i="1"/>
  <c r="V71" i="1"/>
  <c r="A76" i="1" l="1"/>
  <c r="E75" i="1"/>
  <c r="V72" i="1"/>
  <c r="A77" i="1" l="1"/>
  <c r="E76" i="1"/>
  <c r="V73" i="1"/>
  <c r="A78" i="1" l="1"/>
  <c r="E77" i="1"/>
  <c r="V74" i="1"/>
  <c r="A79" i="1" l="1"/>
  <c r="E78" i="1"/>
  <c r="V75" i="1"/>
  <c r="A80" i="1" l="1"/>
  <c r="E79" i="1"/>
  <c r="V76" i="1"/>
  <c r="A81" i="1" l="1"/>
  <c r="E80" i="1"/>
  <c r="V77" i="1"/>
  <c r="A82" i="1" l="1"/>
  <c r="E81" i="1"/>
  <c r="V78" i="1"/>
  <c r="A83" i="1" l="1"/>
  <c r="E82" i="1"/>
  <c r="V79" i="1"/>
  <c r="A84" i="1" l="1"/>
  <c r="E83" i="1"/>
  <c r="V80" i="1"/>
  <c r="A85" i="1" l="1"/>
  <c r="E84" i="1"/>
  <c r="V81" i="1"/>
  <c r="A86" i="1" l="1"/>
  <c r="E85" i="1"/>
  <c r="A87" i="1" l="1"/>
  <c r="E86" i="1"/>
  <c r="V83" i="1"/>
  <c r="A88" i="1" l="1"/>
  <c r="E87" i="1"/>
  <c r="V84" i="1"/>
  <c r="A89" i="1" l="1"/>
  <c r="E88" i="1"/>
  <c r="V85" i="1"/>
  <c r="A90" i="1" l="1"/>
  <c r="E89" i="1"/>
  <c r="V86" i="1"/>
  <c r="A91" i="1" l="1"/>
  <c r="E90" i="1"/>
  <c r="V87" i="1"/>
  <c r="A92" i="1" l="1"/>
  <c r="E91" i="1"/>
  <c r="V88" i="1"/>
  <c r="A93" i="1" l="1"/>
  <c r="E92" i="1"/>
  <c r="V89" i="1"/>
  <c r="A94" i="1" l="1"/>
  <c r="E93" i="1"/>
  <c r="V90" i="1"/>
  <c r="A95" i="1" l="1"/>
  <c r="E94" i="1"/>
  <c r="V91" i="1"/>
  <c r="A96" i="1" l="1"/>
  <c r="E95" i="1"/>
  <c r="V92" i="1"/>
  <c r="A97" i="1" l="1"/>
  <c r="E96" i="1"/>
  <c r="V93" i="1"/>
  <c r="A98" i="1" l="1"/>
  <c r="E97" i="1"/>
  <c r="V94" i="1"/>
  <c r="A99" i="1" l="1"/>
  <c r="E98" i="1"/>
  <c r="A100" i="1" l="1"/>
  <c r="E99" i="1"/>
  <c r="V96" i="1"/>
  <c r="A101" i="1" l="1"/>
  <c r="E100" i="1"/>
  <c r="V97" i="1"/>
  <c r="A102" i="1" l="1"/>
  <c r="E101" i="1"/>
  <c r="V98" i="1"/>
  <c r="A103" i="1" l="1"/>
  <c r="E103" i="1" s="1"/>
  <c r="E102" i="1"/>
  <c r="V99" i="1"/>
  <c r="V100" i="1" l="1"/>
  <c r="V101" i="1" l="1"/>
  <c r="V103" i="1" l="1"/>
  <c r="V102" i="1"/>
  <c r="V4" i="1"/>
  <c r="V30" i="1" l="1"/>
  <c r="V17" i="1"/>
  <c r="V43" i="1" l="1"/>
  <c r="V56" i="1" l="1"/>
  <c r="V69" i="1" l="1"/>
  <c r="V95" i="1" l="1"/>
  <c r="V82" i="1"/>
</calcChain>
</file>

<file path=xl/sharedStrings.xml><?xml version="1.0" encoding="utf-8"?>
<sst xmlns="http://schemas.openxmlformats.org/spreadsheetml/2006/main" count="75" uniqueCount="40">
  <si>
    <t>L_DEBUG</t>
  </si>
  <si>
    <t>K_SISTEMA_EXE</t>
  </si>
  <si>
    <t>K_USUARIO_ACCION</t>
  </si>
  <si>
    <t>X</t>
  </si>
  <si>
    <t>Tipo Dato</t>
  </si>
  <si>
    <t>Noombre Campo</t>
  </si>
  <si>
    <t>PK</t>
  </si>
  <si>
    <t xml:space="preserve">] </t>
  </si>
  <si>
    <t>-</t>
  </si>
  <si>
    <t>EXECUTE [dbo].[PG_CI_</t>
  </si>
  <si>
    <t>[K_FACTURA_CXP]</t>
  </si>
  <si>
    <t>[C_FACTURA_CXP]</t>
  </si>
  <si>
    <t>[SERIE]</t>
  </si>
  <si>
    <t>[FOLIO]</t>
  </si>
  <si>
    <t>[F_EMISION]</t>
  </si>
  <si>
    <t>[SUBTOTAL]</t>
  </si>
  <si>
    <t>[TOTAL]</t>
  </si>
  <si>
    <t>[INT] ,</t>
  </si>
  <si>
    <t>[VARCHAR](255) ,</t>
  </si>
  <si>
    <t xml:space="preserve">[VARCHAR](100) , </t>
  </si>
  <si>
    <t>[DECIMAL] (16,2) ,</t>
  </si>
  <si>
    <t>FACTURA_CXP</t>
  </si>
  <si>
    <t>[RFC_EMISOR]</t>
  </si>
  <si>
    <t>[K_PROVEEDOR]</t>
  </si>
  <si>
    <t>[RFC_RECEPTOR]</t>
  </si>
  <si>
    <t>[K_RAZON_SOCIAL]</t>
  </si>
  <si>
    <t>[IVA]</t>
  </si>
  <si>
    <t>[OTROS_IMPUESTOS]</t>
  </si>
  <si>
    <t>[K_CAPTURA_FACTURA_CXP]</t>
  </si>
  <si>
    <t>[K_ESTATUS_FACTURA_CXP]</t>
  </si>
  <si>
    <t>[VARCHAR] (100) ,</t>
  </si>
  <si>
    <t>[DECIMAL] (19,4) ,</t>
  </si>
  <si>
    <t xml:space="preserve">[INT] </t>
  </si>
  <si>
    <t>[DATE],</t>
  </si>
  <si>
    <t>K_TIPO_COMPROBANTE</t>
  </si>
  <si>
    <t>GBU7109148V4</t>
  </si>
  <si>
    <r>
      <t xml:space="preserve">[RFC] </t>
    </r>
    <r>
      <rPr>
        <b/>
        <sz val="11"/>
        <color theme="1"/>
        <rFont val="Calibri"/>
        <family val="2"/>
        <scheme val="minor"/>
      </rPr>
      <t>Gas Butep</t>
    </r>
  </si>
  <si>
    <t>###</t>
  </si>
  <si>
    <t>TSI811205GJ6</t>
  </si>
  <si>
    <t>TSZ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</si>
</sst>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name val="Calibri"/>
      <family val="2"/>
      <scheme val="minor"/>
    </font>
    <font>
      <b/>
      <i/>
      <sz val="9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8" fillId="0" borderId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0" borderId="0"/>
    <xf numFmtId="44" fontId="15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/>
    <xf numFmtId="0" fontId="7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5" fillId="0" borderId="0" xfId="0" quotePrefix="1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3" borderId="0" xfId="0" applyFill="1" applyAlignment="1">
      <alignment horizontal="left"/>
    </xf>
    <xf numFmtId="49" fontId="5" fillId="0" borderId="0" xfId="0" quotePrefix="1" applyNumberFormat="1" applyFont="1" applyAlignment="1">
      <alignment horizontal="center" vertical="center"/>
    </xf>
    <xf numFmtId="44" fontId="5" fillId="0" borderId="0" xfId="8" quotePrefix="1" applyFont="1" applyAlignment="1">
      <alignment horizontal="center" vertical="center"/>
    </xf>
    <xf numFmtId="44" fontId="0" fillId="0" borderId="0" xfId="8" applyFont="1" applyAlignment="1">
      <alignment horizontal="center"/>
    </xf>
    <xf numFmtId="49" fontId="1" fillId="0" borderId="0" xfId="0" applyNumberFormat="1" applyFont="1" applyAlignment="1">
      <alignment vertical="center"/>
    </xf>
    <xf numFmtId="49" fontId="1" fillId="0" borderId="0" xfId="0" quotePrefix="1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44" fontId="0" fillId="0" borderId="0" xfId="8" applyFont="1"/>
    <xf numFmtId="44" fontId="1" fillId="0" borderId="0" xfId="8" quotePrefix="1" applyFont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15" fontId="16" fillId="0" borderId="0" xfId="0" applyNumberFormat="1" applyFont="1" applyAlignment="1">
      <alignment horizontal="center" vertical="center"/>
    </xf>
    <xf numFmtId="0" fontId="4" fillId="0" borderId="0" xfId="0" quotePrefix="1" applyFont="1" applyAlignment="1">
      <alignment horizontal="left" vertical="center"/>
    </xf>
    <xf numFmtId="0" fontId="5" fillId="2" borderId="0" xfId="0" quotePrefix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5" fillId="0" borderId="0" xfId="0" quotePrefix="1" applyFont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5" fontId="17" fillId="0" borderId="0" xfId="0" applyNumberFormat="1" applyFont="1" applyAlignment="1">
      <alignment horizontal="center" vertical="center"/>
    </xf>
    <xf numFmtId="44" fontId="18" fillId="0" borderId="0" xfId="8" applyFont="1" applyAlignment="1">
      <alignment horizontal="center"/>
    </xf>
  </cellXfs>
  <cellStyles count="9">
    <cellStyle name="Comma 2" xfId="2"/>
    <cellStyle name="Millares 2" xfId="3"/>
    <cellStyle name="Millares 3" xfId="4"/>
    <cellStyle name="Millares 4" xfId="5"/>
    <cellStyle name="Moneda" xfId="8" builtinId="4"/>
    <cellStyle name="Moneda 2" xfId="6"/>
    <cellStyle name="Normal" xfId="0" builtinId="0"/>
    <cellStyle name="Normal 2" xfId="7"/>
    <cellStyle name="Normal 3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8" sqref="C18"/>
    </sheetView>
  </sheetViews>
  <sheetFormatPr baseColWidth="10" defaultRowHeight="14.4" x14ac:dyDescent="0.3"/>
  <cols>
    <col min="1" max="1" width="20.88671875" style="5" customWidth="1"/>
    <col min="2" max="2" width="36.44140625" bestFit="1" customWidth="1"/>
    <col min="3" max="3" width="25.88671875" bestFit="1" customWidth="1"/>
  </cols>
  <sheetData>
    <row r="1" spans="1:4" x14ac:dyDescent="0.3">
      <c r="A1" s="24" t="s">
        <v>21</v>
      </c>
      <c r="B1" s="7"/>
      <c r="C1" s="7"/>
      <c r="D1" s="7"/>
    </row>
    <row r="3" spans="1:4" x14ac:dyDescent="0.3">
      <c r="A3" s="6" t="s">
        <v>6</v>
      </c>
      <c r="B3" t="s">
        <v>5</v>
      </c>
      <c r="C3" t="s">
        <v>4</v>
      </c>
    </row>
    <row r="4" spans="1:4" x14ac:dyDescent="0.3">
      <c r="A4" s="5" t="s">
        <v>3</v>
      </c>
      <c r="B4" t="s">
        <v>10</v>
      </c>
      <c r="C4" t="s">
        <v>17</v>
      </c>
    </row>
    <row r="5" spans="1:4" x14ac:dyDescent="0.3">
      <c r="B5" t="s">
        <v>11</v>
      </c>
      <c r="C5" t="s">
        <v>18</v>
      </c>
    </row>
    <row r="6" spans="1:4" x14ac:dyDescent="0.3">
      <c r="B6" t="s">
        <v>22</v>
      </c>
      <c r="C6" t="s">
        <v>30</v>
      </c>
    </row>
    <row r="7" spans="1:4" x14ac:dyDescent="0.3">
      <c r="B7" t="s">
        <v>24</v>
      </c>
      <c r="C7" t="s">
        <v>30</v>
      </c>
    </row>
    <row r="8" spans="1:4" x14ac:dyDescent="0.3">
      <c r="B8" t="s">
        <v>14</v>
      </c>
      <c r="C8" t="s">
        <v>33</v>
      </c>
    </row>
    <row r="9" spans="1:4" x14ac:dyDescent="0.3">
      <c r="B9" t="s">
        <v>12</v>
      </c>
      <c r="C9" t="s">
        <v>19</v>
      </c>
    </row>
    <row r="10" spans="1:4" x14ac:dyDescent="0.3">
      <c r="B10" t="s">
        <v>13</v>
      </c>
      <c r="C10" t="s">
        <v>17</v>
      </c>
    </row>
    <row r="11" spans="1:4" x14ac:dyDescent="0.3">
      <c r="B11" t="s">
        <v>15</v>
      </c>
      <c r="C11" t="s">
        <v>31</v>
      </c>
    </row>
    <row r="12" spans="1:4" x14ac:dyDescent="0.3">
      <c r="B12" t="s">
        <v>26</v>
      </c>
      <c r="C12" t="s">
        <v>31</v>
      </c>
    </row>
    <row r="13" spans="1:4" x14ac:dyDescent="0.3">
      <c r="B13" t="s">
        <v>27</v>
      </c>
      <c r="C13" t="s">
        <v>31</v>
      </c>
    </row>
    <row r="14" spans="1:4" x14ac:dyDescent="0.3">
      <c r="B14" t="s">
        <v>16</v>
      </c>
      <c r="C14" t="s">
        <v>20</v>
      </c>
    </row>
    <row r="15" spans="1:4" x14ac:dyDescent="0.3">
      <c r="B15" t="s">
        <v>28</v>
      </c>
      <c r="C15" t="s">
        <v>17</v>
      </c>
    </row>
    <row r="16" spans="1:4" x14ac:dyDescent="0.3">
      <c r="B16" t="s">
        <v>29</v>
      </c>
      <c r="C16" t="s">
        <v>32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8"/>
  <sheetViews>
    <sheetView tabSelected="1" zoomScale="115" zoomScaleNormal="115" workbookViewId="0">
      <pane xSplit="5" ySplit="2" topLeftCell="S99" activePane="bottomRight" state="frozen"/>
      <selection pane="topRight" activeCell="F1" sqref="F1"/>
      <selection pane="bottomLeft" activeCell="A2" sqref="A2"/>
      <selection pane="bottomRight" activeCell="V103" sqref="V2:V103"/>
    </sheetView>
  </sheetViews>
  <sheetFormatPr baseColWidth="10" defaultRowHeight="14.4" x14ac:dyDescent="0.3"/>
  <cols>
    <col min="1" max="1" width="5.88671875" style="20" customWidth="1"/>
    <col min="2" max="4" width="4.109375" customWidth="1"/>
    <col min="5" max="5" width="17.5546875" style="23" bestFit="1" customWidth="1"/>
    <col min="6" max="6" width="40.5546875" style="16" customWidth="1"/>
    <col min="7" max="7" width="17.5546875" style="23" bestFit="1" customWidth="1"/>
    <col min="8" max="8" width="21.109375" style="16" customWidth="1"/>
    <col min="9" max="9" width="17.5546875" style="23" bestFit="1" customWidth="1"/>
    <col min="10" max="10" width="33.88671875" style="16" bestFit="1" customWidth="1"/>
    <col min="11" max="11" width="17.5546875" style="23" bestFit="1" customWidth="1"/>
    <col min="12" max="12" width="17.109375" style="30" bestFit="1" customWidth="1"/>
    <col min="13" max="13" width="18" style="16" customWidth="1"/>
    <col min="14" max="14" width="33.88671875" style="16" bestFit="1" customWidth="1"/>
    <col min="15" max="18" width="22.109375" style="27" customWidth="1"/>
    <col min="19" max="19" width="26" style="14" customWidth="1"/>
    <col min="20" max="20" width="22.6640625" style="14" customWidth="1"/>
    <col min="21" max="21" width="8.44140625" customWidth="1"/>
    <col min="22" max="22" width="25.33203125" customWidth="1"/>
    <col min="23" max="23" width="17.44140625" style="19" customWidth="1"/>
  </cols>
  <sheetData>
    <row r="1" spans="1:25" x14ac:dyDescent="0.3">
      <c r="L1" s="33">
        <v>43357</v>
      </c>
      <c r="O1" s="42">
        <v>20</v>
      </c>
      <c r="P1" s="42">
        <v>40</v>
      </c>
    </row>
    <row r="2" spans="1:25" s="1" customFormat="1" x14ac:dyDescent="0.3">
      <c r="A2" s="11" t="s">
        <v>37</v>
      </c>
      <c r="B2" s="1" t="s">
        <v>0</v>
      </c>
      <c r="C2" s="1" t="s">
        <v>1</v>
      </c>
      <c r="D2" s="1" t="s">
        <v>2</v>
      </c>
      <c r="E2" s="21" t="s">
        <v>10</v>
      </c>
      <c r="F2" t="s">
        <v>11</v>
      </c>
      <c r="G2" s="21" t="s">
        <v>34</v>
      </c>
      <c r="H2" t="s">
        <v>22</v>
      </c>
      <c r="I2" s="21" t="s">
        <v>23</v>
      </c>
      <c r="J2" t="s">
        <v>36</v>
      </c>
      <c r="K2" s="21" t="s">
        <v>25</v>
      </c>
      <c r="L2" s="28" t="s">
        <v>14</v>
      </c>
      <c r="M2" t="s">
        <v>12</v>
      </c>
      <c r="N2" t="s">
        <v>13</v>
      </c>
      <c r="O2" s="31" t="s">
        <v>15</v>
      </c>
      <c r="P2" s="31" t="s">
        <v>26</v>
      </c>
      <c r="Q2" s="31" t="s">
        <v>27</v>
      </c>
      <c r="R2" s="31" t="s">
        <v>16</v>
      </c>
      <c r="S2" s="13" t="s">
        <v>28</v>
      </c>
      <c r="T2" s="13" t="s">
        <v>29</v>
      </c>
      <c r="U2"/>
      <c r="V2" s="2" t="s">
        <v>9</v>
      </c>
      <c r="W2" s="17" t="str">
        <f>TABLA!A1</f>
        <v>FACTURA_CXP</v>
      </c>
      <c r="X2" s="1" t="s">
        <v>7</v>
      </c>
      <c r="Y2" s="1" t="str">
        <f>CONCATENATE($V$2,$W$2,$X$2,B4, ", ", C4, ", ", D4, ", ", )</f>
        <v xml:space="preserve">EXECUTE [dbo].[PG_CI_FACTURA_CXP] 0, 0, 0, </v>
      </c>
    </row>
    <row r="3" spans="1:25" x14ac:dyDescent="0.3">
      <c r="A3" s="5"/>
      <c r="B3" s="9" t="s">
        <v>8</v>
      </c>
      <c r="C3" s="9" t="s">
        <v>8</v>
      </c>
      <c r="D3" s="9" t="s">
        <v>8</v>
      </c>
      <c r="E3" s="22" t="s">
        <v>8</v>
      </c>
      <c r="F3" s="15" t="s">
        <v>8</v>
      </c>
      <c r="G3" s="22" t="s">
        <v>8</v>
      </c>
      <c r="H3" s="15" t="s">
        <v>8</v>
      </c>
      <c r="I3" s="22" t="s">
        <v>8</v>
      </c>
      <c r="J3" s="15" t="s">
        <v>8</v>
      </c>
      <c r="K3" s="22" t="s">
        <v>8</v>
      </c>
      <c r="L3" s="29" t="s">
        <v>8</v>
      </c>
      <c r="M3" s="15" t="s">
        <v>8</v>
      </c>
      <c r="N3" s="15" t="s">
        <v>8</v>
      </c>
      <c r="O3" s="32" t="s">
        <v>8</v>
      </c>
      <c r="P3" s="32" t="s">
        <v>8</v>
      </c>
      <c r="Q3" s="32" t="s">
        <v>8</v>
      </c>
      <c r="R3" s="32" t="s">
        <v>8</v>
      </c>
      <c r="S3" s="12" t="s">
        <v>8</v>
      </c>
      <c r="T3" s="12" t="s">
        <v>8</v>
      </c>
      <c r="U3" s="1"/>
      <c r="V3" s="3" t="str">
        <f>"-- =========================================================="</f>
        <v>-- ==========================================================</v>
      </c>
      <c r="W3" s="17"/>
      <c r="X3" s="8"/>
      <c r="Y3" s="1"/>
    </row>
    <row r="4" spans="1:25" s="1" customFormat="1" ht="12" x14ac:dyDescent="0.3">
      <c r="A4" s="10">
        <v>1</v>
      </c>
      <c r="B4" s="4">
        <v>0</v>
      </c>
      <c r="C4" s="4">
        <v>0</v>
      </c>
      <c r="D4" s="4">
        <v>0</v>
      </c>
      <c r="E4" s="40">
        <f>I4*1000 + A4</f>
        <v>1002001</v>
      </c>
      <c r="F4" s="35" t="str">
        <f>CONCATENATE("ABASTECIMIENTO FLETE #",E4," / ",$J$2)</f>
        <v>ABASTECIMIENTO FLETE #1002001 / [RFC] Gas Butep</v>
      </c>
      <c r="G4" s="21">
        <v>1</v>
      </c>
      <c r="H4" s="38" t="s">
        <v>38</v>
      </c>
      <c r="I4" s="21">
        <v>1002</v>
      </c>
      <c r="J4" s="38" t="s">
        <v>35</v>
      </c>
      <c r="K4" s="21">
        <v>10</v>
      </c>
      <c r="L4" s="33">
        <f>L1</f>
        <v>43357</v>
      </c>
      <c r="M4" s="21" t="s">
        <v>39</v>
      </c>
      <c r="N4" s="39" t="str">
        <f>CONCATENATE(K4,"-",E4)</f>
        <v>10-1002001</v>
      </c>
      <c r="O4" s="26">
        <f ca="1">RANDBETWEEN($O$1*1000,$P$1*1000)</f>
        <v>34499</v>
      </c>
      <c r="P4" s="26">
        <f ca="1">R4-O4</f>
        <v>5519.8399999999965</v>
      </c>
      <c r="Q4" s="26">
        <v>0</v>
      </c>
      <c r="R4" s="26">
        <f ca="1">O4*1.16</f>
        <v>40018.839999999997</v>
      </c>
      <c r="S4" s="13">
        <v>1</v>
      </c>
      <c r="T4" s="13">
        <v>1</v>
      </c>
      <c r="V4" s="37" t="str">
        <f ca="1">CONCATENATE($Y$2,E4,", '",F4,"' , ",G4," , '",H4,"' , '",J4,"' , '",TEXT(L4,"aaaa-mm-dd"),"','",M4,"', '",N4,"' ,",O4,",",P4,",",Q4," ,",R4," ,",S4,",",T4)</f>
        <v>EXECUTE [dbo].[PG_CI_FACTURA_CXP] 0, 0, 0, 1002001, 'ABASTECIMIENTO FLETE #1002001 / [RFC] Gas Butep' , 1 , 'TSI811205GJ6' , 'GBU7109148V4' , '2018-09-14','TSZ', '10-1002001' ,34499,5519.84,0 ,40018.84 ,1,1</v>
      </c>
      <c r="W4" s="18"/>
    </row>
    <row r="5" spans="1:25" s="1" customFormat="1" ht="12" x14ac:dyDescent="0.3">
      <c r="A5" s="4">
        <f>A4+1</f>
        <v>2</v>
      </c>
      <c r="B5" s="4">
        <v>0</v>
      </c>
      <c r="C5" s="4">
        <v>0</v>
      </c>
      <c r="D5" s="4">
        <v>0</v>
      </c>
      <c r="E5" s="40">
        <f t="shared" ref="E5:E68" si="0">I5*1000 + A5</f>
        <v>1002002</v>
      </c>
      <c r="F5" s="35" t="str">
        <f t="shared" ref="F5:F68" si="1">CONCATENATE("ABASTECIMIENTO FLETE #",E5," / ",$J$2)</f>
        <v>ABASTECIMIENTO FLETE #1002002 / [RFC] Gas Butep</v>
      </c>
      <c r="G5" s="21">
        <v>1</v>
      </c>
      <c r="H5" s="15" t="str">
        <f t="shared" ref="H5:M5" si="2">H4</f>
        <v>TSI811205GJ6</v>
      </c>
      <c r="I5" s="39">
        <f t="shared" si="2"/>
        <v>1002</v>
      </c>
      <c r="J5" s="15" t="str">
        <f t="shared" si="2"/>
        <v>GBU7109148V4</v>
      </c>
      <c r="K5" s="39">
        <f t="shared" si="2"/>
        <v>10</v>
      </c>
      <c r="L5" s="34">
        <f t="shared" si="2"/>
        <v>43357</v>
      </c>
      <c r="M5" s="39" t="str">
        <f t="shared" si="2"/>
        <v>TSZ</v>
      </c>
      <c r="N5" s="39" t="str">
        <f t="shared" ref="N5:N68" si="3">CONCATENATE(K5,"-",E5)</f>
        <v>10-1002002</v>
      </c>
      <c r="O5" s="26">
        <f t="shared" ref="O5:O68" ca="1" si="4">RANDBETWEEN($O$1*1000,$P$1*1000)</f>
        <v>39031</v>
      </c>
      <c r="P5" s="26">
        <f t="shared" ref="P5:P68" ca="1" si="5">R5-O5</f>
        <v>6244.9599999999991</v>
      </c>
      <c r="Q5" s="26">
        <v>0</v>
      </c>
      <c r="R5" s="26">
        <f t="shared" ref="R5:R68" ca="1" si="6">O5*1.16</f>
        <v>45275.96</v>
      </c>
      <c r="S5" s="39">
        <f>S4</f>
        <v>1</v>
      </c>
      <c r="T5" s="13">
        <v>1</v>
      </c>
      <c r="V5" s="37" t="str">
        <f t="shared" ref="V5:V68" ca="1" si="7">CONCATENATE($Y$2,E5,", '",F5,"' , ",G5," , '",H5,"' , '",J5,"' , '",TEXT(L5,"aaaa-mm-dd"),"','",M5,"', '",N5,"' ,",O5,",",P5,",",Q5," ,",R5," ,",S5,",",T5)</f>
        <v>EXECUTE [dbo].[PG_CI_FACTURA_CXP] 0, 0, 0, 1002002, 'ABASTECIMIENTO FLETE #1002002 / [RFC] Gas Butep' , 1 , 'TSI811205GJ6' , 'GBU7109148V4' , '2018-09-14','TSZ', '10-1002002' ,39031,6244.96,0 ,45275.96 ,1,1</v>
      </c>
      <c r="W5" s="18"/>
    </row>
    <row r="6" spans="1:25" s="1" customFormat="1" ht="12" x14ac:dyDescent="0.3">
      <c r="A6" s="4">
        <f t="shared" ref="A6:A69" si="8">A5+1</f>
        <v>3</v>
      </c>
      <c r="B6" s="4">
        <v>0</v>
      </c>
      <c r="C6" s="4">
        <v>0</v>
      </c>
      <c r="D6" s="4">
        <v>0</v>
      </c>
      <c r="E6" s="40">
        <f t="shared" si="0"/>
        <v>1002003</v>
      </c>
      <c r="F6" s="35" t="str">
        <f t="shared" si="1"/>
        <v>ABASTECIMIENTO FLETE #1002003 / [RFC] Gas Butep</v>
      </c>
      <c r="G6" s="21">
        <v>2</v>
      </c>
      <c r="H6" s="15" t="str">
        <f t="shared" ref="H6:H69" si="9">H5</f>
        <v>TSI811205GJ6</v>
      </c>
      <c r="I6" s="39">
        <f t="shared" ref="I6:I69" si="10">I5</f>
        <v>1002</v>
      </c>
      <c r="J6" s="15" t="str">
        <f t="shared" ref="J6:L69" si="11">J5</f>
        <v>GBU7109148V4</v>
      </c>
      <c r="K6" s="39">
        <f t="shared" si="11"/>
        <v>10</v>
      </c>
      <c r="L6" s="34">
        <f>L5</f>
        <v>43357</v>
      </c>
      <c r="M6" s="39" t="str">
        <f t="shared" ref="M6:M69" si="12">M5</f>
        <v>TSZ</v>
      </c>
      <c r="N6" s="39" t="str">
        <f t="shared" si="3"/>
        <v>10-1002003</v>
      </c>
      <c r="O6" s="26">
        <f t="shared" ca="1" si="4"/>
        <v>31804</v>
      </c>
      <c r="P6" s="26">
        <f t="shared" ca="1" si="5"/>
        <v>5088.6399999999994</v>
      </c>
      <c r="Q6" s="26">
        <v>0</v>
      </c>
      <c r="R6" s="26">
        <f t="shared" ca="1" si="6"/>
        <v>36892.639999999999</v>
      </c>
      <c r="S6" s="39">
        <f t="shared" ref="S6:S69" si="13">S5</f>
        <v>1</v>
      </c>
      <c r="T6" s="13">
        <v>1</v>
      </c>
      <c r="V6" s="37" t="str">
        <f t="shared" ca="1" si="7"/>
        <v>EXECUTE [dbo].[PG_CI_FACTURA_CXP] 0, 0, 0, 1002003, 'ABASTECIMIENTO FLETE #1002003 / [RFC] Gas Butep' , 2 , 'TSI811205GJ6' , 'GBU7109148V4' , '2018-09-14','TSZ', '10-1002003' ,31804,5088.64,0 ,36892.64 ,1,1</v>
      </c>
      <c r="W6" s="18"/>
    </row>
    <row r="7" spans="1:25" s="1" customFormat="1" ht="12" x14ac:dyDescent="0.3">
      <c r="A7" s="4">
        <f t="shared" si="8"/>
        <v>4</v>
      </c>
      <c r="B7" s="4">
        <v>0</v>
      </c>
      <c r="C7" s="4">
        <v>0</v>
      </c>
      <c r="D7" s="4">
        <v>0</v>
      </c>
      <c r="E7" s="40">
        <f t="shared" si="0"/>
        <v>1002004</v>
      </c>
      <c r="F7" s="35" t="str">
        <f t="shared" si="1"/>
        <v>ABASTECIMIENTO FLETE #1002004 / [RFC] Gas Butep</v>
      </c>
      <c r="G7" s="21">
        <v>1</v>
      </c>
      <c r="H7" s="15" t="str">
        <f t="shared" si="9"/>
        <v>TSI811205GJ6</v>
      </c>
      <c r="I7" s="39">
        <f t="shared" si="10"/>
        <v>1002</v>
      </c>
      <c r="J7" s="15" t="str">
        <f t="shared" si="11"/>
        <v>GBU7109148V4</v>
      </c>
      <c r="K7" s="39">
        <f t="shared" si="11"/>
        <v>10</v>
      </c>
      <c r="L7" s="34">
        <f>L6</f>
        <v>43357</v>
      </c>
      <c r="M7" s="39" t="str">
        <f t="shared" si="12"/>
        <v>TSZ</v>
      </c>
      <c r="N7" s="39" t="str">
        <f t="shared" si="3"/>
        <v>10-1002004</v>
      </c>
      <c r="O7" s="26">
        <f t="shared" ca="1" si="4"/>
        <v>21699</v>
      </c>
      <c r="P7" s="26">
        <f t="shared" ca="1" si="5"/>
        <v>3471.8399999999965</v>
      </c>
      <c r="Q7" s="26">
        <v>0</v>
      </c>
      <c r="R7" s="26">
        <f t="shared" ca="1" si="6"/>
        <v>25170.839999999997</v>
      </c>
      <c r="S7" s="39">
        <f t="shared" si="13"/>
        <v>1</v>
      </c>
      <c r="T7" s="13">
        <v>1</v>
      </c>
      <c r="V7" s="37" t="str">
        <f t="shared" ca="1" si="7"/>
        <v>EXECUTE [dbo].[PG_CI_FACTURA_CXP] 0, 0, 0, 1002004, 'ABASTECIMIENTO FLETE #1002004 / [RFC] Gas Butep' , 1 , 'TSI811205GJ6' , 'GBU7109148V4' , '2018-09-14','TSZ', '10-1002004' ,21699,3471.84,0 ,25170.84 ,1,1</v>
      </c>
      <c r="W7" s="18"/>
    </row>
    <row r="8" spans="1:25" s="1" customFormat="1" ht="12" x14ac:dyDescent="0.3">
      <c r="A8" s="4">
        <f t="shared" si="8"/>
        <v>5</v>
      </c>
      <c r="B8" s="4">
        <v>0</v>
      </c>
      <c r="C8" s="4">
        <v>0</v>
      </c>
      <c r="D8" s="4">
        <v>0</v>
      </c>
      <c r="E8" s="40">
        <f t="shared" si="0"/>
        <v>1002005</v>
      </c>
      <c r="F8" s="35" t="str">
        <f t="shared" si="1"/>
        <v>ABASTECIMIENTO FLETE #1002005 / [RFC] Gas Butep</v>
      </c>
      <c r="G8" s="21">
        <v>2</v>
      </c>
      <c r="H8" s="15" t="str">
        <f t="shared" si="9"/>
        <v>TSI811205GJ6</v>
      </c>
      <c r="I8" s="39">
        <f t="shared" si="10"/>
        <v>1002</v>
      </c>
      <c r="J8" s="15" t="str">
        <f t="shared" si="11"/>
        <v>GBU7109148V4</v>
      </c>
      <c r="K8" s="39">
        <f t="shared" si="11"/>
        <v>10</v>
      </c>
      <c r="L8" s="34">
        <f>L7</f>
        <v>43357</v>
      </c>
      <c r="M8" s="39" t="str">
        <f t="shared" si="12"/>
        <v>TSZ</v>
      </c>
      <c r="N8" s="39" t="str">
        <f t="shared" si="3"/>
        <v>10-1002005</v>
      </c>
      <c r="O8" s="26">
        <f t="shared" ca="1" si="4"/>
        <v>31286</v>
      </c>
      <c r="P8" s="26">
        <f t="shared" ca="1" si="5"/>
        <v>5005.7599999999948</v>
      </c>
      <c r="Q8" s="26">
        <v>0</v>
      </c>
      <c r="R8" s="26">
        <f t="shared" ca="1" si="6"/>
        <v>36291.759999999995</v>
      </c>
      <c r="S8" s="39">
        <f t="shared" si="13"/>
        <v>1</v>
      </c>
      <c r="T8" s="13">
        <v>2</v>
      </c>
      <c r="V8" s="37" t="str">
        <f t="shared" ca="1" si="7"/>
        <v>EXECUTE [dbo].[PG_CI_FACTURA_CXP] 0, 0, 0, 1002005, 'ABASTECIMIENTO FLETE #1002005 / [RFC] Gas Butep' , 2 , 'TSI811205GJ6' , 'GBU7109148V4' , '2018-09-14','TSZ', '10-1002005' ,31286,5005.75999999999,0 ,36291.76 ,1,2</v>
      </c>
      <c r="W8" s="18"/>
    </row>
    <row r="9" spans="1:25" s="1" customFormat="1" ht="12" x14ac:dyDescent="0.3">
      <c r="A9" s="4">
        <f t="shared" si="8"/>
        <v>6</v>
      </c>
      <c r="B9" s="4">
        <v>0</v>
      </c>
      <c r="C9" s="4">
        <v>0</v>
      </c>
      <c r="D9" s="4">
        <v>0</v>
      </c>
      <c r="E9" s="40">
        <f t="shared" si="0"/>
        <v>1002006</v>
      </c>
      <c r="F9" s="35" t="str">
        <f t="shared" si="1"/>
        <v>ABASTECIMIENTO FLETE #1002006 / [RFC] Gas Butep</v>
      </c>
      <c r="G9" s="21">
        <v>1</v>
      </c>
      <c r="H9" s="15" t="str">
        <f t="shared" si="9"/>
        <v>TSI811205GJ6</v>
      </c>
      <c r="I9" s="39">
        <f t="shared" si="10"/>
        <v>1002</v>
      </c>
      <c r="J9" s="15" t="str">
        <f t="shared" si="11"/>
        <v>GBU7109148V4</v>
      </c>
      <c r="K9" s="39">
        <f t="shared" si="11"/>
        <v>10</v>
      </c>
      <c r="L9" s="34">
        <f>L8</f>
        <v>43357</v>
      </c>
      <c r="M9" s="39" t="str">
        <f t="shared" si="12"/>
        <v>TSZ</v>
      </c>
      <c r="N9" s="39" t="str">
        <f t="shared" si="3"/>
        <v>10-1002006</v>
      </c>
      <c r="O9" s="26">
        <f t="shared" ca="1" si="4"/>
        <v>34704</v>
      </c>
      <c r="P9" s="26">
        <f t="shared" ca="1" si="5"/>
        <v>5552.6399999999994</v>
      </c>
      <c r="Q9" s="26">
        <v>0</v>
      </c>
      <c r="R9" s="26">
        <f t="shared" ca="1" si="6"/>
        <v>40256.639999999999</v>
      </c>
      <c r="S9" s="39">
        <f t="shared" si="13"/>
        <v>1</v>
      </c>
      <c r="T9" s="13">
        <v>3</v>
      </c>
      <c r="V9" s="37" t="str">
        <f t="shared" ca="1" si="7"/>
        <v>EXECUTE [dbo].[PG_CI_FACTURA_CXP] 0, 0, 0, 1002006, 'ABASTECIMIENTO FLETE #1002006 / [RFC] Gas Butep' , 1 , 'TSI811205GJ6' , 'GBU7109148V4' , '2018-09-14','TSZ', '10-1002006' ,34704,5552.64,0 ,40256.64 ,1,3</v>
      </c>
      <c r="W9" s="18"/>
    </row>
    <row r="10" spans="1:25" s="1" customFormat="1" ht="12" x14ac:dyDescent="0.3">
      <c r="A10" s="4">
        <f t="shared" si="8"/>
        <v>7</v>
      </c>
      <c r="B10" s="4">
        <v>0</v>
      </c>
      <c r="C10" s="4">
        <v>0</v>
      </c>
      <c r="D10" s="4">
        <v>0</v>
      </c>
      <c r="E10" s="40">
        <f t="shared" si="0"/>
        <v>1002007</v>
      </c>
      <c r="F10" s="35" t="str">
        <f t="shared" si="1"/>
        <v>ABASTECIMIENTO FLETE #1002007 / [RFC] Gas Butep</v>
      </c>
      <c r="G10" s="21">
        <v>1</v>
      </c>
      <c r="H10" s="15" t="str">
        <f t="shared" si="9"/>
        <v>TSI811205GJ6</v>
      </c>
      <c r="I10" s="39">
        <f t="shared" si="10"/>
        <v>1002</v>
      </c>
      <c r="J10" s="15" t="str">
        <f t="shared" si="11"/>
        <v>GBU7109148V4</v>
      </c>
      <c r="K10" s="39">
        <f t="shared" si="11"/>
        <v>10</v>
      </c>
      <c r="L10" s="41">
        <f>L9+1</f>
        <v>43358</v>
      </c>
      <c r="M10" s="39" t="str">
        <f t="shared" si="12"/>
        <v>TSZ</v>
      </c>
      <c r="N10" s="39" t="str">
        <f t="shared" si="3"/>
        <v>10-1002007</v>
      </c>
      <c r="O10" s="26">
        <f t="shared" ca="1" si="4"/>
        <v>39160</v>
      </c>
      <c r="P10" s="26">
        <f t="shared" ca="1" si="5"/>
        <v>6265.5999999999985</v>
      </c>
      <c r="Q10" s="26">
        <v>0</v>
      </c>
      <c r="R10" s="26">
        <f t="shared" ca="1" si="6"/>
        <v>45425.599999999999</v>
      </c>
      <c r="S10" s="39">
        <f t="shared" si="13"/>
        <v>1</v>
      </c>
      <c r="T10" s="39">
        <f>T4</f>
        <v>1</v>
      </c>
      <c r="V10" s="37" t="str">
        <f t="shared" ca="1" si="7"/>
        <v>EXECUTE [dbo].[PG_CI_FACTURA_CXP] 0, 0, 0, 1002007, 'ABASTECIMIENTO FLETE #1002007 / [RFC] Gas Butep' , 1 , 'TSI811205GJ6' , 'GBU7109148V4' , '2018-09-15','TSZ', '10-1002007' ,39160,6265.6,0 ,45425.6 ,1,1</v>
      </c>
      <c r="W10" s="18"/>
    </row>
    <row r="11" spans="1:25" s="1" customFormat="1" ht="12" x14ac:dyDescent="0.3">
      <c r="A11" s="4">
        <f t="shared" si="8"/>
        <v>8</v>
      </c>
      <c r="B11" s="4">
        <v>0</v>
      </c>
      <c r="C11" s="4">
        <v>0</v>
      </c>
      <c r="D11" s="4">
        <v>0</v>
      </c>
      <c r="E11" s="40">
        <f t="shared" si="0"/>
        <v>1002008</v>
      </c>
      <c r="F11" s="35" t="str">
        <f t="shared" si="1"/>
        <v>ABASTECIMIENTO FLETE #1002008 / [RFC] Gas Butep</v>
      </c>
      <c r="G11" s="39">
        <f>G4</f>
        <v>1</v>
      </c>
      <c r="H11" s="15" t="str">
        <f t="shared" si="9"/>
        <v>TSI811205GJ6</v>
      </c>
      <c r="I11" s="39">
        <f t="shared" si="10"/>
        <v>1002</v>
      </c>
      <c r="J11" s="15" t="str">
        <f t="shared" si="11"/>
        <v>GBU7109148V4</v>
      </c>
      <c r="K11" s="39">
        <f t="shared" si="11"/>
        <v>10</v>
      </c>
      <c r="L11" s="41">
        <f>L10+1</f>
        <v>43359</v>
      </c>
      <c r="M11" s="39" t="str">
        <f t="shared" si="12"/>
        <v>TSZ</v>
      </c>
      <c r="N11" s="39" t="str">
        <f t="shared" si="3"/>
        <v>10-1002008</v>
      </c>
      <c r="O11" s="26">
        <f t="shared" ca="1" si="4"/>
        <v>39646</v>
      </c>
      <c r="P11" s="26">
        <f t="shared" ca="1" si="5"/>
        <v>6343.3599999999933</v>
      </c>
      <c r="Q11" s="26">
        <v>0</v>
      </c>
      <c r="R11" s="26">
        <f t="shared" ca="1" si="6"/>
        <v>45989.359999999993</v>
      </c>
      <c r="S11" s="39">
        <f t="shared" si="13"/>
        <v>1</v>
      </c>
      <c r="T11" s="39">
        <f t="shared" ref="T11:T74" si="14">T5</f>
        <v>1</v>
      </c>
      <c r="V11" s="37" t="str">
        <f t="shared" ca="1" si="7"/>
        <v>EXECUTE [dbo].[PG_CI_FACTURA_CXP] 0, 0, 0, 1002008, 'ABASTECIMIENTO FLETE #1002008 / [RFC] Gas Butep' , 1 , 'TSI811205GJ6' , 'GBU7109148V4' , '2018-09-16','TSZ', '10-1002008' ,39646,6343.35999999999,0 ,45989.36 ,1,1</v>
      </c>
      <c r="W11" s="18"/>
    </row>
    <row r="12" spans="1:25" s="1" customFormat="1" ht="12" x14ac:dyDescent="0.3">
      <c r="A12" s="4">
        <f t="shared" si="8"/>
        <v>9</v>
      </c>
      <c r="B12" s="4">
        <v>0</v>
      </c>
      <c r="C12" s="4">
        <v>0</v>
      </c>
      <c r="D12" s="4">
        <v>0</v>
      </c>
      <c r="E12" s="40">
        <f t="shared" si="0"/>
        <v>1002009</v>
      </c>
      <c r="F12" s="35" t="str">
        <f t="shared" si="1"/>
        <v>ABASTECIMIENTO FLETE #1002009 / [RFC] Gas Butep</v>
      </c>
      <c r="G12" s="39">
        <f t="shared" ref="G12:G75" si="15">G5</f>
        <v>1</v>
      </c>
      <c r="H12" s="15" t="str">
        <f t="shared" si="9"/>
        <v>TSI811205GJ6</v>
      </c>
      <c r="I12" s="39">
        <f t="shared" si="10"/>
        <v>1002</v>
      </c>
      <c r="J12" s="15" t="str">
        <f t="shared" si="11"/>
        <v>GBU7109148V4</v>
      </c>
      <c r="K12" s="39">
        <f t="shared" si="11"/>
        <v>10</v>
      </c>
      <c r="L12" s="34">
        <f>L11</f>
        <v>43359</v>
      </c>
      <c r="M12" s="39" t="str">
        <f t="shared" si="12"/>
        <v>TSZ</v>
      </c>
      <c r="N12" s="39" t="str">
        <f t="shared" si="3"/>
        <v>10-1002009</v>
      </c>
      <c r="O12" s="26">
        <f t="shared" ca="1" si="4"/>
        <v>22351</v>
      </c>
      <c r="P12" s="26">
        <f t="shared" ca="1" si="5"/>
        <v>3576.16</v>
      </c>
      <c r="Q12" s="26">
        <v>0</v>
      </c>
      <c r="R12" s="26">
        <f t="shared" ca="1" si="6"/>
        <v>25927.16</v>
      </c>
      <c r="S12" s="39">
        <f t="shared" si="13"/>
        <v>1</v>
      </c>
      <c r="T12" s="39">
        <f t="shared" si="14"/>
        <v>1</v>
      </c>
      <c r="V12" s="37" t="str">
        <f t="shared" ca="1" si="7"/>
        <v>EXECUTE [dbo].[PG_CI_FACTURA_CXP] 0, 0, 0, 1002009, 'ABASTECIMIENTO FLETE #1002009 / [RFC] Gas Butep' , 1 , 'TSI811205GJ6' , 'GBU7109148V4' , '2018-09-16','TSZ', '10-1002009' ,22351,3576.16,0 ,25927.16 ,1,1</v>
      </c>
      <c r="W12" s="18"/>
    </row>
    <row r="13" spans="1:25" s="1" customFormat="1" ht="12" x14ac:dyDescent="0.3">
      <c r="A13" s="4">
        <f t="shared" si="8"/>
        <v>10</v>
      </c>
      <c r="B13" s="4">
        <v>0</v>
      </c>
      <c r="C13" s="4">
        <v>0</v>
      </c>
      <c r="D13" s="4">
        <v>0</v>
      </c>
      <c r="E13" s="40">
        <f t="shared" si="0"/>
        <v>1002010</v>
      </c>
      <c r="F13" s="35" t="str">
        <f t="shared" si="1"/>
        <v>ABASTECIMIENTO FLETE #1002010 / [RFC] Gas Butep</v>
      </c>
      <c r="G13" s="39">
        <f t="shared" si="15"/>
        <v>2</v>
      </c>
      <c r="H13" s="15" t="str">
        <f t="shared" si="9"/>
        <v>TSI811205GJ6</v>
      </c>
      <c r="I13" s="39">
        <f t="shared" si="10"/>
        <v>1002</v>
      </c>
      <c r="J13" s="15" t="str">
        <f t="shared" si="11"/>
        <v>GBU7109148V4</v>
      </c>
      <c r="K13" s="39">
        <f t="shared" si="11"/>
        <v>10</v>
      </c>
      <c r="L13" s="34">
        <f t="shared" si="11"/>
        <v>43359</v>
      </c>
      <c r="M13" s="39" t="str">
        <f t="shared" si="12"/>
        <v>TSZ</v>
      </c>
      <c r="N13" s="39" t="str">
        <f t="shared" si="3"/>
        <v>10-1002010</v>
      </c>
      <c r="O13" s="26">
        <f t="shared" ca="1" si="4"/>
        <v>29909</v>
      </c>
      <c r="P13" s="26">
        <f t="shared" ca="1" si="5"/>
        <v>4785.4399999999951</v>
      </c>
      <c r="Q13" s="26">
        <v>0</v>
      </c>
      <c r="R13" s="26">
        <f t="shared" ca="1" si="6"/>
        <v>34694.439999999995</v>
      </c>
      <c r="S13" s="39">
        <f t="shared" si="13"/>
        <v>1</v>
      </c>
      <c r="T13" s="39">
        <f t="shared" si="14"/>
        <v>1</v>
      </c>
      <c r="V13" s="37" t="str">
        <f t="shared" ca="1" si="7"/>
        <v>EXECUTE [dbo].[PG_CI_FACTURA_CXP] 0, 0, 0, 1002010, 'ABASTECIMIENTO FLETE #1002010 / [RFC] Gas Butep' , 2 , 'TSI811205GJ6' , 'GBU7109148V4' , '2018-09-16','TSZ', '10-1002010' ,29909,4785.44,0 ,34694.44 ,1,1</v>
      </c>
      <c r="W13" s="18"/>
    </row>
    <row r="14" spans="1:25" s="1" customFormat="1" ht="12" x14ac:dyDescent="0.3">
      <c r="A14" s="4">
        <f t="shared" si="8"/>
        <v>11</v>
      </c>
      <c r="B14" s="4">
        <v>0</v>
      </c>
      <c r="C14" s="4">
        <v>0</v>
      </c>
      <c r="D14" s="4">
        <v>0</v>
      </c>
      <c r="E14" s="40">
        <f t="shared" si="0"/>
        <v>1002011</v>
      </c>
      <c r="F14" s="35" t="str">
        <f t="shared" si="1"/>
        <v>ABASTECIMIENTO FLETE #1002011 / [RFC] Gas Butep</v>
      </c>
      <c r="G14" s="39">
        <f t="shared" si="15"/>
        <v>1</v>
      </c>
      <c r="H14" s="15" t="str">
        <f t="shared" si="9"/>
        <v>TSI811205GJ6</v>
      </c>
      <c r="I14" s="39">
        <f t="shared" si="10"/>
        <v>1002</v>
      </c>
      <c r="J14" s="15" t="str">
        <f t="shared" si="11"/>
        <v>GBU7109148V4</v>
      </c>
      <c r="K14" s="39">
        <f t="shared" si="11"/>
        <v>10</v>
      </c>
      <c r="L14" s="34">
        <f t="shared" si="11"/>
        <v>43359</v>
      </c>
      <c r="M14" s="39" t="str">
        <f t="shared" si="12"/>
        <v>TSZ</v>
      </c>
      <c r="N14" s="39" t="str">
        <f t="shared" si="3"/>
        <v>10-1002011</v>
      </c>
      <c r="O14" s="26">
        <f t="shared" ca="1" si="4"/>
        <v>26990</v>
      </c>
      <c r="P14" s="26">
        <f t="shared" ca="1" si="5"/>
        <v>4318.3999999999978</v>
      </c>
      <c r="Q14" s="26">
        <v>0</v>
      </c>
      <c r="R14" s="26">
        <f t="shared" ca="1" si="6"/>
        <v>31308.399999999998</v>
      </c>
      <c r="S14" s="39">
        <f t="shared" si="13"/>
        <v>1</v>
      </c>
      <c r="T14" s="39">
        <f t="shared" si="14"/>
        <v>2</v>
      </c>
      <c r="V14" s="37" t="str">
        <f t="shared" ca="1" si="7"/>
        <v>EXECUTE [dbo].[PG_CI_FACTURA_CXP] 0, 0, 0, 1002011, 'ABASTECIMIENTO FLETE #1002011 / [RFC] Gas Butep' , 1 , 'TSI811205GJ6' , 'GBU7109148V4' , '2018-09-16','TSZ', '10-1002011' ,26990,4318.4,0 ,31308.4 ,1,2</v>
      </c>
      <c r="W14" s="18"/>
    </row>
    <row r="15" spans="1:25" s="1" customFormat="1" ht="12" x14ac:dyDescent="0.3">
      <c r="A15" s="4">
        <f t="shared" si="8"/>
        <v>12</v>
      </c>
      <c r="B15" s="4">
        <v>0</v>
      </c>
      <c r="C15" s="4">
        <v>0</v>
      </c>
      <c r="D15" s="4">
        <v>0</v>
      </c>
      <c r="E15" s="40">
        <f t="shared" si="0"/>
        <v>1002012</v>
      </c>
      <c r="F15" s="35" t="str">
        <f t="shared" si="1"/>
        <v>ABASTECIMIENTO FLETE #1002012 / [RFC] Gas Butep</v>
      </c>
      <c r="G15" s="39">
        <f t="shared" si="15"/>
        <v>2</v>
      </c>
      <c r="H15" s="15" t="str">
        <f t="shared" si="9"/>
        <v>TSI811205GJ6</v>
      </c>
      <c r="I15" s="39">
        <f t="shared" si="10"/>
        <v>1002</v>
      </c>
      <c r="J15" s="15" t="str">
        <f t="shared" si="11"/>
        <v>GBU7109148V4</v>
      </c>
      <c r="K15" s="39">
        <f t="shared" si="11"/>
        <v>10</v>
      </c>
      <c r="L15" s="34">
        <f t="shared" si="11"/>
        <v>43359</v>
      </c>
      <c r="M15" s="39" t="str">
        <f t="shared" si="12"/>
        <v>TSZ</v>
      </c>
      <c r="N15" s="39" t="str">
        <f t="shared" si="3"/>
        <v>10-1002012</v>
      </c>
      <c r="O15" s="26">
        <f t="shared" ca="1" si="4"/>
        <v>31187</v>
      </c>
      <c r="P15" s="26">
        <f t="shared" ca="1" si="5"/>
        <v>4989.9199999999983</v>
      </c>
      <c r="Q15" s="26">
        <v>0</v>
      </c>
      <c r="R15" s="26">
        <f t="shared" ca="1" si="6"/>
        <v>36176.92</v>
      </c>
      <c r="S15" s="39">
        <f t="shared" si="13"/>
        <v>1</v>
      </c>
      <c r="T15" s="39">
        <f t="shared" si="14"/>
        <v>3</v>
      </c>
      <c r="V15" s="37" t="str">
        <f t="shared" ca="1" si="7"/>
        <v>EXECUTE [dbo].[PG_CI_FACTURA_CXP] 0, 0, 0, 1002012, 'ABASTECIMIENTO FLETE #1002012 / [RFC] Gas Butep' , 2 , 'TSI811205GJ6' , 'GBU7109148V4' , '2018-09-16','TSZ', '10-1002012' ,31187,4989.92,0 ,36176.92 ,1,3</v>
      </c>
      <c r="W15" s="18"/>
    </row>
    <row r="16" spans="1:25" s="1" customFormat="1" ht="12" x14ac:dyDescent="0.3">
      <c r="A16" s="4">
        <f t="shared" si="8"/>
        <v>13</v>
      </c>
      <c r="B16" s="4">
        <v>0</v>
      </c>
      <c r="C16" s="4">
        <v>0</v>
      </c>
      <c r="D16" s="4">
        <v>0</v>
      </c>
      <c r="E16" s="40">
        <f t="shared" si="0"/>
        <v>1002013</v>
      </c>
      <c r="F16" s="35" t="str">
        <f t="shared" si="1"/>
        <v>ABASTECIMIENTO FLETE #1002013 / [RFC] Gas Butep</v>
      </c>
      <c r="G16" s="39">
        <f t="shared" si="15"/>
        <v>1</v>
      </c>
      <c r="H16" s="15" t="str">
        <f t="shared" si="9"/>
        <v>TSI811205GJ6</v>
      </c>
      <c r="I16" s="39">
        <f t="shared" si="10"/>
        <v>1002</v>
      </c>
      <c r="J16" s="15" t="str">
        <f t="shared" si="11"/>
        <v>GBU7109148V4</v>
      </c>
      <c r="K16" s="39">
        <f t="shared" si="11"/>
        <v>10</v>
      </c>
      <c r="L16" s="34">
        <f t="shared" si="11"/>
        <v>43359</v>
      </c>
      <c r="M16" s="39" t="str">
        <f t="shared" si="12"/>
        <v>TSZ</v>
      </c>
      <c r="N16" s="39" t="str">
        <f t="shared" si="3"/>
        <v>10-1002013</v>
      </c>
      <c r="O16" s="26">
        <f t="shared" ca="1" si="4"/>
        <v>26183</v>
      </c>
      <c r="P16" s="26">
        <f t="shared" ca="1" si="5"/>
        <v>4189.2799999999988</v>
      </c>
      <c r="Q16" s="26">
        <v>0</v>
      </c>
      <c r="R16" s="26">
        <f t="shared" ca="1" si="6"/>
        <v>30372.28</v>
      </c>
      <c r="S16" s="39">
        <f t="shared" si="13"/>
        <v>1</v>
      </c>
      <c r="T16" s="39">
        <f t="shared" si="14"/>
        <v>1</v>
      </c>
      <c r="V16" s="37" t="str">
        <f t="shared" ca="1" si="7"/>
        <v>EXECUTE [dbo].[PG_CI_FACTURA_CXP] 0, 0, 0, 1002013, 'ABASTECIMIENTO FLETE #1002013 / [RFC] Gas Butep' , 1 , 'TSI811205GJ6' , 'GBU7109148V4' , '2018-09-16','TSZ', '10-1002013' ,26183,4189.28,0 ,30372.28 ,1,1</v>
      </c>
      <c r="W16" s="18"/>
    </row>
    <row r="17" spans="1:23" s="1" customFormat="1" ht="12" x14ac:dyDescent="0.3">
      <c r="A17" s="4">
        <f t="shared" si="8"/>
        <v>14</v>
      </c>
      <c r="B17" s="36">
        <f t="shared" ref="B17:C17" si="16">B4</f>
        <v>0</v>
      </c>
      <c r="C17" s="36">
        <f t="shared" si="16"/>
        <v>0</v>
      </c>
      <c r="D17" s="36">
        <f>D4</f>
        <v>0</v>
      </c>
      <c r="E17" s="40">
        <f t="shared" si="0"/>
        <v>1002014</v>
      </c>
      <c r="F17" s="35" t="str">
        <f t="shared" si="1"/>
        <v>ABASTECIMIENTO FLETE #1002014 / [RFC] Gas Butep</v>
      </c>
      <c r="G17" s="39">
        <f t="shared" si="15"/>
        <v>1</v>
      </c>
      <c r="H17" s="15" t="str">
        <f t="shared" si="9"/>
        <v>TSI811205GJ6</v>
      </c>
      <c r="I17" s="39">
        <f t="shared" si="10"/>
        <v>1002</v>
      </c>
      <c r="J17" s="15" t="str">
        <f t="shared" si="11"/>
        <v>GBU7109148V4</v>
      </c>
      <c r="K17" s="39">
        <f t="shared" si="11"/>
        <v>10</v>
      </c>
      <c r="L17" s="34">
        <f t="shared" si="11"/>
        <v>43359</v>
      </c>
      <c r="M17" s="39" t="str">
        <f t="shared" si="12"/>
        <v>TSZ</v>
      </c>
      <c r="N17" s="39" t="str">
        <f t="shared" si="3"/>
        <v>10-1002014</v>
      </c>
      <c r="O17" s="26">
        <f t="shared" ca="1" si="4"/>
        <v>33498</v>
      </c>
      <c r="P17" s="26">
        <f t="shared" ca="1" si="5"/>
        <v>5359.68</v>
      </c>
      <c r="Q17" s="26">
        <v>0</v>
      </c>
      <c r="R17" s="26">
        <f t="shared" ca="1" si="6"/>
        <v>38857.68</v>
      </c>
      <c r="S17" s="39">
        <f t="shared" si="13"/>
        <v>1</v>
      </c>
      <c r="T17" s="39">
        <f t="shared" si="14"/>
        <v>1</v>
      </c>
      <c r="V17" s="37" t="str">
        <f t="shared" ca="1" si="7"/>
        <v>EXECUTE [dbo].[PG_CI_FACTURA_CXP] 0, 0, 0, 1002014, 'ABASTECIMIENTO FLETE #1002014 / [RFC] Gas Butep' , 1 , 'TSI811205GJ6' , 'GBU7109148V4' , '2018-09-16','TSZ', '10-1002014' ,33498,5359.68,0 ,38857.68 ,1,1</v>
      </c>
      <c r="W17" s="18"/>
    </row>
    <row r="18" spans="1:23" s="1" customFormat="1" ht="12" x14ac:dyDescent="0.3">
      <c r="A18" s="4">
        <f t="shared" si="8"/>
        <v>15</v>
      </c>
      <c r="B18" s="36">
        <f t="shared" ref="B18:D18" si="17">B5</f>
        <v>0</v>
      </c>
      <c r="C18" s="36">
        <f t="shared" si="17"/>
        <v>0</v>
      </c>
      <c r="D18" s="36">
        <f t="shared" si="17"/>
        <v>0</v>
      </c>
      <c r="E18" s="40">
        <f t="shared" si="0"/>
        <v>1002015</v>
      </c>
      <c r="F18" s="35" t="str">
        <f t="shared" si="1"/>
        <v>ABASTECIMIENTO FLETE #1002015 / [RFC] Gas Butep</v>
      </c>
      <c r="G18" s="39">
        <f t="shared" si="15"/>
        <v>1</v>
      </c>
      <c r="H18" s="15" t="str">
        <f t="shared" si="9"/>
        <v>TSI811205GJ6</v>
      </c>
      <c r="I18" s="39">
        <f t="shared" si="10"/>
        <v>1002</v>
      </c>
      <c r="J18" s="15" t="str">
        <f t="shared" si="11"/>
        <v>GBU7109148V4</v>
      </c>
      <c r="K18" s="39">
        <f t="shared" si="11"/>
        <v>10</v>
      </c>
      <c r="L18" s="34">
        <f t="shared" si="11"/>
        <v>43359</v>
      </c>
      <c r="M18" s="39" t="str">
        <f t="shared" si="12"/>
        <v>TSZ</v>
      </c>
      <c r="N18" s="39" t="str">
        <f t="shared" si="3"/>
        <v>10-1002015</v>
      </c>
      <c r="O18" s="26">
        <f t="shared" ca="1" si="4"/>
        <v>29301</v>
      </c>
      <c r="P18" s="26">
        <f t="shared" ca="1" si="5"/>
        <v>4688.1599999999962</v>
      </c>
      <c r="Q18" s="26">
        <v>0</v>
      </c>
      <c r="R18" s="26">
        <f t="shared" ca="1" si="6"/>
        <v>33989.159999999996</v>
      </c>
      <c r="S18" s="39">
        <f t="shared" si="13"/>
        <v>1</v>
      </c>
      <c r="T18" s="39">
        <f t="shared" si="14"/>
        <v>1</v>
      </c>
      <c r="V18" s="37" t="str">
        <f t="shared" ca="1" si="7"/>
        <v>EXECUTE [dbo].[PG_CI_FACTURA_CXP] 0, 0, 0, 1002015, 'ABASTECIMIENTO FLETE #1002015 / [RFC] Gas Butep' , 1 , 'TSI811205GJ6' , 'GBU7109148V4' , '2018-09-16','TSZ', '10-1002015' ,29301,4688.16,0 ,33989.16 ,1,1</v>
      </c>
      <c r="W18" s="18"/>
    </row>
    <row r="19" spans="1:23" s="1" customFormat="1" ht="12" x14ac:dyDescent="0.3">
      <c r="A19" s="4">
        <f t="shared" si="8"/>
        <v>16</v>
      </c>
      <c r="B19" s="36">
        <f t="shared" ref="B19:D19" si="18">B6</f>
        <v>0</v>
      </c>
      <c r="C19" s="36">
        <f t="shared" si="18"/>
        <v>0</v>
      </c>
      <c r="D19" s="36">
        <f t="shared" si="18"/>
        <v>0</v>
      </c>
      <c r="E19" s="40">
        <f t="shared" si="0"/>
        <v>1002016</v>
      </c>
      <c r="F19" s="35" t="str">
        <f t="shared" si="1"/>
        <v>ABASTECIMIENTO FLETE #1002016 / [RFC] Gas Butep</v>
      </c>
      <c r="G19" s="39">
        <f t="shared" si="15"/>
        <v>1</v>
      </c>
      <c r="H19" s="15" t="str">
        <f t="shared" si="9"/>
        <v>TSI811205GJ6</v>
      </c>
      <c r="I19" s="39">
        <f t="shared" si="10"/>
        <v>1002</v>
      </c>
      <c r="J19" s="15" t="str">
        <f t="shared" si="11"/>
        <v>GBU7109148V4</v>
      </c>
      <c r="K19" s="39">
        <f t="shared" si="11"/>
        <v>10</v>
      </c>
      <c r="L19" s="41">
        <f>L18+1</f>
        <v>43360</v>
      </c>
      <c r="M19" s="39" t="str">
        <f t="shared" si="12"/>
        <v>TSZ</v>
      </c>
      <c r="N19" s="39" t="str">
        <f t="shared" si="3"/>
        <v>10-1002016</v>
      </c>
      <c r="O19" s="26">
        <f t="shared" ca="1" si="4"/>
        <v>34757</v>
      </c>
      <c r="P19" s="26">
        <f t="shared" ca="1" si="5"/>
        <v>5561.1199999999953</v>
      </c>
      <c r="Q19" s="26">
        <v>0</v>
      </c>
      <c r="R19" s="26">
        <f t="shared" ca="1" si="6"/>
        <v>40318.119999999995</v>
      </c>
      <c r="S19" s="39">
        <f t="shared" si="13"/>
        <v>1</v>
      </c>
      <c r="T19" s="39">
        <f t="shared" si="14"/>
        <v>1</v>
      </c>
      <c r="V19" s="37" t="str">
        <f t="shared" ca="1" si="7"/>
        <v>EXECUTE [dbo].[PG_CI_FACTURA_CXP] 0, 0, 0, 1002016, 'ABASTECIMIENTO FLETE #1002016 / [RFC] Gas Butep' , 1 , 'TSI811205GJ6' , 'GBU7109148V4' , '2018-09-17','TSZ', '10-1002016' ,34757,5561.12,0 ,40318.12 ,1,1</v>
      </c>
      <c r="W19" s="18"/>
    </row>
    <row r="20" spans="1:23" s="1" customFormat="1" ht="12" x14ac:dyDescent="0.3">
      <c r="A20" s="4">
        <f t="shared" si="8"/>
        <v>17</v>
      </c>
      <c r="B20" s="36">
        <f t="shared" ref="B20:D20" si="19">B7</f>
        <v>0</v>
      </c>
      <c r="C20" s="36">
        <f t="shared" si="19"/>
        <v>0</v>
      </c>
      <c r="D20" s="36">
        <f t="shared" si="19"/>
        <v>0</v>
      </c>
      <c r="E20" s="40">
        <f t="shared" si="0"/>
        <v>1002017</v>
      </c>
      <c r="F20" s="35" t="str">
        <f t="shared" si="1"/>
        <v>ABASTECIMIENTO FLETE #1002017 / [RFC] Gas Butep</v>
      </c>
      <c r="G20" s="39">
        <f t="shared" si="15"/>
        <v>2</v>
      </c>
      <c r="H20" s="15" t="str">
        <f t="shared" si="9"/>
        <v>TSI811205GJ6</v>
      </c>
      <c r="I20" s="39">
        <f t="shared" si="10"/>
        <v>1002</v>
      </c>
      <c r="J20" s="15" t="str">
        <f t="shared" si="11"/>
        <v>GBU7109148V4</v>
      </c>
      <c r="K20" s="39">
        <f t="shared" si="11"/>
        <v>10</v>
      </c>
      <c r="L20" s="34">
        <f>L19</f>
        <v>43360</v>
      </c>
      <c r="M20" s="39" t="str">
        <f t="shared" si="12"/>
        <v>TSZ</v>
      </c>
      <c r="N20" s="39" t="str">
        <f t="shared" si="3"/>
        <v>10-1002017</v>
      </c>
      <c r="O20" s="26">
        <f t="shared" ca="1" si="4"/>
        <v>30803</v>
      </c>
      <c r="P20" s="26">
        <f t="shared" ca="1" si="5"/>
        <v>4928.4799999999959</v>
      </c>
      <c r="Q20" s="26">
        <v>0</v>
      </c>
      <c r="R20" s="26">
        <f t="shared" ca="1" si="6"/>
        <v>35731.479999999996</v>
      </c>
      <c r="S20" s="39">
        <f t="shared" si="13"/>
        <v>1</v>
      </c>
      <c r="T20" s="39">
        <f t="shared" si="14"/>
        <v>2</v>
      </c>
      <c r="V20" s="37" t="str">
        <f t="shared" ca="1" si="7"/>
        <v>EXECUTE [dbo].[PG_CI_FACTURA_CXP] 0, 0, 0, 1002017, 'ABASTECIMIENTO FLETE #1002017 / [RFC] Gas Butep' , 2 , 'TSI811205GJ6' , 'GBU7109148V4' , '2018-09-17','TSZ', '10-1002017' ,30803,4928.48,0 ,35731.48 ,1,2</v>
      </c>
      <c r="W20" s="18"/>
    </row>
    <row r="21" spans="1:23" s="1" customFormat="1" ht="12" x14ac:dyDescent="0.3">
      <c r="A21" s="4">
        <f t="shared" si="8"/>
        <v>18</v>
      </c>
      <c r="B21" s="36">
        <f t="shared" ref="B21:D21" si="20">B8</f>
        <v>0</v>
      </c>
      <c r="C21" s="36">
        <f t="shared" si="20"/>
        <v>0</v>
      </c>
      <c r="D21" s="36">
        <f t="shared" si="20"/>
        <v>0</v>
      </c>
      <c r="E21" s="40">
        <f t="shared" si="0"/>
        <v>1002018</v>
      </c>
      <c r="F21" s="35" t="str">
        <f t="shared" si="1"/>
        <v>ABASTECIMIENTO FLETE #1002018 / [RFC] Gas Butep</v>
      </c>
      <c r="G21" s="39">
        <f t="shared" si="15"/>
        <v>1</v>
      </c>
      <c r="H21" s="15" t="str">
        <f t="shared" si="9"/>
        <v>TSI811205GJ6</v>
      </c>
      <c r="I21" s="39">
        <f t="shared" si="10"/>
        <v>1002</v>
      </c>
      <c r="J21" s="15" t="str">
        <f t="shared" si="11"/>
        <v>GBU7109148V4</v>
      </c>
      <c r="K21" s="39">
        <f t="shared" si="11"/>
        <v>10</v>
      </c>
      <c r="L21" s="34">
        <f>L20</f>
        <v>43360</v>
      </c>
      <c r="M21" s="39" t="str">
        <f t="shared" si="12"/>
        <v>TSZ</v>
      </c>
      <c r="N21" s="39" t="str">
        <f t="shared" si="3"/>
        <v>10-1002018</v>
      </c>
      <c r="O21" s="26">
        <f t="shared" ca="1" si="4"/>
        <v>27911</v>
      </c>
      <c r="P21" s="26">
        <f t="shared" ca="1" si="5"/>
        <v>4465.7599999999984</v>
      </c>
      <c r="Q21" s="26">
        <v>0</v>
      </c>
      <c r="R21" s="26">
        <f t="shared" ca="1" si="6"/>
        <v>32376.76</v>
      </c>
      <c r="S21" s="39">
        <f t="shared" si="13"/>
        <v>1</v>
      </c>
      <c r="T21" s="39">
        <f t="shared" si="14"/>
        <v>3</v>
      </c>
      <c r="V21" s="37" t="str">
        <f t="shared" ca="1" si="7"/>
        <v>EXECUTE [dbo].[PG_CI_FACTURA_CXP] 0, 0, 0, 1002018, 'ABASTECIMIENTO FLETE #1002018 / [RFC] Gas Butep' , 1 , 'TSI811205GJ6' , 'GBU7109148V4' , '2018-09-17','TSZ', '10-1002018' ,27911,4465.76,0 ,32376.76 ,1,3</v>
      </c>
      <c r="W21" s="18"/>
    </row>
    <row r="22" spans="1:23" x14ac:dyDescent="0.3">
      <c r="A22" s="4">
        <f t="shared" si="8"/>
        <v>19</v>
      </c>
      <c r="B22" s="36">
        <f t="shared" ref="B22:D22" si="21">B9</f>
        <v>0</v>
      </c>
      <c r="C22" s="36">
        <f t="shared" si="21"/>
        <v>0</v>
      </c>
      <c r="D22" s="36">
        <f t="shared" si="21"/>
        <v>0</v>
      </c>
      <c r="E22" s="40">
        <f t="shared" si="0"/>
        <v>1002019</v>
      </c>
      <c r="F22" s="35" t="str">
        <f t="shared" si="1"/>
        <v>ABASTECIMIENTO FLETE #1002019 / [RFC] Gas Butep</v>
      </c>
      <c r="G22" s="39">
        <f t="shared" si="15"/>
        <v>2</v>
      </c>
      <c r="H22" s="15" t="str">
        <f t="shared" si="9"/>
        <v>TSI811205GJ6</v>
      </c>
      <c r="I22" s="39">
        <f t="shared" si="10"/>
        <v>1002</v>
      </c>
      <c r="J22" s="15" t="str">
        <f t="shared" si="11"/>
        <v>GBU7109148V4</v>
      </c>
      <c r="K22" s="39">
        <f t="shared" si="11"/>
        <v>10</v>
      </c>
      <c r="L22" s="41">
        <f>L21+1</f>
        <v>43361</v>
      </c>
      <c r="M22" s="39" t="str">
        <f t="shared" si="12"/>
        <v>TSZ</v>
      </c>
      <c r="N22" s="39" t="str">
        <f t="shared" si="3"/>
        <v>10-1002019</v>
      </c>
      <c r="O22" s="26">
        <f t="shared" ca="1" si="4"/>
        <v>27729</v>
      </c>
      <c r="P22" s="26">
        <f t="shared" ca="1" si="5"/>
        <v>4436.6399999999994</v>
      </c>
      <c r="Q22" s="26">
        <v>0</v>
      </c>
      <c r="R22" s="26">
        <f t="shared" ca="1" si="6"/>
        <v>32165.64</v>
      </c>
      <c r="S22" s="39">
        <f t="shared" si="13"/>
        <v>1</v>
      </c>
      <c r="T22" s="39">
        <f t="shared" si="14"/>
        <v>1</v>
      </c>
      <c r="V22" s="37" t="str">
        <f t="shared" ca="1" si="7"/>
        <v>EXECUTE [dbo].[PG_CI_FACTURA_CXP] 0, 0, 0, 1002019, 'ABASTECIMIENTO FLETE #1002019 / [RFC] Gas Butep' , 2 , 'TSI811205GJ6' , 'GBU7109148V4' , '2018-09-18','TSZ', '10-1002019' ,27729,4436.64,0 ,32165.64 ,1,1</v>
      </c>
    </row>
    <row r="23" spans="1:23" x14ac:dyDescent="0.3">
      <c r="A23" s="4">
        <f t="shared" si="8"/>
        <v>20</v>
      </c>
      <c r="B23" s="36">
        <f t="shared" ref="B23:D23" si="22">B10</f>
        <v>0</v>
      </c>
      <c r="C23" s="36">
        <f t="shared" si="22"/>
        <v>0</v>
      </c>
      <c r="D23" s="36">
        <f t="shared" si="22"/>
        <v>0</v>
      </c>
      <c r="E23" s="40">
        <f t="shared" si="0"/>
        <v>1002020</v>
      </c>
      <c r="F23" s="35" t="str">
        <f t="shared" si="1"/>
        <v>ABASTECIMIENTO FLETE #1002020 / [RFC] Gas Butep</v>
      </c>
      <c r="G23" s="39">
        <f t="shared" si="15"/>
        <v>1</v>
      </c>
      <c r="H23" s="15" t="str">
        <f t="shared" si="9"/>
        <v>TSI811205GJ6</v>
      </c>
      <c r="I23" s="39">
        <f t="shared" si="10"/>
        <v>1002</v>
      </c>
      <c r="J23" s="15" t="str">
        <f t="shared" si="11"/>
        <v>GBU7109148V4</v>
      </c>
      <c r="K23" s="39">
        <f t="shared" si="11"/>
        <v>10</v>
      </c>
      <c r="L23" s="34">
        <f>L22</f>
        <v>43361</v>
      </c>
      <c r="M23" s="39" t="str">
        <f t="shared" si="12"/>
        <v>TSZ</v>
      </c>
      <c r="N23" s="39" t="str">
        <f t="shared" si="3"/>
        <v>10-1002020</v>
      </c>
      <c r="O23" s="26">
        <f t="shared" ca="1" si="4"/>
        <v>21615</v>
      </c>
      <c r="P23" s="26">
        <f t="shared" ca="1" si="5"/>
        <v>3458.3999999999978</v>
      </c>
      <c r="Q23" s="26">
        <v>0</v>
      </c>
      <c r="R23" s="26">
        <f t="shared" ca="1" si="6"/>
        <v>25073.399999999998</v>
      </c>
      <c r="S23" s="39">
        <f t="shared" si="13"/>
        <v>1</v>
      </c>
      <c r="T23" s="39">
        <f t="shared" si="14"/>
        <v>1</v>
      </c>
      <c r="V23" s="37" t="str">
        <f t="shared" ca="1" si="7"/>
        <v>EXECUTE [dbo].[PG_CI_FACTURA_CXP] 0, 0, 0, 1002020, 'ABASTECIMIENTO FLETE #1002020 / [RFC] Gas Butep' , 1 , 'TSI811205GJ6' , 'GBU7109148V4' , '2018-09-18','TSZ', '10-1002020' ,21615,3458.4,0 ,25073.4 ,1,1</v>
      </c>
    </row>
    <row r="24" spans="1:23" x14ac:dyDescent="0.3">
      <c r="A24" s="4">
        <f t="shared" si="8"/>
        <v>21</v>
      </c>
      <c r="B24" s="36">
        <f t="shared" ref="B24:D24" si="23">B11</f>
        <v>0</v>
      </c>
      <c r="C24" s="36">
        <f t="shared" si="23"/>
        <v>0</v>
      </c>
      <c r="D24" s="36">
        <f t="shared" si="23"/>
        <v>0</v>
      </c>
      <c r="E24" s="40">
        <f t="shared" si="0"/>
        <v>1002021</v>
      </c>
      <c r="F24" s="35" t="str">
        <f t="shared" si="1"/>
        <v>ABASTECIMIENTO FLETE #1002021 / [RFC] Gas Butep</v>
      </c>
      <c r="G24" s="39">
        <f t="shared" si="15"/>
        <v>1</v>
      </c>
      <c r="H24" s="15" t="str">
        <f t="shared" si="9"/>
        <v>TSI811205GJ6</v>
      </c>
      <c r="I24" s="39">
        <f t="shared" si="10"/>
        <v>1002</v>
      </c>
      <c r="J24" s="15" t="str">
        <f t="shared" si="11"/>
        <v>GBU7109148V4</v>
      </c>
      <c r="K24" s="39">
        <f t="shared" si="11"/>
        <v>10</v>
      </c>
      <c r="L24" s="34">
        <f t="shared" si="11"/>
        <v>43361</v>
      </c>
      <c r="M24" s="39" t="str">
        <f t="shared" si="12"/>
        <v>TSZ</v>
      </c>
      <c r="N24" s="39" t="str">
        <f t="shared" si="3"/>
        <v>10-1002021</v>
      </c>
      <c r="O24" s="26">
        <f t="shared" ca="1" si="4"/>
        <v>22286</v>
      </c>
      <c r="P24" s="26">
        <f t="shared" ca="1" si="5"/>
        <v>3565.7599999999984</v>
      </c>
      <c r="Q24" s="26">
        <v>0</v>
      </c>
      <c r="R24" s="26">
        <f t="shared" ca="1" si="6"/>
        <v>25851.759999999998</v>
      </c>
      <c r="S24" s="39">
        <f t="shared" si="13"/>
        <v>1</v>
      </c>
      <c r="T24" s="39">
        <f t="shared" si="14"/>
        <v>1</v>
      </c>
      <c r="V24" s="37" t="str">
        <f t="shared" ca="1" si="7"/>
        <v>EXECUTE [dbo].[PG_CI_FACTURA_CXP] 0, 0, 0, 1002021, 'ABASTECIMIENTO FLETE #1002021 / [RFC] Gas Butep' , 1 , 'TSI811205GJ6' , 'GBU7109148V4' , '2018-09-18','TSZ', '10-1002021' ,22286,3565.76,0 ,25851.76 ,1,1</v>
      </c>
    </row>
    <row r="25" spans="1:23" x14ac:dyDescent="0.3">
      <c r="A25" s="4">
        <f t="shared" si="8"/>
        <v>22</v>
      </c>
      <c r="B25" s="36">
        <f t="shared" ref="B25:D25" si="24">B12</f>
        <v>0</v>
      </c>
      <c r="C25" s="36">
        <f t="shared" si="24"/>
        <v>0</v>
      </c>
      <c r="D25" s="36">
        <f t="shared" si="24"/>
        <v>0</v>
      </c>
      <c r="E25" s="40">
        <f t="shared" si="0"/>
        <v>1002022</v>
      </c>
      <c r="F25" s="35" t="str">
        <f t="shared" si="1"/>
        <v>ABASTECIMIENTO FLETE #1002022 / [RFC] Gas Butep</v>
      </c>
      <c r="G25" s="39">
        <f t="shared" si="15"/>
        <v>1</v>
      </c>
      <c r="H25" s="15" t="str">
        <f t="shared" si="9"/>
        <v>TSI811205GJ6</v>
      </c>
      <c r="I25" s="39">
        <f t="shared" si="10"/>
        <v>1002</v>
      </c>
      <c r="J25" s="15" t="str">
        <f t="shared" si="11"/>
        <v>GBU7109148V4</v>
      </c>
      <c r="K25" s="39">
        <f t="shared" si="11"/>
        <v>10</v>
      </c>
      <c r="L25" s="34">
        <f t="shared" si="11"/>
        <v>43361</v>
      </c>
      <c r="M25" s="39" t="str">
        <f t="shared" si="12"/>
        <v>TSZ</v>
      </c>
      <c r="N25" s="39" t="str">
        <f t="shared" si="3"/>
        <v>10-1002022</v>
      </c>
      <c r="O25" s="26">
        <f t="shared" ca="1" si="4"/>
        <v>21657</v>
      </c>
      <c r="P25" s="26">
        <f t="shared" ca="1" si="5"/>
        <v>3465.119999999999</v>
      </c>
      <c r="Q25" s="26">
        <v>0</v>
      </c>
      <c r="R25" s="26">
        <f t="shared" ca="1" si="6"/>
        <v>25122.12</v>
      </c>
      <c r="S25" s="39">
        <f t="shared" si="13"/>
        <v>1</v>
      </c>
      <c r="T25" s="39">
        <f t="shared" si="14"/>
        <v>1</v>
      </c>
      <c r="V25" s="37" t="str">
        <f t="shared" ca="1" si="7"/>
        <v>EXECUTE [dbo].[PG_CI_FACTURA_CXP] 0, 0, 0, 1002022, 'ABASTECIMIENTO FLETE #1002022 / [RFC] Gas Butep' , 1 , 'TSI811205GJ6' , 'GBU7109148V4' , '2018-09-18','TSZ', '10-1002022' ,21657,3465.12,0 ,25122.12 ,1,1</v>
      </c>
    </row>
    <row r="26" spans="1:23" x14ac:dyDescent="0.3">
      <c r="A26" s="4">
        <f t="shared" si="8"/>
        <v>23</v>
      </c>
      <c r="B26" s="36">
        <f t="shared" ref="B26:D26" si="25">B13</f>
        <v>0</v>
      </c>
      <c r="C26" s="36">
        <f t="shared" si="25"/>
        <v>0</v>
      </c>
      <c r="D26" s="36">
        <f t="shared" si="25"/>
        <v>0</v>
      </c>
      <c r="E26" s="40">
        <f t="shared" si="0"/>
        <v>1002023</v>
      </c>
      <c r="F26" s="35" t="str">
        <f t="shared" si="1"/>
        <v>ABASTECIMIENTO FLETE #1002023 / [RFC] Gas Butep</v>
      </c>
      <c r="G26" s="39">
        <f t="shared" si="15"/>
        <v>1</v>
      </c>
      <c r="H26" s="15" t="str">
        <f t="shared" si="9"/>
        <v>TSI811205GJ6</v>
      </c>
      <c r="I26" s="39">
        <f t="shared" si="10"/>
        <v>1002</v>
      </c>
      <c r="J26" s="15" t="str">
        <f t="shared" si="11"/>
        <v>GBU7109148V4</v>
      </c>
      <c r="K26" s="39">
        <f t="shared" si="11"/>
        <v>10</v>
      </c>
      <c r="L26" s="34">
        <f>L25</f>
        <v>43361</v>
      </c>
      <c r="M26" s="39" t="str">
        <f t="shared" si="12"/>
        <v>TSZ</v>
      </c>
      <c r="N26" s="39" t="str">
        <f t="shared" si="3"/>
        <v>10-1002023</v>
      </c>
      <c r="O26" s="26">
        <f t="shared" ca="1" si="4"/>
        <v>31041</v>
      </c>
      <c r="P26" s="26">
        <f t="shared" ca="1" si="5"/>
        <v>4966.5599999999977</v>
      </c>
      <c r="Q26" s="26">
        <v>0</v>
      </c>
      <c r="R26" s="26">
        <f t="shared" ca="1" si="6"/>
        <v>36007.56</v>
      </c>
      <c r="S26" s="39">
        <f t="shared" si="13"/>
        <v>1</v>
      </c>
      <c r="T26" s="39">
        <f t="shared" si="14"/>
        <v>2</v>
      </c>
      <c r="V26" s="37" t="str">
        <f t="shared" ca="1" si="7"/>
        <v>EXECUTE [dbo].[PG_CI_FACTURA_CXP] 0, 0, 0, 1002023, 'ABASTECIMIENTO FLETE #1002023 / [RFC] Gas Butep' , 1 , 'TSI811205GJ6' , 'GBU7109148V4' , '2018-09-18','TSZ', '10-1002023' ,31041,4966.56,0 ,36007.56 ,1,2</v>
      </c>
    </row>
    <row r="27" spans="1:23" x14ac:dyDescent="0.3">
      <c r="A27" s="4">
        <f t="shared" si="8"/>
        <v>24</v>
      </c>
      <c r="B27" s="36">
        <f t="shared" ref="B27:D27" si="26">B14</f>
        <v>0</v>
      </c>
      <c r="C27" s="36">
        <f t="shared" si="26"/>
        <v>0</v>
      </c>
      <c r="D27" s="36">
        <f t="shared" si="26"/>
        <v>0</v>
      </c>
      <c r="E27" s="40">
        <f t="shared" si="0"/>
        <v>1002024</v>
      </c>
      <c r="F27" s="35" t="str">
        <f t="shared" si="1"/>
        <v>ABASTECIMIENTO FLETE #1002024 / [RFC] Gas Butep</v>
      </c>
      <c r="G27" s="39">
        <f t="shared" si="15"/>
        <v>2</v>
      </c>
      <c r="H27" s="15" t="str">
        <f t="shared" si="9"/>
        <v>TSI811205GJ6</v>
      </c>
      <c r="I27" s="39">
        <f t="shared" si="10"/>
        <v>1002</v>
      </c>
      <c r="J27" s="15" t="str">
        <f t="shared" si="11"/>
        <v>GBU7109148V4</v>
      </c>
      <c r="K27" s="39">
        <f t="shared" si="11"/>
        <v>10</v>
      </c>
      <c r="L27" s="34">
        <f t="shared" ref="L27" si="27">L26</f>
        <v>43361</v>
      </c>
      <c r="M27" s="39" t="str">
        <f t="shared" si="12"/>
        <v>TSZ</v>
      </c>
      <c r="N27" s="39" t="str">
        <f t="shared" si="3"/>
        <v>10-1002024</v>
      </c>
      <c r="O27" s="26">
        <f t="shared" ca="1" si="4"/>
        <v>26613</v>
      </c>
      <c r="P27" s="26">
        <f t="shared" ca="1" si="5"/>
        <v>4258.0799999999981</v>
      </c>
      <c r="Q27" s="26">
        <v>0</v>
      </c>
      <c r="R27" s="26">
        <f t="shared" ca="1" si="6"/>
        <v>30871.079999999998</v>
      </c>
      <c r="S27" s="39">
        <f t="shared" si="13"/>
        <v>1</v>
      </c>
      <c r="T27" s="39">
        <f t="shared" si="14"/>
        <v>3</v>
      </c>
      <c r="V27" s="37" t="str">
        <f t="shared" ca="1" si="7"/>
        <v>EXECUTE [dbo].[PG_CI_FACTURA_CXP] 0, 0, 0, 1002024, 'ABASTECIMIENTO FLETE #1002024 / [RFC] Gas Butep' , 2 , 'TSI811205GJ6' , 'GBU7109148V4' , '2018-09-18','TSZ', '10-1002024' ,26613,4258.08,0 ,30871.08 ,1,3</v>
      </c>
    </row>
    <row r="28" spans="1:23" x14ac:dyDescent="0.3">
      <c r="A28" s="4">
        <f t="shared" si="8"/>
        <v>25</v>
      </c>
      <c r="B28" s="36">
        <f t="shared" ref="B28:D28" si="28">B15</f>
        <v>0</v>
      </c>
      <c r="C28" s="36">
        <f t="shared" si="28"/>
        <v>0</v>
      </c>
      <c r="D28" s="36">
        <f t="shared" si="28"/>
        <v>0</v>
      </c>
      <c r="E28" s="40">
        <f t="shared" si="0"/>
        <v>1002025</v>
      </c>
      <c r="F28" s="35" t="str">
        <f t="shared" si="1"/>
        <v>ABASTECIMIENTO FLETE #1002025 / [RFC] Gas Butep</v>
      </c>
      <c r="G28" s="39">
        <f t="shared" si="15"/>
        <v>1</v>
      </c>
      <c r="H28" s="15" t="str">
        <f t="shared" si="9"/>
        <v>TSI811205GJ6</v>
      </c>
      <c r="I28" s="39">
        <f t="shared" si="10"/>
        <v>1002</v>
      </c>
      <c r="J28" s="15" t="str">
        <f t="shared" si="11"/>
        <v>GBU7109148V4</v>
      </c>
      <c r="K28" s="39">
        <f t="shared" si="11"/>
        <v>10</v>
      </c>
      <c r="L28" s="41">
        <f>L27+1</f>
        <v>43362</v>
      </c>
      <c r="M28" s="39" t="str">
        <f t="shared" si="12"/>
        <v>TSZ</v>
      </c>
      <c r="N28" s="39" t="str">
        <f t="shared" si="3"/>
        <v>10-1002025</v>
      </c>
      <c r="O28" s="26">
        <f t="shared" ca="1" si="4"/>
        <v>33776</v>
      </c>
      <c r="P28" s="26">
        <f t="shared" ca="1" si="5"/>
        <v>5404.1599999999962</v>
      </c>
      <c r="Q28" s="26">
        <v>0</v>
      </c>
      <c r="R28" s="26">
        <f t="shared" ca="1" si="6"/>
        <v>39180.159999999996</v>
      </c>
      <c r="S28" s="39">
        <f t="shared" si="13"/>
        <v>1</v>
      </c>
      <c r="T28" s="39">
        <f t="shared" si="14"/>
        <v>1</v>
      </c>
      <c r="V28" s="37" t="str">
        <f t="shared" ca="1" si="7"/>
        <v>EXECUTE [dbo].[PG_CI_FACTURA_CXP] 0, 0, 0, 1002025, 'ABASTECIMIENTO FLETE #1002025 / [RFC] Gas Butep' , 1 , 'TSI811205GJ6' , 'GBU7109148V4' , '2018-09-19','TSZ', '10-1002025' ,33776,5404.16,0 ,39180.16 ,1,1</v>
      </c>
    </row>
    <row r="29" spans="1:23" x14ac:dyDescent="0.3">
      <c r="A29" s="4">
        <f t="shared" si="8"/>
        <v>26</v>
      </c>
      <c r="B29" s="36">
        <f t="shared" ref="B29:D29" si="29">B16</f>
        <v>0</v>
      </c>
      <c r="C29" s="36">
        <f t="shared" si="29"/>
        <v>0</v>
      </c>
      <c r="D29" s="36">
        <f t="shared" si="29"/>
        <v>0</v>
      </c>
      <c r="E29" s="40">
        <f t="shared" si="0"/>
        <v>1002026</v>
      </c>
      <c r="F29" s="35" t="str">
        <f t="shared" si="1"/>
        <v>ABASTECIMIENTO FLETE #1002026 / [RFC] Gas Butep</v>
      </c>
      <c r="G29" s="39">
        <f t="shared" si="15"/>
        <v>2</v>
      </c>
      <c r="H29" s="15" t="str">
        <f t="shared" si="9"/>
        <v>TSI811205GJ6</v>
      </c>
      <c r="I29" s="39">
        <f t="shared" si="10"/>
        <v>1002</v>
      </c>
      <c r="J29" s="15" t="str">
        <f t="shared" si="11"/>
        <v>GBU7109148V4</v>
      </c>
      <c r="K29" s="39">
        <f t="shared" si="11"/>
        <v>10</v>
      </c>
      <c r="L29" s="34">
        <f t="shared" ref="L29" si="30">L28</f>
        <v>43362</v>
      </c>
      <c r="M29" s="39" t="str">
        <f t="shared" si="12"/>
        <v>TSZ</v>
      </c>
      <c r="N29" s="39" t="str">
        <f t="shared" si="3"/>
        <v>10-1002026</v>
      </c>
      <c r="O29" s="26">
        <f t="shared" ca="1" si="4"/>
        <v>37982</v>
      </c>
      <c r="P29" s="26">
        <f t="shared" ca="1" si="5"/>
        <v>6077.1199999999953</v>
      </c>
      <c r="Q29" s="26">
        <v>0</v>
      </c>
      <c r="R29" s="26">
        <f t="shared" ca="1" si="6"/>
        <v>44059.119999999995</v>
      </c>
      <c r="S29" s="39">
        <f t="shared" si="13"/>
        <v>1</v>
      </c>
      <c r="T29" s="39">
        <f t="shared" si="14"/>
        <v>1</v>
      </c>
      <c r="V29" s="37" t="str">
        <f t="shared" ca="1" si="7"/>
        <v>EXECUTE [dbo].[PG_CI_FACTURA_CXP] 0, 0, 0, 1002026, 'ABASTECIMIENTO FLETE #1002026 / [RFC] Gas Butep' , 2 , 'TSI811205GJ6' , 'GBU7109148V4' , '2018-09-19','TSZ', '10-1002026' ,37982,6077.12,0 ,44059.12 ,1,1</v>
      </c>
    </row>
    <row r="30" spans="1:23" x14ac:dyDescent="0.3">
      <c r="A30" s="4">
        <f t="shared" si="8"/>
        <v>27</v>
      </c>
      <c r="B30" s="36">
        <f t="shared" ref="B30:D30" si="31">B17</f>
        <v>0</v>
      </c>
      <c r="C30" s="36">
        <f t="shared" si="31"/>
        <v>0</v>
      </c>
      <c r="D30" s="36">
        <f t="shared" si="31"/>
        <v>0</v>
      </c>
      <c r="E30" s="40">
        <f t="shared" si="0"/>
        <v>1002027</v>
      </c>
      <c r="F30" s="35" t="str">
        <f t="shared" si="1"/>
        <v>ABASTECIMIENTO FLETE #1002027 / [RFC] Gas Butep</v>
      </c>
      <c r="G30" s="39">
        <f t="shared" si="15"/>
        <v>1</v>
      </c>
      <c r="H30" s="15" t="str">
        <f t="shared" si="9"/>
        <v>TSI811205GJ6</v>
      </c>
      <c r="I30" s="39">
        <f t="shared" si="10"/>
        <v>1002</v>
      </c>
      <c r="J30" s="15" t="str">
        <f t="shared" si="11"/>
        <v>GBU7109148V4</v>
      </c>
      <c r="K30" s="39">
        <f t="shared" si="11"/>
        <v>10</v>
      </c>
      <c r="L30" s="41">
        <f>L29+1</f>
        <v>43363</v>
      </c>
      <c r="M30" s="39" t="str">
        <f t="shared" si="12"/>
        <v>TSZ</v>
      </c>
      <c r="N30" s="39" t="str">
        <f t="shared" si="3"/>
        <v>10-1002027</v>
      </c>
      <c r="O30" s="26">
        <f t="shared" ca="1" si="4"/>
        <v>21951</v>
      </c>
      <c r="P30" s="26">
        <f t="shared" ca="1" si="5"/>
        <v>3512.16</v>
      </c>
      <c r="Q30" s="26">
        <v>0</v>
      </c>
      <c r="R30" s="26">
        <f t="shared" ca="1" si="6"/>
        <v>25463.16</v>
      </c>
      <c r="S30" s="39">
        <f t="shared" si="13"/>
        <v>1</v>
      </c>
      <c r="T30" s="39">
        <f t="shared" si="14"/>
        <v>1</v>
      </c>
      <c r="V30" s="37" t="str">
        <f t="shared" ca="1" si="7"/>
        <v>EXECUTE [dbo].[PG_CI_FACTURA_CXP] 0, 0, 0, 1002027, 'ABASTECIMIENTO FLETE #1002027 / [RFC] Gas Butep' , 1 , 'TSI811205GJ6' , 'GBU7109148V4' , '2018-09-20','TSZ', '10-1002027' ,21951,3512.16,0 ,25463.16 ,1,1</v>
      </c>
    </row>
    <row r="31" spans="1:23" x14ac:dyDescent="0.3">
      <c r="A31" s="4">
        <f t="shared" si="8"/>
        <v>28</v>
      </c>
      <c r="B31" s="36">
        <f t="shared" ref="B31:D31" si="32">B18</f>
        <v>0</v>
      </c>
      <c r="C31" s="36">
        <f t="shared" si="32"/>
        <v>0</v>
      </c>
      <c r="D31" s="36">
        <f t="shared" si="32"/>
        <v>0</v>
      </c>
      <c r="E31" s="40">
        <f t="shared" si="0"/>
        <v>1002028</v>
      </c>
      <c r="F31" s="35" t="str">
        <f t="shared" si="1"/>
        <v>ABASTECIMIENTO FLETE #1002028 / [RFC] Gas Butep</v>
      </c>
      <c r="G31" s="39">
        <f t="shared" si="15"/>
        <v>1</v>
      </c>
      <c r="H31" s="15" t="str">
        <f t="shared" si="9"/>
        <v>TSI811205GJ6</v>
      </c>
      <c r="I31" s="39">
        <f t="shared" si="10"/>
        <v>1002</v>
      </c>
      <c r="J31" s="15" t="str">
        <f t="shared" si="11"/>
        <v>GBU7109148V4</v>
      </c>
      <c r="K31" s="39">
        <f t="shared" si="11"/>
        <v>10</v>
      </c>
      <c r="L31" s="34">
        <f>L30</f>
        <v>43363</v>
      </c>
      <c r="M31" s="39" t="str">
        <f t="shared" si="12"/>
        <v>TSZ</v>
      </c>
      <c r="N31" s="39" t="str">
        <f t="shared" si="3"/>
        <v>10-1002028</v>
      </c>
      <c r="O31" s="26">
        <f t="shared" ca="1" si="4"/>
        <v>39919</v>
      </c>
      <c r="P31" s="26">
        <f t="shared" ca="1" si="5"/>
        <v>6387.0399999999936</v>
      </c>
      <c r="Q31" s="26">
        <v>0</v>
      </c>
      <c r="R31" s="26">
        <f t="shared" ca="1" si="6"/>
        <v>46306.039999999994</v>
      </c>
      <c r="S31" s="39">
        <f t="shared" si="13"/>
        <v>1</v>
      </c>
      <c r="T31" s="39">
        <f t="shared" si="14"/>
        <v>1</v>
      </c>
      <c r="V31" s="37" t="str">
        <f t="shared" ca="1" si="7"/>
        <v>EXECUTE [dbo].[PG_CI_FACTURA_CXP] 0, 0, 0, 1002028, 'ABASTECIMIENTO FLETE #1002028 / [RFC] Gas Butep' , 1 , 'TSI811205GJ6' , 'GBU7109148V4' , '2018-09-20','TSZ', '10-1002028' ,39919,6387.03999999999,0 ,46306.04 ,1,1</v>
      </c>
    </row>
    <row r="32" spans="1:23" x14ac:dyDescent="0.3">
      <c r="A32" s="4">
        <f t="shared" si="8"/>
        <v>29</v>
      </c>
      <c r="B32" s="36">
        <f t="shared" ref="B32:D32" si="33">B19</f>
        <v>0</v>
      </c>
      <c r="C32" s="36">
        <f t="shared" si="33"/>
        <v>0</v>
      </c>
      <c r="D32" s="36">
        <f t="shared" si="33"/>
        <v>0</v>
      </c>
      <c r="E32" s="40">
        <f t="shared" si="0"/>
        <v>1002029</v>
      </c>
      <c r="F32" s="35" t="str">
        <f t="shared" si="1"/>
        <v>ABASTECIMIENTO FLETE #1002029 / [RFC] Gas Butep</v>
      </c>
      <c r="G32" s="39">
        <f t="shared" si="15"/>
        <v>1</v>
      </c>
      <c r="H32" s="15" t="str">
        <f t="shared" si="9"/>
        <v>TSI811205GJ6</v>
      </c>
      <c r="I32" s="39">
        <f t="shared" si="10"/>
        <v>1002</v>
      </c>
      <c r="J32" s="15" t="str">
        <f t="shared" si="11"/>
        <v>GBU7109148V4</v>
      </c>
      <c r="K32" s="39">
        <f t="shared" si="11"/>
        <v>10</v>
      </c>
      <c r="L32" s="34">
        <f>L31</f>
        <v>43363</v>
      </c>
      <c r="M32" s="39" t="str">
        <f t="shared" si="12"/>
        <v>TSZ</v>
      </c>
      <c r="N32" s="39" t="str">
        <f t="shared" si="3"/>
        <v>10-1002029</v>
      </c>
      <c r="O32" s="26">
        <f t="shared" ca="1" si="4"/>
        <v>25661</v>
      </c>
      <c r="P32" s="26">
        <f t="shared" ca="1" si="5"/>
        <v>4105.7599999999984</v>
      </c>
      <c r="Q32" s="26">
        <v>0</v>
      </c>
      <c r="R32" s="26">
        <f t="shared" ca="1" si="6"/>
        <v>29766.76</v>
      </c>
      <c r="S32" s="39">
        <f t="shared" si="13"/>
        <v>1</v>
      </c>
      <c r="T32" s="39">
        <f t="shared" si="14"/>
        <v>2</v>
      </c>
      <c r="V32" s="37" t="str">
        <f t="shared" ca="1" si="7"/>
        <v>EXECUTE [dbo].[PG_CI_FACTURA_CXP] 0, 0, 0, 1002029, 'ABASTECIMIENTO FLETE #1002029 / [RFC] Gas Butep' , 1 , 'TSI811205GJ6' , 'GBU7109148V4' , '2018-09-20','TSZ', '10-1002029' ,25661,4105.76,0 ,29766.76 ,1,2</v>
      </c>
    </row>
    <row r="33" spans="1:22" x14ac:dyDescent="0.3">
      <c r="A33" s="4">
        <f t="shared" si="8"/>
        <v>30</v>
      </c>
      <c r="B33" s="36">
        <f t="shared" ref="B33:D33" si="34">B20</f>
        <v>0</v>
      </c>
      <c r="C33" s="36">
        <f t="shared" si="34"/>
        <v>0</v>
      </c>
      <c r="D33" s="36">
        <f t="shared" si="34"/>
        <v>0</v>
      </c>
      <c r="E33" s="40">
        <f t="shared" si="0"/>
        <v>1002030</v>
      </c>
      <c r="F33" s="35" t="str">
        <f t="shared" si="1"/>
        <v>ABASTECIMIENTO FLETE #1002030 / [RFC] Gas Butep</v>
      </c>
      <c r="G33" s="39">
        <f t="shared" si="15"/>
        <v>1</v>
      </c>
      <c r="H33" s="15" t="str">
        <f t="shared" si="9"/>
        <v>TSI811205GJ6</v>
      </c>
      <c r="I33" s="39">
        <f t="shared" si="10"/>
        <v>1002</v>
      </c>
      <c r="J33" s="15" t="str">
        <f t="shared" si="11"/>
        <v>GBU7109148V4</v>
      </c>
      <c r="K33" s="39">
        <f t="shared" si="11"/>
        <v>10</v>
      </c>
      <c r="L33" s="41">
        <f>L32+1</f>
        <v>43364</v>
      </c>
      <c r="M33" s="39" t="str">
        <f t="shared" si="12"/>
        <v>TSZ</v>
      </c>
      <c r="N33" s="39" t="str">
        <f t="shared" si="3"/>
        <v>10-1002030</v>
      </c>
      <c r="O33" s="26">
        <f t="shared" ca="1" si="4"/>
        <v>29152</v>
      </c>
      <c r="P33" s="26">
        <f t="shared" ca="1" si="5"/>
        <v>4664.32</v>
      </c>
      <c r="Q33" s="26">
        <v>0</v>
      </c>
      <c r="R33" s="26">
        <f t="shared" ca="1" si="6"/>
        <v>33816.32</v>
      </c>
      <c r="S33" s="39">
        <f t="shared" si="13"/>
        <v>1</v>
      </c>
      <c r="T33" s="39">
        <f t="shared" si="14"/>
        <v>3</v>
      </c>
      <c r="V33" s="37" t="str">
        <f t="shared" ca="1" si="7"/>
        <v>EXECUTE [dbo].[PG_CI_FACTURA_CXP] 0, 0, 0, 1002030, 'ABASTECIMIENTO FLETE #1002030 / [RFC] Gas Butep' , 1 , 'TSI811205GJ6' , 'GBU7109148V4' , '2018-09-21','TSZ', '10-1002030' ,29152,4664.32,0 ,33816.32 ,1,3</v>
      </c>
    </row>
    <row r="34" spans="1:22" x14ac:dyDescent="0.3">
      <c r="A34" s="4">
        <f t="shared" si="8"/>
        <v>31</v>
      </c>
      <c r="B34" s="36">
        <f t="shared" ref="B34:D34" si="35">B21</f>
        <v>0</v>
      </c>
      <c r="C34" s="36">
        <f t="shared" si="35"/>
        <v>0</v>
      </c>
      <c r="D34" s="36">
        <f t="shared" si="35"/>
        <v>0</v>
      </c>
      <c r="E34" s="40">
        <f t="shared" si="0"/>
        <v>1002031</v>
      </c>
      <c r="F34" s="35" t="str">
        <f t="shared" si="1"/>
        <v>ABASTECIMIENTO FLETE #1002031 / [RFC] Gas Butep</v>
      </c>
      <c r="G34" s="39">
        <f t="shared" si="15"/>
        <v>2</v>
      </c>
      <c r="H34" s="15" t="str">
        <f t="shared" si="9"/>
        <v>TSI811205GJ6</v>
      </c>
      <c r="I34" s="39">
        <f t="shared" si="10"/>
        <v>1002</v>
      </c>
      <c r="J34" s="15" t="str">
        <f t="shared" si="11"/>
        <v>GBU7109148V4</v>
      </c>
      <c r="K34" s="39">
        <f t="shared" si="11"/>
        <v>10</v>
      </c>
      <c r="L34" s="34">
        <f>L33</f>
        <v>43364</v>
      </c>
      <c r="M34" s="39" t="str">
        <f t="shared" si="12"/>
        <v>TSZ</v>
      </c>
      <c r="N34" s="39" t="str">
        <f t="shared" si="3"/>
        <v>10-1002031</v>
      </c>
      <c r="O34" s="26">
        <f t="shared" ca="1" si="4"/>
        <v>27216</v>
      </c>
      <c r="P34" s="26">
        <f t="shared" ca="1" si="5"/>
        <v>4354.5599999999977</v>
      </c>
      <c r="Q34" s="26">
        <v>0</v>
      </c>
      <c r="R34" s="26">
        <f t="shared" ca="1" si="6"/>
        <v>31570.559999999998</v>
      </c>
      <c r="S34" s="39">
        <f t="shared" si="13"/>
        <v>1</v>
      </c>
      <c r="T34" s="39">
        <f t="shared" si="14"/>
        <v>1</v>
      </c>
      <c r="V34" s="37" t="str">
        <f t="shared" ca="1" si="7"/>
        <v>EXECUTE [dbo].[PG_CI_FACTURA_CXP] 0, 0, 0, 1002031, 'ABASTECIMIENTO FLETE #1002031 / [RFC] Gas Butep' , 2 , 'TSI811205GJ6' , 'GBU7109148V4' , '2018-09-21','TSZ', '10-1002031' ,27216,4354.56,0 ,31570.56 ,1,1</v>
      </c>
    </row>
    <row r="35" spans="1:22" x14ac:dyDescent="0.3">
      <c r="A35" s="4">
        <f t="shared" si="8"/>
        <v>32</v>
      </c>
      <c r="B35" s="36">
        <f t="shared" ref="B35:D35" si="36">B22</f>
        <v>0</v>
      </c>
      <c r="C35" s="36">
        <f t="shared" si="36"/>
        <v>0</v>
      </c>
      <c r="D35" s="36">
        <f t="shared" si="36"/>
        <v>0</v>
      </c>
      <c r="E35" s="40">
        <f t="shared" si="0"/>
        <v>1002032</v>
      </c>
      <c r="F35" s="35" t="str">
        <f t="shared" si="1"/>
        <v>ABASTECIMIENTO FLETE #1002032 / [RFC] Gas Butep</v>
      </c>
      <c r="G35" s="39">
        <f t="shared" si="15"/>
        <v>1</v>
      </c>
      <c r="H35" s="15" t="str">
        <f t="shared" si="9"/>
        <v>TSI811205GJ6</v>
      </c>
      <c r="I35" s="39">
        <f t="shared" si="10"/>
        <v>1002</v>
      </c>
      <c r="J35" s="15" t="str">
        <f t="shared" si="11"/>
        <v>GBU7109148V4</v>
      </c>
      <c r="K35" s="39">
        <f t="shared" si="11"/>
        <v>10</v>
      </c>
      <c r="L35" s="41">
        <f>L34+1</f>
        <v>43365</v>
      </c>
      <c r="M35" s="39" t="str">
        <f t="shared" si="12"/>
        <v>TSZ</v>
      </c>
      <c r="N35" s="39" t="str">
        <f t="shared" si="3"/>
        <v>10-1002032</v>
      </c>
      <c r="O35" s="26">
        <f t="shared" ca="1" si="4"/>
        <v>24396</v>
      </c>
      <c r="P35" s="26">
        <f t="shared" ca="1" si="5"/>
        <v>3903.3599999999969</v>
      </c>
      <c r="Q35" s="26">
        <v>0</v>
      </c>
      <c r="R35" s="26">
        <f t="shared" ca="1" si="6"/>
        <v>28299.359999999997</v>
      </c>
      <c r="S35" s="39">
        <f t="shared" si="13"/>
        <v>1</v>
      </c>
      <c r="T35" s="39">
        <f t="shared" si="14"/>
        <v>1</v>
      </c>
      <c r="V35" s="37" t="str">
        <f t="shared" ca="1" si="7"/>
        <v>EXECUTE [dbo].[PG_CI_FACTURA_CXP] 0, 0, 0, 1002032, 'ABASTECIMIENTO FLETE #1002032 / [RFC] Gas Butep' , 1 , 'TSI811205GJ6' , 'GBU7109148V4' , '2018-09-22','TSZ', '10-1002032' ,24396,3903.36,0 ,28299.36 ,1,1</v>
      </c>
    </row>
    <row r="36" spans="1:22" x14ac:dyDescent="0.3">
      <c r="A36" s="4">
        <f t="shared" si="8"/>
        <v>33</v>
      </c>
      <c r="B36" s="36">
        <f t="shared" ref="B36:D36" si="37">B23</f>
        <v>0</v>
      </c>
      <c r="C36" s="36">
        <f t="shared" si="37"/>
        <v>0</v>
      </c>
      <c r="D36" s="36">
        <f t="shared" si="37"/>
        <v>0</v>
      </c>
      <c r="E36" s="40">
        <f t="shared" si="0"/>
        <v>1002033</v>
      </c>
      <c r="F36" s="35" t="str">
        <f t="shared" si="1"/>
        <v>ABASTECIMIENTO FLETE #1002033 / [RFC] Gas Butep</v>
      </c>
      <c r="G36" s="39">
        <f t="shared" si="15"/>
        <v>2</v>
      </c>
      <c r="H36" s="15" t="str">
        <f t="shared" si="9"/>
        <v>TSI811205GJ6</v>
      </c>
      <c r="I36" s="39">
        <f t="shared" si="10"/>
        <v>1002</v>
      </c>
      <c r="J36" s="15" t="str">
        <f t="shared" si="11"/>
        <v>GBU7109148V4</v>
      </c>
      <c r="K36" s="39">
        <f t="shared" si="11"/>
        <v>10</v>
      </c>
      <c r="L36" s="34">
        <f>L35</f>
        <v>43365</v>
      </c>
      <c r="M36" s="39" t="str">
        <f t="shared" si="12"/>
        <v>TSZ</v>
      </c>
      <c r="N36" s="39" t="str">
        <f t="shared" si="3"/>
        <v>10-1002033</v>
      </c>
      <c r="O36" s="26">
        <f t="shared" ca="1" si="4"/>
        <v>30026</v>
      </c>
      <c r="P36" s="26">
        <f t="shared" ca="1" si="5"/>
        <v>4804.1599999999962</v>
      </c>
      <c r="Q36" s="26">
        <v>0</v>
      </c>
      <c r="R36" s="26">
        <f t="shared" ca="1" si="6"/>
        <v>34830.159999999996</v>
      </c>
      <c r="S36" s="39">
        <f t="shared" si="13"/>
        <v>1</v>
      </c>
      <c r="T36" s="39">
        <f t="shared" si="14"/>
        <v>1</v>
      </c>
      <c r="V36" s="37" t="str">
        <f t="shared" ca="1" si="7"/>
        <v>EXECUTE [dbo].[PG_CI_FACTURA_CXP] 0, 0, 0, 1002033, 'ABASTECIMIENTO FLETE #1002033 / [RFC] Gas Butep' , 2 , 'TSI811205GJ6' , 'GBU7109148V4' , '2018-09-22','TSZ', '10-1002033' ,30026,4804.16,0 ,34830.16 ,1,1</v>
      </c>
    </row>
    <row r="37" spans="1:22" x14ac:dyDescent="0.3">
      <c r="A37" s="4">
        <f t="shared" si="8"/>
        <v>34</v>
      </c>
      <c r="B37" s="36">
        <f t="shared" ref="B37:D37" si="38">B24</f>
        <v>0</v>
      </c>
      <c r="C37" s="36">
        <f t="shared" si="38"/>
        <v>0</v>
      </c>
      <c r="D37" s="36">
        <f t="shared" si="38"/>
        <v>0</v>
      </c>
      <c r="E37" s="40">
        <f t="shared" si="0"/>
        <v>1002034</v>
      </c>
      <c r="F37" s="35" t="str">
        <f t="shared" si="1"/>
        <v>ABASTECIMIENTO FLETE #1002034 / [RFC] Gas Butep</v>
      </c>
      <c r="G37" s="39">
        <f t="shared" si="15"/>
        <v>1</v>
      </c>
      <c r="H37" s="15" t="str">
        <f t="shared" si="9"/>
        <v>TSI811205GJ6</v>
      </c>
      <c r="I37" s="39">
        <f t="shared" si="10"/>
        <v>1002</v>
      </c>
      <c r="J37" s="15" t="str">
        <f t="shared" si="11"/>
        <v>GBU7109148V4</v>
      </c>
      <c r="K37" s="39">
        <f t="shared" si="11"/>
        <v>10</v>
      </c>
      <c r="L37" s="34">
        <f>L36</f>
        <v>43365</v>
      </c>
      <c r="M37" s="39" t="str">
        <f t="shared" si="12"/>
        <v>TSZ</v>
      </c>
      <c r="N37" s="39" t="str">
        <f t="shared" si="3"/>
        <v>10-1002034</v>
      </c>
      <c r="O37" s="26">
        <f t="shared" ca="1" si="4"/>
        <v>20827</v>
      </c>
      <c r="P37" s="26">
        <f t="shared" ca="1" si="5"/>
        <v>3332.3199999999997</v>
      </c>
      <c r="Q37" s="26">
        <v>0</v>
      </c>
      <c r="R37" s="26">
        <f t="shared" ca="1" si="6"/>
        <v>24159.32</v>
      </c>
      <c r="S37" s="39">
        <f t="shared" si="13"/>
        <v>1</v>
      </c>
      <c r="T37" s="39">
        <f t="shared" si="14"/>
        <v>1</v>
      </c>
      <c r="V37" s="37" t="str">
        <f t="shared" ca="1" si="7"/>
        <v>EXECUTE [dbo].[PG_CI_FACTURA_CXP] 0, 0, 0, 1002034, 'ABASTECIMIENTO FLETE #1002034 / [RFC] Gas Butep' , 1 , 'TSI811205GJ6' , 'GBU7109148V4' , '2018-09-22','TSZ', '10-1002034' ,20827,3332.32,0 ,24159.32 ,1,1</v>
      </c>
    </row>
    <row r="38" spans="1:22" x14ac:dyDescent="0.3">
      <c r="A38" s="4">
        <f t="shared" si="8"/>
        <v>35</v>
      </c>
      <c r="B38" s="36">
        <f t="shared" ref="B38:D38" si="39">B25</f>
        <v>0</v>
      </c>
      <c r="C38" s="36">
        <f t="shared" si="39"/>
        <v>0</v>
      </c>
      <c r="D38" s="36">
        <f t="shared" si="39"/>
        <v>0</v>
      </c>
      <c r="E38" s="40">
        <f t="shared" si="0"/>
        <v>1002035</v>
      </c>
      <c r="F38" s="35" t="str">
        <f t="shared" si="1"/>
        <v>ABASTECIMIENTO FLETE #1002035 / [RFC] Gas Butep</v>
      </c>
      <c r="G38" s="39">
        <f t="shared" si="15"/>
        <v>1</v>
      </c>
      <c r="H38" s="15" t="str">
        <f t="shared" si="9"/>
        <v>TSI811205GJ6</v>
      </c>
      <c r="I38" s="39">
        <f t="shared" si="10"/>
        <v>1002</v>
      </c>
      <c r="J38" s="15" t="str">
        <f t="shared" si="11"/>
        <v>GBU7109148V4</v>
      </c>
      <c r="K38" s="39">
        <f t="shared" si="11"/>
        <v>10</v>
      </c>
      <c r="L38" s="34">
        <f t="shared" ref="L38" si="40">L37</f>
        <v>43365</v>
      </c>
      <c r="M38" s="39" t="str">
        <f t="shared" si="12"/>
        <v>TSZ</v>
      </c>
      <c r="N38" s="39" t="str">
        <f t="shared" si="3"/>
        <v>10-1002035</v>
      </c>
      <c r="O38" s="26">
        <f t="shared" ca="1" si="4"/>
        <v>28880</v>
      </c>
      <c r="P38" s="26">
        <f t="shared" ca="1" si="5"/>
        <v>4620.7999999999956</v>
      </c>
      <c r="Q38" s="26">
        <v>0</v>
      </c>
      <c r="R38" s="26">
        <f t="shared" ca="1" si="6"/>
        <v>33500.799999999996</v>
      </c>
      <c r="S38" s="39">
        <f t="shared" si="13"/>
        <v>1</v>
      </c>
      <c r="T38" s="39">
        <f t="shared" si="14"/>
        <v>2</v>
      </c>
      <c r="V38" s="37" t="str">
        <f t="shared" ca="1" si="7"/>
        <v>EXECUTE [dbo].[PG_CI_FACTURA_CXP] 0, 0, 0, 1002035, 'ABASTECIMIENTO FLETE #1002035 / [RFC] Gas Butep' , 1 , 'TSI811205GJ6' , 'GBU7109148V4' , '2018-09-22','TSZ', '10-1002035' ,28880,4620.8,0 ,33500.8 ,1,2</v>
      </c>
    </row>
    <row r="39" spans="1:22" x14ac:dyDescent="0.3">
      <c r="A39" s="4">
        <f t="shared" si="8"/>
        <v>36</v>
      </c>
      <c r="B39" s="36">
        <f t="shared" ref="B39:D39" si="41">B26</f>
        <v>0</v>
      </c>
      <c r="C39" s="36">
        <f t="shared" si="41"/>
        <v>0</v>
      </c>
      <c r="D39" s="36">
        <f t="shared" si="41"/>
        <v>0</v>
      </c>
      <c r="E39" s="40">
        <f t="shared" si="0"/>
        <v>1002036</v>
      </c>
      <c r="F39" s="35" t="str">
        <f t="shared" si="1"/>
        <v>ABASTECIMIENTO FLETE #1002036 / [RFC] Gas Butep</v>
      </c>
      <c r="G39" s="39">
        <f t="shared" si="15"/>
        <v>1</v>
      </c>
      <c r="H39" s="15" t="str">
        <f t="shared" si="9"/>
        <v>TSI811205GJ6</v>
      </c>
      <c r="I39" s="39">
        <f t="shared" si="10"/>
        <v>1002</v>
      </c>
      <c r="J39" s="15" t="str">
        <f t="shared" si="11"/>
        <v>GBU7109148V4</v>
      </c>
      <c r="K39" s="39">
        <f t="shared" si="11"/>
        <v>10</v>
      </c>
      <c r="L39" s="34">
        <f t="shared" ref="L39" si="42">L38</f>
        <v>43365</v>
      </c>
      <c r="M39" s="39" t="str">
        <f t="shared" si="12"/>
        <v>TSZ</v>
      </c>
      <c r="N39" s="39" t="str">
        <f t="shared" si="3"/>
        <v>10-1002036</v>
      </c>
      <c r="O39" s="26">
        <f t="shared" ca="1" si="4"/>
        <v>37183</v>
      </c>
      <c r="P39" s="26">
        <f t="shared" ca="1" si="5"/>
        <v>5949.2799999999988</v>
      </c>
      <c r="Q39" s="26">
        <v>0</v>
      </c>
      <c r="R39" s="26">
        <f t="shared" ca="1" si="6"/>
        <v>43132.28</v>
      </c>
      <c r="S39" s="39">
        <f t="shared" si="13"/>
        <v>1</v>
      </c>
      <c r="T39" s="39">
        <f t="shared" si="14"/>
        <v>3</v>
      </c>
      <c r="V39" s="37" t="str">
        <f t="shared" ca="1" si="7"/>
        <v>EXECUTE [dbo].[PG_CI_FACTURA_CXP] 0, 0, 0, 1002036, 'ABASTECIMIENTO FLETE #1002036 / [RFC] Gas Butep' , 1 , 'TSI811205GJ6' , 'GBU7109148V4' , '2018-09-22','TSZ', '10-1002036' ,37183,5949.28,0 ,43132.28 ,1,3</v>
      </c>
    </row>
    <row r="40" spans="1:22" x14ac:dyDescent="0.3">
      <c r="A40" s="4">
        <f t="shared" si="8"/>
        <v>37</v>
      </c>
      <c r="B40" s="36">
        <f t="shared" ref="B40:D40" si="43">B27</f>
        <v>0</v>
      </c>
      <c r="C40" s="36">
        <f t="shared" si="43"/>
        <v>0</v>
      </c>
      <c r="D40" s="36">
        <f t="shared" si="43"/>
        <v>0</v>
      </c>
      <c r="E40" s="40">
        <f t="shared" si="0"/>
        <v>1002037</v>
      </c>
      <c r="F40" s="35" t="str">
        <f t="shared" si="1"/>
        <v>ABASTECIMIENTO FLETE #1002037 / [RFC] Gas Butep</v>
      </c>
      <c r="G40" s="39">
        <f t="shared" si="15"/>
        <v>1</v>
      </c>
      <c r="H40" s="15" t="str">
        <f t="shared" si="9"/>
        <v>TSI811205GJ6</v>
      </c>
      <c r="I40" s="39">
        <f t="shared" si="10"/>
        <v>1002</v>
      </c>
      <c r="J40" s="15" t="str">
        <f t="shared" si="11"/>
        <v>GBU7109148V4</v>
      </c>
      <c r="K40" s="39">
        <f t="shared" si="11"/>
        <v>10</v>
      </c>
      <c r="L40" s="34">
        <f t="shared" ref="L40" si="44">L39</f>
        <v>43365</v>
      </c>
      <c r="M40" s="39" t="str">
        <f t="shared" si="12"/>
        <v>TSZ</v>
      </c>
      <c r="N40" s="39" t="str">
        <f t="shared" si="3"/>
        <v>10-1002037</v>
      </c>
      <c r="O40" s="26">
        <f t="shared" ca="1" si="4"/>
        <v>26205</v>
      </c>
      <c r="P40" s="26">
        <f t="shared" ca="1" si="5"/>
        <v>4192.7999999999993</v>
      </c>
      <c r="Q40" s="26">
        <v>0</v>
      </c>
      <c r="R40" s="26">
        <f t="shared" ca="1" si="6"/>
        <v>30397.8</v>
      </c>
      <c r="S40" s="39">
        <f t="shared" si="13"/>
        <v>1</v>
      </c>
      <c r="T40" s="39">
        <f t="shared" si="14"/>
        <v>1</v>
      </c>
      <c r="V40" s="37" t="str">
        <f t="shared" ca="1" si="7"/>
        <v>EXECUTE [dbo].[PG_CI_FACTURA_CXP] 0, 0, 0, 1002037, 'ABASTECIMIENTO FLETE #1002037 / [RFC] Gas Butep' , 1 , 'TSI811205GJ6' , 'GBU7109148V4' , '2018-09-22','TSZ', '10-1002037' ,26205,4192.8,0 ,30397.8 ,1,1</v>
      </c>
    </row>
    <row r="41" spans="1:22" x14ac:dyDescent="0.3">
      <c r="A41" s="4">
        <f t="shared" si="8"/>
        <v>38</v>
      </c>
      <c r="B41" s="36">
        <f t="shared" ref="B41:D41" si="45">B28</f>
        <v>0</v>
      </c>
      <c r="C41" s="36">
        <f t="shared" si="45"/>
        <v>0</v>
      </c>
      <c r="D41" s="36">
        <f t="shared" si="45"/>
        <v>0</v>
      </c>
      <c r="E41" s="40">
        <f t="shared" si="0"/>
        <v>1002038</v>
      </c>
      <c r="F41" s="35" t="str">
        <f t="shared" si="1"/>
        <v>ABASTECIMIENTO FLETE #1002038 / [RFC] Gas Butep</v>
      </c>
      <c r="G41" s="39">
        <f t="shared" si="15"/>
        <v>2</v>
      </c>
      <c r="H41" s="15" t="str">
        <f t="shared" si="9"/>
        <v>TSI811205GJ6</v>
      </c>
      <c r="I41" s="39">
        <f t="shared" si="10"/>
        <v>1002</v>
      </c>
      <c r="J41" s="15" t="str">
        <f t="shared" si="11"/>
        <v>GBU7109148V4</v>
      </c>
      <c r="K41" s="39">
        <f t="shared" si="11"/>
        <v>10</v>
      </c>
      <c r="L41" s="41">
        <f>L40+1</f>
        <v>43366</v>
      </c>
      <c r="M41" s="39" t="str">
        <f t="shared" si="12"/>
        <v>TSZ</v>
      </c>
      <c r="N41" s="39" t="str">
        <f t="shared" si="3"/>
        <v>10-1002038</v>
      </c>
      <c r="O41" s="26">
        <f t="shared" ca="1" si="4"/>
        <v>39925</v>
      </c>
      <c r="P41" s="26">
        <f t="shared" ca="1" si="5"/>
        <v>6388</v>
      </c>
      <c r="Q41" s="26">
        <v>0</v>
      </c>
      <c r="R41" s="26">
        <f t="shared" ca="1" si="6"/>
        <v>46313</v>
      </c>
      <c r="S41" s="39">
        <f t="shared" si="13"/>
        <v>1</v>
      </c>
      <c r="T41" s="39">
        <f t="shared" si="14"/>
        <v>1</v>
      </c>
      <c r="V41" s="37" t="str">
        <f t="shared" ca="1" si="7"/>
        <v>EXECUTE [dbo].[PG_CI_FACTURA_CXP] 0, 0, 0, 1002038, 'ABASTECIMIENTO FLETE #1002038 / [RFC] Gas Butep' , 2 , 'TSI811205GJ6' , 'GBU7109148V4' , '2018-09-23','TSZ', '10-1002038' ,39925,6388,0 ,46313 ,1,1</v>
      </c>
    </row>
    <row r="42" spans="1:22" x14ac:dyDescent="0.3">
      <c r="A42" s="4">
        <f t="shared" si="8"/>
        <v>39</v>
      </c>
      <c r="B42" s="36">
        <f t="shared" ref="B42:D42" si="46">B29</f>
        <v>0</v>
      </c>
      <c r="C42" s="36">
        <f t="shared" si="46"/>
        <v>0</v>
      </c>
      <c r="D42" s="36">
        <f t="shared" si="46"/>
        <v>0</v>
      </c>
      <c r="E42" s="40">
        <f t="shared" si="0"/>
        <v>1002039</v>
      </c>
      <c r="F42" s="35" t="str">
        <f t="shared" si="1"/>
        <v>ABASTECIMIENTO FLETE #1002039 / [RFC] Gas Butep</v>
      </c>
      <c r="G42" s="39">
        <f t="shared" si="15"/>
        <v>1</v>
      </c>
      <c r="H42" s="15" t="str">
        <f t="shared" si="9"/>
        <v>TSI811205GJ6</v>
      </c>
      <c r="I42" s="39">
        <f t="shared" si="10"/>
        <v>1002</v>
      </c>
      <c r="J42" s="15" t="str">
        <f t="shared" si="11"/>
        <v>GBU7109148V4</v>
      </c>
      <c r="K42" s="39">
        <f t="shared" si="11"/>
        <v>10</v>
      </c>
      <c r="L42" s="34">
        <f>L41</f>
        <v>43366</v>
      </c>
      <c r="M42" s="39" t="str">
        <f t="shared" si="12"/>
        <v>TSZ</v>
      </c>
      <c r="N42" s="39" t="str">
        <f t="shared" si="3"/>
        <v>10-1002039</v>
      </c>
      <c r="O42" s="26">
        <f t="shared" ca="1" si="4"/>
        <v>38952</v>
      </c>
      <c r="P42" s="26">
        <f t="shared" ca="1" si="5"/>
        <v>6232.32</v>
      </c>
      <c r="Q42" s="26">
        <v>0</v>
      </c>
      <c r="R42" s="26">
        <f t="shared" ca="1" si="6"/>
        <v>45184.32</v>
      </c>
      <c r="S42" s="39">
        <f t="shared" si="13"/>
        <v>1</v>
      </c>
      <c r="T42" s="39">
        <f t="shared" si="14"/>
        <v>1</v>
      </c>
      <c r="V42" s="37" t="str">
        <f t="shared" ca="1" si="7"/>
        <v>EXECUTE [dbo].[PG_CI_FACTURA_CXP] 0, 0, 0, 1002039, 'ABASTECIMIENTO FLETE #1002039 / [RFC] Gas Butep' , 1 , 'TSI811205GJ6' , 'GBU7109148V4' , '2018-09-23','TSZ', '10-1002039' ,38952,6232.32,0 ,45184.32 ,1,1</v>
      </c>
    </row>
    <row r="43" spans="1:22" x14ac:dyDescent="0.3">
      <c r="A43" s="4">
        <f t="shared" si="8"/>
        <v>40</v>
      </c>
      <c r="B43" s="36">
        <f t="shared" ref="B43:D43" si="47">B30</f>
        <v>0</v>
      </c>
      <c r="C43" s="36">
        <f t="shared" si="47"/>
        <v>0</v>
      </c>
      <c r="D43" s="36">
        <f t="shared" si="47"/>
        <v>0</v>
      </c>
      <c r="E43" s="40">
        <f t="shared" si="0"/>
        <v>1002040</v>
      </c>
      <c r="F43" s="35" t="str">
        <f t="shared" si="1"/>
        <v>ABASTECIMIENTO FLETE #1002040 / [RFC] Gas Butep</v>
      </c>
      <c r="G43" s="39">
        <f t="shared" si="15"/>
        <v>2</v>
      </c>
      <c r="H43" s="15" t="str">
        <f t="shared" si="9"/>
        <v>TSI811205GJ6</v>
      </c>
      <c r="I43" s="39">
        <f t="shared" si="10"/>
        <v>1002</v>
      </c>
      <c r="J43" s="15" t="str">
        <f t="shared" si="11"/>
        <v>GBU7109148V4</v>
      </c>
      <c r="K43" s="39">
        <f t="shared" si="11"/>
        <v>10</v>
      </c>
      <c r="L43" s="34">
        <f>L42</f>
        <v>43366</v>
      </c>
      <c r="M43" s="39" t="str">
        <f t="shared" si="12"/>
        <v>TSZ</v>
      </c>
      <c r="N43" s="39" t="str">
        <f t="shared" si="3"/>
        <v>10-1002040</v>
      </c>
      <c r="O43" s="26">
        <f t="shared" ca="1" si="4"/>
        <v>23601</v>
      </c>
      <c r="P43" s="26">
        <f t="shared" ca="1" si="5"/>
        <v>3776.16</v>
      </c>
      <c r="Q43" s="26">
        <v>0</v>
      </c>
      <c r="R43" s="26">
        <f t="shared" ca="1" si="6"/>
        <v>27377.16</v>
      </c>
      <c r="S43" s="39">
        <f t="shared" si="13"/>
        <v>1</v>
      </c>
      <c r="T43" s="39">
        <f t="shared" si="14"/>
        <v>1</v>
      </c>
      <c r="V43" s="37" t="str">
        <f t="shared" ca="1" si="7"/>
        <v>EXECUTE [dbo].[PG_CI_FACTURA_CXP] 0, 0, 0, 1002040, 'ABASTECIMIENTO FLETE #1002040 / [RFC] Gas Butep' , 2 , 'TSI811205GJ6' , 'GBU7109148V4' , '2018-09-23','TSZ', '10-1002040' ,23601,3776.16,0 ,27377.16 ,1,1</v>
      </c>
    </row>
    <row r="44" spans="1:22" x14ac:dyDescent="0.3">
      <c r="A44" s="4">
        <f t="shared" si="8"/>
        <v>41</v>
      </c>
      <c r="B44" s="36">
        <f t="shared" ref="B44:D44" si="48">B31</f>
        <v>0</v>
      </c>
      <c r="C44" s="36">
        <f t="shared" si="48"/>
        <v>0</v>
      </c>
      <c r="D44" s="36">
        <f t="shared" si="48"/>
        <v>0</v>
      </c>
      <c r="E44" s="40">
        <f t="shared" si="0"/>
        <v>1002041</v>
      </c>
      <c r="F44" s="35" t="str">
        <f t="shared" si="1"/>
        <v>ABASTECIMIENTO FLETE #1002041 / [RFC] Gas Butep</v>
      </c>
      <c r="G44" s="39">
        <f t="shared" si="15"/>
        <v>1</v>
      </c>
      <c r="H44" s="15" t="str">
        <f t="shared" si="9"/>
        <v>TSI811205GJ6</v>
      </c>
      <c r="I44" s="39">
        <f t="shared" si="10"/>
        <v>1002</v>
      </c>
      <c r="J44" s="15" t="str">
        <f t="shared" si="11"/>
        <v>GBU7109148V4</v>
      </c>
      <c r="K44" s="39">
        <f t="shared" si="11"/>
        <v>10</v>
      </c>
      <c r="L44" s="41">
        <f>L43+1</f>
        <v>43367</v>
      </c>
      <c r="M44" s="39" t="str">
        <f t="shared" si="12"/>
        <v>TSZ</v>
      </c>
      <c r="N44" s="39" t="str">
        <f t="shared" si="3"/>
        <v>10-1002041</v>
      </c>
      <c r="O44" s="26">
        <f t="shared" ca="1" si="4"/>
        <v>30768</v>
      </c>
      <c r="P44" s="26">
        <f t="shared" ca="1" si="5"/>
        <v>4922.8799999999974</v>
      </c>
      <c r="Q44" s="26">
        <v>0</v>
      </c>
      <c r="R44" s="26">
        <f t="shared" ca="1" si="6"/>
        <v>35690.879999999997</v>
      </c>
      <c r="S44" s="39">
        <f t="shared" si="13"/>
        <v>1</v>
      </c>
      <c r="T44" s="39">
        <f t="shared" si="14"/>
        <v>2</v>
      </c>
      <c r="V44" s="37" t="str">
        <f t="shared" ca="1" si="7"/>
        <v>EXECUTE [dbo].[PG_CI_FACTURA_CXP] 0, 0, 0, 1002041, 'ABASTECIMIENTO FLETE #1002041 / [RFC] Gas Butep' , 1 , 'TSI811205GJ6' , 'GBU7109148V4' , '2018-09-24','TSZ', '10-1002041' ,30768,4922.88,0 ,35690.88 ,1,2</v>
      </c>
    </row>
    <row r="45" spans="1:22" x14ac:dyDescent="0.3">
      <c r="A45" s="4">
        <f t="shared" si="8"/>
        <v>42</v>
      </c>
      <c r="B45" s="36">
        <f t="shared" ref="B45:D45" si="49">B32</f>
        <v>0</v>
      </c>
      <c r="C45" s="36">
        <f t="shared" si="49"/>
        <v>0</v>
      </c>
      <c r="D45" s="36">
        <f t="shared" si="49"/>
        <v>0</v>
      </c>
      <c r="E45" s="40">
        <f t="shared" si="0"/>
        <v>1002042</v>
      </c>
      <c r="F45" s="35" t="str">
        <f t="shared" si="1"/>
        <v>ABASTECIMIENTO FLETE #1002042 / [RFC] Gas Butep</v>
      </c>
      <c r="G45" s="39">
        <f t="shared" si="15"/>
        <v>1</v>
      </c>
      <c r="H45" s="15" t="str">
        <f t="shared" si="9"/>
        <v>TSI811205GJ6</v>
      </c>
      <c r="I45" s="39">
        <f t="shared" si="10"/>
        <v>1002</v>
      </c>
      <c r="J45" s="15" t="str">
        <f t="shared" si="11"/>
        <v>GBU7109148V4</v>
      </c>
      <c r="K45" s="39">
        <f t="shared" si="11"/>
        <v>10</v>
      </c>
      <c r="L45" s="34">
        <f>L44</f>
        <v>43367</v>
      </c>
      <c r="M45" s="39" t="str">
        <f t="shared" si="12"/>
        <v>TSZ</v>
      </c>
      <c r="N45" s="39" t="str">
        <f t="shared" si="3"/>
        <v>10-1002042</v>
      </c>
      <c r="O45" s="26">
        <f t="shared" ca="1" si="4"/>
        <v>39709</v>
      </c>
      <c r="P45" s="26">
        <f t="shared" ca="1" si="5"/>
        <v>6353.4399999999951</v>
      </c>
      <c r="Q45" s="26">
        <v>0</v>
      </c>
      <c r="R45" s="26">
        <f t="shared" ca="1" si="6"/>
        <v>46062.439999999995</v>
      </c>
      <c r="S45" s="39">
        <f t="shared" si="13"/>
        <v>1</v>
      </c>
      <c r="T45" s="39">
        <f t="shared" si="14"/>
        <v>3</v>
      </c>
      <c r="V45" s="37" t="str">
        <f t="shared" ca="1" si="7"/>
        <v>EXECUTE [dbo].[PG_CI_FACTURA_CXP] 0, 0, 0, 1002042, 'ABASTECIMIENTO FLETE #1002042 / [RFC] Gas Butep' , 1 , 'TSI811205GJ6' , 'GBU7109148V4' , '2018-09-24','TSZ', '10-1002042' ,39709,6353.44,0 ,46062.44 ,1,3</v>
      </c>
    </row>
    <row r="46" spans="1:22" x14ac:dyDescent="0.3">
      <c r="A46" s="4">
        <f t="shared" si="8"/>
        <v>43</v>
      </c>
      <c r="B46" s="36">
        <f t="shared" ref="B46:D46" si="50">B33</f>
        <v>0</v>
      </c>
      <c r="C46" s="36">
        <f t="shared" si="50"/>
        <v>0</v>
      </c>
      <c r="D46" s="36">
        <f t="shared" si="50"/>
        <v>0</v>
      </c>
      <c r="E46" s="40">
        <f t="shared" si="0"/>
        <v>1002043</v>
      </c>
      <c r="F46" s="35" t="str">
        <f t="shared" si="1"/>
        <v>ABASTECIMIENTO FLETE #1002043 / [RFC] Gas Butep</v>
      </c>
      <c r="G46" s="39">
        <f t="shared" si="15"/>
        <v>1</v>
      </c>
      <c r="H46" s="15" t="str">
        <f t="shared" si="9"/>
        <v>TSI811205GJ6</v>
      </c>
      <c r="I46" s="39">
        <f t="shared" si="10"/>
        <v>1002</v>
      </c>
      <c r="J46" s="15" t="str">
        <f t="shared" si="11"/>
        <v>GBU7109148V4</v>
      </c>
      <c r="K46" s="39">
        <f t="shared" si="11"/>
        <v>10</v>
      </c>
      <c r="L46" s="41">
        <f>L45+1</f>
        <v>43368</v>
      </c>
      <c r="M46" s="39" t="str">
        <f t="shared" si="12"/>
        <v>TSZ</v>
      </c>
      <c r="N46" s="39" t="str">
        <f t="shared" si="3"/>
        <v>10-1002043</v>
      </c>
      <c r="O46" s="26">
        <f t="shared" ca="1" si="4"/>
        <v>37123</v>
      </c>
      <c r="P46" s="26">
        <f t="shared" ca="1" si="5"/>
        <v>5939.68</v>
      </c>
      <c r="Q46" s="26">
        <v>0</v>
      </c>
      <c r="R46" s="26">
        <f t="shared" ca="1" si="6"/>
        <v>43062.68</v>
      </c>
      <c r="S46" s="39">
        <f t="shared" si="13"/>
        <v>1</v>
      </c>
      <c r="T46" s="39">
        <f t="shared" si="14"/>
        <v>1</v>
      </c>
      <c r="V46" s="37" t="str">
        <f t="shared" ca="1" si="7"/>
        <v>EXECUTE [dbo].[PG_CI_FACTURA_CXP] 0, 0, 0, 1002043, 'ABASTECIMIENTO FLETE #1002043 / [RFC] Gas Butep' , 1 , 'TSI811205GJ6' , 'GBU7109148V4' , '2018-09-25','TSZ', '10-1002043' ,37123,5939.68,0 ,43062.68 ,1,1</v>
      </c>
    </row>
    <row r="47" spans="1:22" x14ac:dyDescent="0.3">
      <c r="A47" s="4">
        <f t="shared" si="8"/>
        <v>44</v>
      </c>
      <c r="B47" s="36">
        <f t="shared" ref="B47:D47" si="51">B34</f>
        <v>0</v>
      </c>
      <c r="C47" s="36">
        <f t="shared" si="51"/>
        <v>0</v>
      </c>
      <c r="D47" s="36">
        <f t="shared" si="51"/>
        <v>0</v>
      </c>
      <c r="E47" s="40">
        <f t="shared" si="0"/>
        <v>1002044</v>
      </c>
      <c r="F47" s="35" t="str">
        <f t="shared" si="1"/>
        <v>ABASTECIMIENTO FLETE #1002044 / [RFC] Gas Butep</v>
      </c>
      <c r="G47" s="39">
        <f t="shared" si="15"/>
        <v>1</v>
      </c>
      <c r="H47" s="15" t="str">
        <f t="shared" si="9"/>
        <v>TSI811205GJ6</v>
      </c>
      <c r="I47" s="39">
        <f t="shared" si="10"/>
        <v>1002</v>
      </c>
      <c r="J47" s="15" t="str">
        <f t="shared" si="11"/>
        <v>GBU7109148V4</v>
      </c>
      <c r="K47" s="39">
        <f t="shared" si="11"/>
        <v>10</v>
      </c>
      <c r="L47" s="34">
        <f>L46</f>
        <v>43368</v>
      </c>
      <c r="M47" s="39" t="str">
        <f t="shared" si="12"/>
        <v>TSZ</v>
      </c>
      <c r="N47" s="39" t="str">
        <f t="shared" si="3"/>
        <v>10-1002044</v>
      </c>
      <c r="O47" s="26">
        <f t="shared" ca="1" si="4"/>
        <v>29540</v>
      </c>
      <c r="P47" s="26">
        <f t="shared" ca="1" si="5"/>
        <v>4726.3999999999942</v>
      </c>
      <c r="Q47" s="26">
        <v>0</v>
      </c>
      <c r="R47" s="26">
        <f t="shared" ca="1" si="6"/>
        <v>34266.399999999994</v>
      </c>
      <c r="S47" s="39">
        <f t="shared" si="13"/>
        <v>1</v>
      </c>
      <c r="T47" s="39">
        <f t="shared" si="14"/>
        <v>1</v>
      </c>
      <c r="V47" s="37" t="str">
        <f t="shared" ca="1" si="7"/>
        <v>EXECUTE [dbo].[PG_CI_FACTURA_CXP] 0, 0, 0, 1002044, 'ABASTECIMIENTO FLETE #1002044 / [RFC] Gas Butep' , 1 , 'TSI811205GJ6' , 'GBU7109148V4' , '2018-09-25','TSZ', '10-1002044' ,29540,4726.39999999999,0 ,34266.4 ,1,1</v>
      </c>
    </row>
    <row r="48" spans="1:22" x14ac:dyDescent="0.3">
      <c r="A48" s="4">
        <f t="shared" si="8"/>
        <v>45</v>
      </c>
      <c r="B48" s="36">
        <f t="shared" ref="B48:D48" si="52">B35</f>
        <v>0</v>
      </c>
      <c r="C48" s="36">
        <f t="shared" si="52"/>
        <v>0</v>
      </c>
      <c r="D48" s="36">
        <f t="shared" si="52"/>
        <v>0</v>
      </c>
      <c r="E48" s="40">
        <f t="shared" si="0"/>
        <v>1002045</v>
      </c>
      <c r="F48" s="35" t="str">
        <f t="shared" si="1"/>
        <v>ABASTECIMIENTO FLETE #1002045 / [RFC] Gas Butep</v>
      </c>
      <c r="G48" s="39">
        <f t="shared" si="15"/>
        <v>2</v>
      </c>
      <c r="H48" s="15" t="str">
        <f t="shared" si="9"/>
        <v>TSI811205GJ6</v>
      </c>
      <c r="I48" s="39">
        <f t="shared" si="10"/>
        <v>1002</v>
      </c>
      <c r="J48" s="15" t="str">
        <f t="shared" si="11"/>
        <v>GBU7109148V4</v>
      </c>
      <c r="K48" s="39">
        <f t="shared" si="11"/>
        <v>10</v>
      </c>
      <c r="L48" s="34">
        <f>L47</f>
        <v>43368</v>
      </c>
      <c r="M48" s="39" t="str">
        <f t="shared" si="12"/>
        <v>TSZ</v>
      </c>
      <c r="N48" s="39" t="str">
        <f t="shared" si="3"/>
        <v>10-1002045</v>
      </c>
      <c r="O48" s="26">
        <f t="shared" ca="1" si="4"/>
        <v>25212</v>
      </c>
      <c r="P48" s="26">
        <f t="shared" ca="1" si="5"/>
        <v>4033.9199999999983</v>
      </c>
      <c r="Q48" s="26">
        <v>0</v>
      </c>
      <c r="R48" s="26">
        <f t="shared" ca="1" si="6"/>
        <v>29245.919999999998</v>
      </c>
      <c r="S48" s="39">
        <f t="shared" si="13"/>
        <v>1</v>
      </c>
      <c r="T48" s="39">
        <f t="shared" si="14"/>
        <v>1</v>
      </c>
      <c r="V48" s="37" t="str">
        <f t="shared" ca="1" si="7"/>
        <v>EXECUTE [dbo].[PG_CI_FACTURA_CXP] 0, 0, 0, 1002045, 'ABASTECIMIENTO FLETE #1002045 / [RFC] Gas Butep' , 2 , 'TSI811205GJ6' , 'GBU7109148V4' , '2018-09-25','TSZ', '10-1002045' ,25212,4033.92,0 ,29245.92 ,1,1</v>
      </c>
    </row>
    <row r="49" spans="1:22" x14ac:dyDescent="0.3">
      <c r="A49" s="4">
        <f t="shared" si="8"/>
        <v>46</v>
      </c>
      <c r="B49" s="36">
        <f t="shared" ref="B49:D49" si="53">B36</f>
        <v>0</v>
      </c>
      <c r="C49" s="36">
        <f t="shared" si="53"/>
        <v>0</v>
      </c>
      <c r="D49" s="36">
        <f t="shared" si="53"/>
        <v>0</v>
      </c>
      <c r="E49" s="40">
        <f t="shared" si="0"/>
        <v>1002046</v>
      </c>
      <c r="F49" s="35" t="str">
        <f t="shared" si="1"/>
        <v>ABASTECIMIENTO FLETE #1002046 / [RFC] Gas Butep</v>
      </c>
      <c r="G49" s="39">
        <f t="shared" si="15"/>
        <v>1</v>
      </c>
      <c r="H49" s="15" t="str">
        <f t="shared" si="9"/>
        <v>TSI811205GJ6</v>
      </c>
      <c r="I49" s="39">
        <f t="shared" si="10"/>
        <v>1002</v>
      </c>
      <c r="J49" s="15" t="str">
        <f t="shared" si="11"/>
        <v>GBU7109148V4</v>
      </c>
      <c r="K49" s="39">
        <f t="shared" si="11"/>
        <v>10</v>
      </c>
      <c r="L49" s="34">
        <f t="shared" ref="L49" si="54">L48</f>
        <v>43368</v>
      </c>
      <c r="M49" s="39" t="str">
        <f t="shared" si="12"/>
        <v>TSZ</v>
      </c>
      <c r="N49" s="39" t="str">
        <f t="shared" si="3"/>
        <v>10-1002046</v>
      </c>
      <c r="O49" s="26">
        <f t="shared" ca="1" si="4"/>
        <v>22276</v>
      </c>
      <c r="P49" s="26">
        <f t="shared" ca="1" si="5"/>
        <v>3564.16</v>
      </c>
      <c r="Q49" s="26">
        <v>0</v>
      </c>
      <c r="R49" s="26">
        <f t="shared" ca="1" si="6"/>
        <v>25840.16</v>
      </c>
      <c r="S49" s="39">
        <f t="shared" si="13"/>
        <v>1</v>
      </c>
      <c r="T49" s="39">
        <f t="shared" si="14"/>
        <v>1</v>
      </c>
      <c r="V49" s="37" t="str">
        <f t="shared" ca="1" si="7"/>
        <v>EXECUTE [dbo].[PG_CI_FACTURA_CXP] 0, 0, 0, 1002046, 'ABASTECIMIENTO FLETE #1002046 / [RFC] Gas Butep' , 1 , 'TSI811205GJ6' , 'GBU7109148V4' , '2018-09-25','TSZ', '10-1002046' ,22276,3564.16,0 ,25840.16 ,1,1</v>
      </c>
    </row>
    <row r="50" spans="1:22" x14ac:dyDescent="0.3">
      <c r="A50" s="4">
        <f t="shared" si="8"/>
        <v>47</v>
      </c>
      <c r="B50" s="36">
        <f t="shared" ref="B50:D50" si="55">B37</f>
        <v>0</v>
      </c>
      <c r="C50" s="36">
        <f t="shared" si="55"/>
        <v>0</v>
      </c>
      <c r="D50" s="36">
        <f t="shared" si="55"/>
        <v>0</v>
      </c>
      <c r="E50" s="40">
        <f t="shared" si="0"/>
        <v>1002047</v>
      </c>
      <c r="F50" s="35" t="str">
        <f t="shared" si="1"/>
        <v>ABASTECIMIENTO FLETE #1002047 / [RFC] Gas Butep</v>
      </c>
      <c r="G50" s="39">
        <f t="shared" si="15"/>
        <v>2</v>
      </c>
      <c r="H50" s="15" t="str">
        <f t="shared" si="9"/>
        <v>TSI811205GJ6</v>
      </c>
      <c r="I50" s="39">
        <f t="shared" si="10"/>
        <v>1002</v>
      </c>
      <c r="J50" s="15" t="str">
        <f t="shared" si="11"/>
        <v>GBU7109148V4</v>
      </c>
      <c r="K50" s="39">
        <f t="shared" si="11"/>
        <v>10</v>
      </c>
      <c r="L50" s="34">
        <f t="shared" ref="L50" si="56">L49</f>
        <v>43368</v>
      </c>
      <c r="M50" s="39" t="str">
        <f t="shared" si="12"/>
        <v>TSZ</v>
      </c>
      <c r="N50" s="39" t="str">
        <f t="shared" si="3"/>
        <v>10-1002047</v>
      </c>
      <c r="O50" s="26">
        <f t="shared" ca="1" si="4"/>
        <v>35799</v>
      </c>
      <c r="P50" s="26">
        <f t="shared" ca="1" si="5"/>
        <v>5727.8399999999965</v>
      </c>
      <c r="Q50" s="26">
        <v>0</v>
      </c>
      <c r="R50" s="26">
        <f t="shared" ca="1" si="6"/>
        <v>41526.839999999997</v>
      </c>
      <c r="S50" s="39">
        <f t="shared" si="13"/>
        <v>1</v>
      </c>
      <c r="T50" s="39">
        <f t="shared" si="14"/>
        <v>2</v>
      </c>
      <c r="V50" s="37" t="str">
        <f t="shared" ca="1" si="7"/>
        <v>EXECUTE [dbo].[PG_CI_FACTURA_CXP] 0, 0, 0, 1002047, 'ABASTECIMIENTO FLETE #1002047 / [RFC] Gas Butep' , 2 , 'TSI811205GJ6' , 'GBU7109148V4' , '2018-09-25','TSZ', '10-1002047' ,35799,5727.84,0 ,41526.84 ,1,2</v>
      </c>
    </row>
    <row r="51" spans="1:22" x14ac:dyDescent="0.3">
      <c r="A51" s="4">
        <f t="shared" si="8"/>
        <v>48</v>
      </c>
      <c r="B51" s="36">
        <f t="shared" ref="B51:D51" si="57">B38</f>
        <v>0</v>
      </c>
      <c r="C51" s="36">
        <f t="shared" si="57"/>
        <v>0</v>
      </c>
      <c r="D51" s="36">
        <f t="shared" si="57"/>
        <v>0</v>
      </c>
      <c r="E51" s="40">
        <f t="shared" si="0"/>
        <v>1002048</v>
      </c>
      <c r="F51" s="35" t="str">
        <f t="shared" si="1"/>
        <v>ABASTECIMIENTO FLETE #1002048 / [RFC] Gas Butep</v>
      </c>
      <c r="G51" s="39">
        <f t="shared" si="15"/>
        <v>1</v>
      </c>
      <c r="H51" s="15" t="str">
        <f t="shared" si="9"/>
        <v>TSI811205GJ6</v>
      </c>
      <c r="I51" s="39">
        <f t="shared" si="10"/>
        <v>1002</v>
      </c>
      <c r="J51" s="15" t="str">
        <f t="shared" si="11"/>
        <v>GBU7109148V4</v>
      </c>
      <c r="K51" s="39">
        <f t="shared" si="11"/>
        <v>10</v>
      </c>
      <c r="L51" s="34">
        <f t="shared" ref="L51" si="58">L50</f>
        <v>43368</v>
      </c>
      <c r="M51" s="39" t="str">
        <f t="shared" si="12"/>
        <v>TSZ</v>
      </c>
      <c r="N51" s="39" t="str">
        <f t="shared" si="3"/>
        <v>10-1002048</v>
      </c>
      <c r="O51" s="26">
        <f t="shared" ca="1" si="4"/>
        <v>29490</v>
      </c>
      <c r="P51" s="26">
        <f t="shared" ca="1" si="5"/>
        <v>4718.3999999999942</v>
      </c>
      <c r="Q51" s="26">
        <v>0</v>
      </c>
      <c r="R51" s="26">
        <f t="shared" ca="1" si="6"/>
        <v>34208.399999999994</v>
      </c>
      <c r="S51" s="39">
        <f t="shared" si="13"/>
        <v>1</v>
      </c>
      <c r="T51" s="39">
        <f t="shared" si="14"/>
        <v>3</v>
      </c>
      <c r="V51" s="37" t="str">
        <f t="shared" ca="1" si="7"/>
        <v>EXECUTE [dbo].[PG_CI_FACTURA_CXP] 0, 0, 0, 1002048, 'ABASTECIMIENTO FLETE #1002048 / [RFC] Gas Butep' , 1 , 'TSI811205GJ6' , 'GBU7109148V4' , '2018-09-25','TSZ', '10-1002048' ,29490,4718.39999999999,0 ,34208.4 ,1,3</v>
      </c>
    </row>
    <row r="52" spans="1:22" x14ac:dyDescent="0.3">
      <c r="A52" s="4">
        <f t="shared" si="8"/>
        <v>49</v>
      </c>
      <c r="B52" s="36">
        <f t="shared" ref="B52:D52" si="59">B39</f>
        <v>0</v>
      </c>
      <c r="C52" s="36">
        <f t="shared" si="59"/>
        <v>0</v>
      </c>
      <c r="D52" s="36">
        <f t="shared" si="59"/>
        <v>0</v>
      </c>
      <c r="E52" s="40">
        <f t="shared" si="0"/>
        <v>1002049</v>
      </c>
      <c r="F52" s="35" t="str">
        <f t="shared" si="1"/>
        <v>ABASTECIMIENTO FLETE #1002049 / [RFC] Gas Butep</v>
      </c>
      <c r="G52" s="39">
        <f t="shared" si="15"/>
        <v>1</v>
      </c>
      <c r="H52" s="15" t="str">
        <f t="shared" si="9"/>
        <v>TSI811205GJ6</v>
      </c>
      <c r="I52" s="39">
        <f t="shared" si="10"/>
        <v>1002</v>
      </c>
      <c r="J52" s="15" t="str">
        <f t="shared" si="11"/>
        <v>GBU7109148V4</v>
      </c>
      <c r="K52" s="39">
        <f t="shared" si="11"/>
        <v>10</v>
      </c>
      <c r="L52" s="41">
        <f>L51+1</f>
        <v>43369</v>
      </c>
      <c r="M52" s="39" t="str">
        <f t="shared" si="12"/>
        <v>TSZ</v>
      </c>
      <c r="N52" s="39" t="str">
        <f t="shared" si="3"/>
        <v>10-1002049</v>
      </c>
      <c r="O52" s="26">
        <f t="shared" ca="1" si="4"/>
        <v>32876</v>
      </c>
      <c r="P52" s="26">
        <f t="shared" ca="1" si="5"/>
        <v>5260.1599999999962</v>
      </c>
      <c r="Q52" s="26">
        <v>0</v>
      </c>
      <c r="R52" s="26">
        <f t="shared" ca="1" si="6"/>
        <v>38136.159999999996</v>
      </c>
      <c r="S52" s="39">
        <f t="shared" si="13"/>
        <v>1</v>
      </c>
      <c r="T52" s="39">
        <f t="shared" si="14"/>
        <v>1</v>
      </c>
      <c r="V52" s="37" t="str">
        <f t="shared" ca="1" si="7"/>
        <v>EXECUTE [dbo].[PG_CI_FACTURA_CXP] 0, 0, 0, 1002049, 'ABASTECIMIENTO FLETE #1002049 / [RFC] Gas Butep' , 1 , 'TSI811205GJ6' , 'GBU7109148V4' , '2018-09-26','TSZ', '10-1002049' ,32876,5260.16,0 ,38136.16 ,1,1</v>
      </c>
    </row>
    <row r="53" spans="1:22" x14ac:dyDescent="0.3">
      <c r="A53" s="4">
        <f t="shared" si="8"/>
        <v>50</v>
      </c>
      <c r="B53" s="36">
        <f t="shared" ref="B53:D53" si="60">B40</f>
        <v>0</v>
      </c>
      <c r="C53" s="36">
        <f t="shared" si="60"/>
        <v>0</v>
      </c>
      <c r="D53" s="36">
        <f t="shared" si="60"/>
        <v>0</v>
      </c>
      <c r="E53" s="40">
        <f t="shared" si="0"/>
        <v>1002050</v>
      </c>
      <c r="F53" s="35" t="str">
        <f t="shared" si="1"/>
        <v>ABASTECIMIENTO FLETE #1002050 / [RFC] Gas Butep</v>
      </c>
      <c r="G53" s="39">
        <f t="shared" si="15"/>
        <v>1</v>
      </c>
      <c r="H53" s="15" t="str">
        <f t="shared" si="9"/>
        <v>TSI811205GJ6</v>
      </c>
      <c r="I53" s="39">
        <f t="shared" si="10"/>
        <v>1002</v>
      </c>
      <c r="J53" s="15" t="str">
        <f t="shared" si="11"/>
        <v>GBU7109148V4</v>
      </c>
      <c r="K53" s="39">
        <f t="shared" si="11"/>
        <v>10</v>
      </c>
      <c r="L53" s="34">
        <f>L52</f>
        <v>43369</v>
      </c>
      <c r="M53" s="39" t="str">
        <f t="shared" si="12"/>
        <v>TSZ</v>
      </c>
      <c r="N53" s="39" t="str">
        <f t="shared" si="3"/>
        <v>10-1002050</v>
      </c>
      <c r="O53" s="26">
        <f t="shared" ca="1" si="4"/>
        <v>30606</v>
      </c>
      <c r="P53" s="26">
        <f t="shared" ca="1" si="5"/>
        <v>4896.9599999999991</v>
      </c>
      <c r="Q53" s="26">
        <v>0</v>
      </c>
      <c r="R53" s="26">
        <f t="shared" ca="1" si="6"/>
        <v>35502.959999999999</v>
      </c>
      <c r="S53" s="39">
        <f t="shared" si="13"/>
        <v>1</v>
      </c>
      <c r="T53" s="39">
        <f t="shared" si="14"/>
        <v>1</v>
      </c>
      <c r="V53" s="37" t="str">
        <f t="shared" ca="1" si="7"/>
        <v>EXECUTE [dbo].[PG_CI_FACTURA_CXP] 0, 0, 0, 1002050, 'ABASTECIMIENTO FLETE #1002050 / [RFC] Gas Butep' , 1 , 'TSI811205GJ6' , 'GBU7109148V4' , '2018-09-26','TSZ', '10-1002050' ,30606,4896.96,0 ,35502.96 ,1,1</v>
      </c>
    </row>
    <row r="54" spans="1:22" x14ac:dyDescent="0.3">
      <c r="A54" s="4">
        <f t="shared" si="8"/>
        <v>51</v>
      </c>
      <c r="B54" s="36">
        <f t="shared" ref="B54:D54" si="61">B41</f>
        <v>0</v>
      </c>
      <c r="C54" s="36">
        <f t="shared" si="61"/>
        <v>0</v>
      </c>
      <c r="D54" s="36">
        <f t="shared" si="61"/>
        <v>0</v>
      </c>
      <c r="E54" s="40">
        <f t="shared" si="0"/>
        <v>1002051</v>
      </c>
      <c r="F54" s="35" t="str">
        <f t="shared" si="1"/>
        <v>ABASTECIMIENTO FLETE #1002051 / [RFC] Gas Butep</v>
      </c>
      <c r="G54" s="39">
        <f t="shared" si="15"/>
        <v>1</v>
      </c>
      <c r="H54" s="15" t="str">
        <f t="shared" si="9"/>
        <v>TSI811205GJ6</v>
      </c>
      <c r="I54" s="39">
        <f t="shared" si="10"/>
        <v>1002</v>
      </c>
      <c r="J54" s="15" t="str">
        <f t="shared" si="11"/>
        <v>GBU7109148V4</v>
      </c>
      <c r="K54" s="39">
        <f t="shared" si="11"/>
        <v>10</v>
      </c>
      <c r="L54" s="34">
        <f>L53</f>
        <v>43369</v>
      </c>
      <c r="M54" s="39" t="str">
        <f t="shared" si="12"/>
        <v>TSZ</v>
      </c>
      <c r="N54" s="39" t="str">
        <f t="shared" si="3"/>
        <v>10-1002051</v>
      </c>
      <c r="O54" s="26">
        <f t="shared" ca="1" si="4"/>
        <v>24989</v>
      </c>
      <c r="P54" s="26">
        <f t="shared" ca="1" si="5"/>
        <v>3998.239999999998</v>
      </c>
      <c r="Q54" s="26">
        <v>0</v>
      </c>
      <c r="R54" s="26">
        <f t="shared" ca="1" si="6"/>
        <v>28987.239999999998</v>
      </c>
      <c r="S54" s="39">
        <f t="shared" si="13"/>
        <v>1</v>
      </c>
      <c r="T54" s="39">
        <f t="shared" si="14"/>
        <v>1</v>
      </c>
      <c r="V54" s="37" t="str">
        <f t="shared" ca="1" si="7"/>
        <v>EXECUTE [dbo].[PG_CI_FACTURA_CXP] 0, 0, 0, 1002051, 'ABASTECIMIENTO FLETE #1002051 / [RFC] Gas Butep' , 1 , 'TSI811205GJ6' , 'GBU7109148V4' , '2018-09-26','TSZ', '10-1002051' ,24989,3998.24,0 ,28987.24 ,1,1</v>
      </c>
    </row>
    <row r="55" spans="1:22" x14ac:dyDescent="0.3">
      <c r="A55" s="4">
        <f t="shared" si="8"/>
        <v>52</v>
      </c>
      <c r="B55" s="36">
        <f t="shared" ref="B55:D55" si="62">B42</f>
        <v>0</v>
      </c>
      <c r="C55" s="36">
        <f t="shared" si="62"/>
        <v>0</v>
      </c>
      <c r="D55" s="36">
        <f t="shared" si="62"/>
        <v>0</v>
      </c>
      <c r="E55" s="40">
        <f t="shared" si="0"/>
        <v>1002052</v>
      </c>
      <c r="F55" s="35" t="str">
        <f t="shared" si="1"/>
        <v>ABASTECIMIENTO FLETE #1002052 / [RFC] Gas Butep</v>
      </c>
      <c r="G55" s="39">
        <f t="shared" si="15"/>
        <v>2</v>
      </c>
      <c r="H55" s="15" t="str">
        <f t="shared" si="9"/>
        <v>TSI811205GJ6</v>
      </c>
      <c r="I55" s="39">
        <f t="shared" si="10"/>
        <v>1002</v>
      </c>
      <c r="J55" s="15" t="str">
        <f t="shared" si="11"/>
        <v>GBU7109148V4</v>
      </c>
      <c r="K55" s="39">
        <f t="shared" si="11"/>
        <v>10</v>
      </c>
      <c r="L55" s="41">
        <f>L54+1</f>
        <v>43370</v>
      </c>
      <c r="M55" s="39" t="str">
        <f t="shared" si="12"/>
        <v>TSZ</v>
      </c>
      <c r="N55" s="39" t="str">
        <f t="shared" si="3"/>
        <v>10-1002052</v>
      </c>
      <c r="O55" s="26">
        <f t="shared" ca="1" si="4"/>
        <v>33596</v>
      </c>
      <c r="P55" s="26">
        <f t="shared" ca="1" si="5"/>
        <v>5375.3600000000006</v>
      </c>
      <c r="Q55" s="26">
        <v>0</v>
      </c>
      <c r="R55" s="26">
        <f t="shared" ca="1" si="6"/>
        <v>38971.360000000001</v>
      </c>
      <c r="S55" s="39">
        <f t="shared" si="13"/>
        <v>1</v>
      </c>
      <c r="T55" s="39">
        <f t="shared" si="14"/>
        <v>1</v>
      </c>
      <c r="V55" s="37" t="str">
        <f t="shared" ca="1" si="7"/>
        <v>EXECUTE [dbo].[PG_CI_FACTURA_CXP] 0, 0, 0, 1002052, 'ABASTECIMIENTO FLETE #1002052 / [RFC] Gas Butep' , 2 , 'TSI811205GJ6' , 'GBU7109148V4' , '2018-09-27','TSZ', '10-1002052' ,33596,5375.36,0 ,38971.36 ,1,1</v>
      </c>
    </row>
    <row r="56" spans="1:22" x14ac:dyDescent="0.3">
      <c r="A56" s="4">
        <f t="shared" si="8"/>
        <v>53</v>
      </c>
      <c r="B56" s="36">
        <f t="shared" ref="B56:D56" si="63">B43</f>
        <v>0</v>
      </c>
      <c r="C56" s="36">
        <f t="shared" si="63"/>
        <v>0</v>
      </c>
      <c r="D56" s="36">
        <f t="shared" si="63"/>
        <v>0</v>
      </c>
      <c r="E56" s="40">
        <f t="shared" si="0"/>
        <v>1002053</v>
      </c>
      <c r="F56" s="35" t="str">
        <f t="shared" si="1"/>
        <v>ABASTECIMIENTO FLETE #1002053 / [RFC] Gas Butep</v>
      </c>
      <c r="G56" s="39">
        <f t="shared" si="15"/>
        <v>1</v>
      </c>
      <c r="H56" s="15" t="str">
        <f t="shared" si="9"/>
        <v>TSI811205GJ6</v>
      </c>
      <c r="I56" s="39">
        <f t="shared" si="10"/>
        <v>1002</v>
      </c>
      <c r="J56" s="15" t="str">
        <f t="shared" si="11"/>
        <v>GBU7109148V4</v>
      </c>
      <c r="K56" s="39">
        <f t="shared" si="11"/>
        <v>10</v>
      </c>
      <c r="L56" s="34">
        <f>L55</f>
        <v>43370</v>
      </c>
      <c r="M56" s="39" t="str">
        <f t="shared" si="12"/>
        <v>TSZ</v>
      </c>
      <c r="N56" s="39" t="str">
        <f t="shared" si="3"/>
        <v>10-1002053</v>
      </c>
      <c r="O56" s="26">
        <f t="shared" ca="1" si="4"/>
        <v>24467</v>
      </c>
      <c r="P56" s="26">
        <f t="shared" ca="1" si="5"/>
        <v>3914.7199999999975</v>
      </c>
      <c r="Q56" s="26">
        <v>0</v>
      </c>
      <c r="R56" s="26">
        <f t="shared" ca="1" si="6"/>
        <v>28381.719999999998</v>
      </c>
      <c r="S56" s="39">
        <f t="shared" si="13"/>
        <v>1</v>
      </c>
      <c r="T56" s="39">
        <f t="shared" si="14"/>
        <v>2</v>
      </c>
      <c r="V56" s="37" t="str">
        <f t="shared" ca="1" si="7"/>
        <v>EXECUTE [dbo].[PG_CI_FACTURA_CXP] 0, 0, 0, 1002053, 'ABASTECIMIENTO FLETE #1002053 / [RFC] Gas Butep' , 1 , 'TSI811205GJ6' , 'GBU7109148V4' , '2018-09-27','TSZ', '10-1002053' ,24467,3914.72,0 ,28381.72 ,1,2</v>
      </c>
    </row>
    <row r="57" spans="1:22" x14ac:dyDescent="0.3">
      <c r="A57" s="4">
        <f t="shared" si="8"/>
        <v>54</v>
      </c>
      <c r="B57" s="36">
        <f t="shared" ref="B57:D57" si="64">B44</f>
        <v>0</v>
      </c>
      <c r="C57" s="36">
        <f t="shared" si="64"/>
        <v>0</v>
      </c>
      <c r="D57" s="36">
        <f t="shared" si="64"/>
        <v>0</v>
      </c>
      <c r="E57" s="40">
        <f t="shared" si="0"/>
        <v>1002054</v>
      </c>
      <c r="F57" s="35" t="str">
        <f t="shared" si="1"/>
        <v>ABASTECIMIENTO FLETE #1002054 / [RFC] Gas Butep</v>
      </c>
      <c r="G57" s="39">
        <f t="shared" si="15"/>
        <v>2</v>
      </c>
      <c r="H57" s="15" t="str">
        <f t="shared" si="9"/>
        <v>TSI811205GJ6</v>
      </c>
      <c r="I57" s="39">
        <f t="shared" si="10"/>
        <v>1002</v>
      </c>
      <c r="J57" s="15" t="str">
        <f t="shared" si="11"/>
        <v>GBU7109148V4</v>
      </c>
      <c r="K57" s="39">
        <f t="shared" si="11"/>
        <v>10</v>
      </c>
      <c r="L57" s="34">
        <f t="shared" si="11"/>
        <v>43370</v>
      </c>
      <c r="M57" s="39" t="str">
        <f t="shared" si="12"/>
        <v>TSZ</v>
      </c>
      <c r="N57" s="39" t="str">
        <f t="shared" si="3"/>
        <v>10-1002054</v>
      </c>
      <c r="O57" s="26">
        <f t="shared" ca="1" si="4"/>
        <v>30630</v>
      </c>
      <c r="P57" s="26">
        <f t="shared" ca="1" si="5"/>
        <v>4900.7999999999956</v>
      </c>
      <c r="Q57" s="26">
        <v>0</v>
      </c>
      <c r="R57" s="26">
        <f t="shared" ca="1" si="6"/>
        <v>35530.799999999996</v>
      </c>
      <c r="S57" s="39">
        <f t="shared" si="13"/>
        <v>1</v>
      </c>
      <c r="T57" s="39">
        <f t="shared" si="14"/>
        <v>3</v>
      </c>
      <c r="V57" s="37" t="str">
        <f t="shared" ca="1" si="7"/>
        <v>EXECUTE [dbo].[PG_CI_FACTURA_CXP] 0, 0, 0, 1002054, 'ABASTECIMIENTO FLETE #1002054 / [RFC] Gas Butep' , 2 , 'TSI811205GJ6' , 'GBU7109148V4' , '2018-09-27','TSZ', '10-1002054' ,30630,4900.8,0 ,35530.8 ,1,3</v>
      </c>
    </row>
    <row r="58" spans="1:22" x14ac:dyDescent="0.3">
      <c r="A58" s="4">
        <f t="shared" si="8"/>
        <v>55</v>
      </c>
      <c r="B58" s="36">
        <f t="shared" ref="B58:D58" si="65">B45</f>
        <v>0</v>
      </c>
      <c r="C58" s="36">
        <f t="shared" si="65"/>
        <v>0</v>
      </c>
      <c r="D58" s="36">
        <f t="shared" si="65"/>
        <v>0</v>
      </c>
      <c r="E58" s="40">
        <f t="shared" si="0"/>
        <v>1002055</v>
      </c>
      <c r="F58" s="35" t="str">
        <f t="shared" si="1"/>
        <v>ABASTECIMIENTO FLETE #1002055 / [RFC] Gas Butep</v>
      </c>
      <c r="G58" s="39">
        <f t="shared" si="15"/>
        <v>1</v>
      </c>
      <c r="H58" s="15" t="str">
        <f t="shared" si="9"/>
        <v>TSI811205GJ6</v>
      </c>
      <c r="I58" s="39">
        <f t="shared" si="10"/>
        <v>1002</v>
      </c>
      <c r="J58" s="15" t="str">
        <f t="shared" si="11"/>
        <v>GBU7109148V4</v>
      </c>
      <c r="K58" s="39">
        <f t="shared" si="11"/>
        <v>10</v>
      </c>
      <c r="L58" s="34">
        <f t="shared" si="11"/>
        <v>43370</v>
      </c>
      <c r="M58" s="39" t="str">
        <f t="shared" si="12"/>
        <v>TSZ</v>
      </c>
      <c r="N58" s="39" t="str">
        <f t="shared" si="3"/>
        <v>10-1002055</v>
      </c>
      <c r="O58" s="26">
        <f t="shared" ca="1" si="4"/>
        <v>39543</v>
      </c>
      <c r="P58" s="26">
        <f t="shared" ca="1" si="5"/>
        <v>6326.8799999999974</v>
      </c>
      <c r="Q58" s="26">
        <v>0</v>
      </c>
      <c r="R58" s="26">
        <f t="shared" ca="1" si="6"/>
        <v>45869.88</v>
      </c>
      <c r="S58" s="39">
        <f t="shared" si="13"/>
        <v>1</v>
      </c>
      <c r="T58" s="39">
        <f t="shared" si="14"/>
        <v>1</v>
      </c>
      <c r="V58" s="37" t="str">
        <f t="shared" ca="1" si="7"/>
        <v>EXECUTE [dbo].[PG_CI_FACTURA_CXP] 0, 0, 0, 1002055, 'ABASTECIMIENTO FLETE #1002055 / [RFC] Gas Butep' , 1 , 'TSI811205GJ6' , 'GBU7109148V4' , '2018-09-27','TSZ', '10-1002055' ,39543,6326.88,0 ,45869.88 ,1,1</v>
      </c>
    </row>
    <row r="59" spans="1:22" x14ac:dyDescent="0.3">
      <c r="A59" s="4">
        <f t="shared" si="8"/>
        <v>56</v>
      </c>
      <c r="B59" s="36">
        <f t="shared" ref="B59:D59" si="66">B46</f>
        <v>0</v>
      </c>
      <c r="C59" s="36">
        <f t="shared" si="66"/>
        <v>0</v>
      </c>
      <c r="D59" s="36">
        <f t="shared" si="66"/>
        <v>0</v>
      </c>
      <c r="E59" s="40">
        <f t="shared" si="0"/>
        <v>1002056</v>
      </c>
      <c r="F59" s="35" t="str">
        <f t="shared" si="1"/>
        <v>ABASTECIMIENTO FLETE #1002056 / [RFC] Gas Butep</v>
      </c>
      <c r="G59" s="39">
        <f t="shared" si="15"/>
        <v>1</v>
      </c>
      <c r="H59" s="15" t="str">
        <f t="shared" si="9"/>
        <v>TSI811205GJ6</v>
      </c>
      <c r="I59" s="39">
        <f t="shared" si="10"/>
        <v>1002</v>
      </c>
      <c r="J59" s="15" t="str">
        <f t="shared" si="11"/>
        <v>GBU7109148V4</v>
      </c>
      <c r="K59" s="39">
        <f t="shared" si="11"/>
        <v>10</v>
      </c>
      <c r="L59" s="34">
        <f t="shared" si="11"/>
        <v>43370</v>
      </c>
      <c r="M59" s="39" t="str">
        <f t="shared" si="12"/>
        <v>TSZ</v>
      </c>
      <c r="N59" s="39" t="str">
        <f t="shared" si="3"/>
        <v>10-1002056</v>
      </c>
      <c r="O59" s="26">
        <f t="shared" ca="1" si="4"/>
        <v>37701</v>
      </c>
      <c r="P59" s="26">
        <f t="shared" ca="1" si="5"/>
        <v>6032.1599999999962</v>
      </c>
      <c r="Q59" s="26">
        <v>0</v>
      </c>
      <c r="R59" s="26">
        <f t="shared" ca="1" si="6"/>
        <v>43733.159999999996</v>
      </c>
      <c r="S59" s="39">
        <f t="shared" si="13"/>
        <v>1</v>
      </c>
      <c r="T59" s="39">
        <f t="shared" si="14"/>
        <v>1</v>
      </c>
      <c r="V59" s="37" t="str">
        <f t="shared" ca="1" si="7"/>
        <v>EXECUTE [dbo].[PG_CI_FACTURA_CXP] 0, 0, 0, 1002056, 'ABASTECIMIENTO FLETE #1002056 / [RFC] Gas Butep' , 1 , 'TSI811205GJ6' , 'GBU7109148V4' , '2018-09-27','TSZ', '10-1002056' ,37701,6032.16,0 ,43733.16 ,1,1</v>
      </c>
    </row>
    <row r="60" spans="1:22" x14ac:dyDescent="0.3">
      <c r="A60" s="4">
        <f t="shared" si="8"/>
        <v>57</v>
      </c>
      <c r="B60" s="36">
        <f t="shared" ref="B60:D60" si="67">B47</f>
        <v>0</v>
      </c>
      <c r="C60" s="36">
        <f t="shared" si="67"/>
        <v>0</v>
      </c>
      <c r="D60" s="36">
        <f t="shared" si="67"/>
        <v>0</v>
      </c>
      <c r="E60" s="40">
        <f t="shared" si="0"/>
        <v>1002057</v>
      </c>
      <c r="F60" s="35" t="str">
        <f t="shared" si="1"/>
        <v>ABASTECIMIENTO FLETE #1002057 / [RFC] Gas Butep</v>
      </c>
      <c r="G60" s="39">
        <f t="shared" si="15"/>
        <v>1</v>
      </c>
      <c r="H60" s="15" t="str">
        <f t="shared" si="9"/>
        <v>TSI811205GJ6</v>
      </c>
      <c r="I60" s="39">
        <f t="shared" si="10"/>
        <v>1002</v>
      </c>
      <c r="J60" s="15" t="str">
        <f t="shared" si="11"/>
        <v>GBU7109148V4</v>
      </c>
      <c r="K60" s="39">
        <f t="shared" si="11"/>
        <v>10</v>
      </c>
      <c r="L60" s="41">
        <f>L59+1</f>
        <v>43371</v>
      </c>
      <c r="M60" s="39" t="str">
        <f t="shared" si="12"/>
        <v>TSZ</v>
      </c>
      <c r="N60" s="39" t="str">
        <f t="shared" si="3"/>
        <v>10-1002057</v>
      </c>
      <c r="O60" s="26">
        <f t="shared" ca="1" si="4"/>
        <v>34589</v>
      </c>
      <c r="P60" s="26">
        <f t="shared" ca="1" si="5"/>
        <v>5534.239999999998</v>
      </c>
      <c r="Q60" s="26">
        <v>0</v>
      </c>
      <c r="R60" s="26">
        <f t="shared" ca="1" si="6"/>
        <v>40123.24</v>
      </c>
      <c r="S60" s="39">
        <f t="shared" si="13"/>
        <v>1</v>
      </c>
      <c r="T60" s="39">
        <f t="shared" si="14"/>
        <v>1</v>
      </c>
      <c r="V60" s="37" t="str">
        <f t="shared" ca="1" si="7"/>
        <v>EXECUTE [dbo].[PG_CI_FACTURA_CXP] 0, 0, 0, 1002057, 'ABASTECIMIENTO FLETE #1002057 / [RFC] Gas Butep' , 1 , 'TSI811205GJ6' , 'GBU7109148V4' , '2018-09-28','TSZ', '10-1002057' ,34589,5534.24,0 ,40123.24 ,1,1</v>
      </c>
    </row>
    <row r="61" spans="1:22" x14ac:dyDescent="0.3">
      <c r="A61" s="4">
        <f t="shared" si="8"/>
        <v>58</v>
      </c>
      <c r="B61" s="36">
        <f t="shared" ref="B61:D61" si="68">B48</f>
        <v>0</v>
      </c>
      <c r="C61" s="36">
        <f t="shared" si="68"/>
        <v>0</v>
      </c>
      <c r="D61" s="36">
        <f t="shared" si="68"/>
        <v>0</v>
      </c>
      <c r="E61" s="40">
        <f t="shared" si="0"/>
        <v>1002058</v>
      </c>
      <c r="F61" s="35" t="str">
        <f t="shared" si="1"/>
        <v>ABASTECIMIENTO FLETE #1002058 / [RFC] Gas Butep</v>
      </c>
      <c r="G61" s="39">
        <f t="shared" si="15"/>
        <v>1</v>
      </c>
      <c r="H61" s="15" t="str">
        <f t="shared" si="9"/>
        <v>TSI811205GJ6</v>
      </c>
      <c r="I61" s="39">
        <f t="shared" si="10"/>
        <v>1002</v>
      </c>
      <c r="J61" s="15" t="str">
        <f t="shared" si="11"/>
        <v>GBU7109148V4</v>
      </c>
      <c r="K61" s="39">
        <f t="shared" si="11"/>
        <v>10</v>
      </c>
      <c r="L61" s="34">
        <f t="shared" ref="L61" si="69">L60</f>
        <v>43371</v>
      </c>
      <c r="M61" s="39" t="str">
        <f t="shared" si="12"/>
        <v>TSZ</v>
      </c>
      <c r="N61" s="39" t="str">
        <f t="shared" si="3"/>
        <v>10-1002058</v>
      </c>
      <c r="O61" s="26">
        <f t="shared" ca="1" si="4"/>
        <v>39707</v>
      </c>
      <c r="P61" s="26">
        <f t="shared" ca="1" si="5"/>
        <v>6353.1199999999953</v>
      </c>
      <c r="Q61" s="26">
        <v>0</v>
      </c>
      <c r="R61" s="26">
        <f t="shared" ca="1" si="6"/>
        <v>46060.119999999995</v>
      </c>
      <c r="S61" s="39">
        <f t="shared" si="13"/>
        <v>1</v>
      </c>
      <c r="T61" s="39">
        <f t="shared" si="14"/>
        <v>1</v>
      </c>
      <c r="V61" s="37" t="str">
        <f t="shared" ca="1" si="7"/>
        <v>EXECUTE [dbo].[PG_CI_FACTURA_CXP] 0, 0, 0, 1002058, 'ABASTECIMIENTO FLETE #1002058 / [RFC] Gas Butep' , 1 , 'TSI811205GJ6' , 'GBU7109148V4' , '2018-09-28','TSZ', '10-1002058' ,39707,6353.12,0 ,46060.12 ,1,1</v>
      </c>
    </row>
    <row r="62" spans="1:22" x14ac:dyDescent="0.3">
      <c r="A62" s="4">
        <f t="shared" si="8"/>
        <v>59</v>
      </c>
      <c r="B62" s="36">
        <f t="shared" ref="B62:D62" si="70">B49</f>
        <v>0</v>
      </c>
      <c r="C62" s="36">
        <f t="shared" si="70"/>
        <v>0</v>
      </c>
      <c r="D62" s="36">
        <f t="shared" si="70"/>
        <v>0</v>
      </c>
      <c r="E62" s="40">
        <f t="shared" si="0"/>
        <v>1002059</v>
      </c>
      <c r="F62" s="35" t="str">
        <f t="shared" si="1"/>
        <v>ABASTECIMIENTO FLETE #1002059 / [RFC] Gas Butep</v>
      </c>
      <c r="G62" s="39">
        <f t="shared" si="15"/>
        <v>2</v>
      </c>
      <c r="H62" s="15" t="str">
        <f t="shared" si="9"/>
        <v>TSI811205GJ6</v>
      </c>
      <c r="I62" s="39">
        <f t="shared" si="10"/>
        <v>1002</v>
      </c>
      <c r="J62" s="15" t="str">
        <f t="shared" si="11"/>
        <v>GBU7109148V4</v>
      </c>
      <c r="K62" s="39">
        <f t="shared" si="11"/>
        <v>10</v>
      </c>
      <c r="L62" s="34">
        <f t="shared" ref="L62" si="71">L61</f>
        <v>43371</v>
      </c>
      <c r="M62" s="39" t="str">
        <f t="shared" si="12"/>
        <v>TSZ</v>
      </c>
      <c r="N62" s="39" t="str">
        <f t="shared" si="3"/>
        <v>10-1002059</v>
      </c>
      <c r="O62" s="26">
        <f t="shared" ca="1" si="4"/>
        <v>21126</v>
      </c>
      <c r="P62" s="26">
        <f t="shared" ca="1" si="5"/>
        <v>3380.16</v>
      </c>
      <c r="Q62" s="26">
        <v>0</v>
      </c>
      <c r="R62" s="26">
        <f t="shared" ca="1" si="6"/>
        <v>24506.16</v>
      </c>
      <c r="S62" s="39">
        <f t="shared" si="13"/>
        <v>1</v>
      </c>
      <c r="T62" s="39">
        <f t="shared" si="14"/>
        <v>2</v>
      </c>
      <c r="V62" s="37" t="str">
        <f t="shared" ca="1" si="7"/>
        <v>EXECUTE [dbo].[PG_CI_FACTURA_CXP] 0, 0, 0, 1002059, 'ABASTECIMIENTO FLETE #1002059 / [RFC] Gas Butep' , 2 , 'TSI811205GJ6' , 'GBU7109148V4' , '2018-09-28','TSZ', '10-1002059' ,21126,3380.16,0 ,24506.16 ,1,2</v>
      </c>
    </row>
    <row r="63" spans="1:22" x14ac:dyDescent="0.3">
      <c r="A63" s="4">
        <f t="shared" si="8"/>
        <v>60</v>
      </c>
      <c r="B63" s="36">
        <f t="shared" ref="B63:D63" si="72">B50</f>
        <v>0</v>
      </c>
      <c r="C63" s="36">
        <f t="shared" si="72"/>
        <v>0</v>
      </c>
      <c r="D63" s="36">
        <f t="shared" si="72"/>
        <v>0</v>
      </c>
      <c r="E63" s="40">
        <f t="shared" si="0"/>
        <v>1002060</v>
      </c>
      <c r="F63" s="35" t="str">
        <f t="shared" si="1"/>
        <v>ABASTECIMIENTO FLETE #1002060 / [RFC] Gas Butep</v>
      </c>
      <c r="G63" s="39">
        <f t="shared" si="15"/>
        <v>1</v>
      </c>
      <c r="H63" s="15" t="str">
        <f t="shared" si="9"/>
        <v>TSI811205GJ6</v>
      </c>
      <c r="I63" s="39">
        <f t="shared" si="10"/>
        <v>1002</v>
      </c>
      <c r="J63" s="15" t="str">
        <f t="shared" si="11"/>
        <v>GBU7109148V4</v>
      </c>
      <c r="K63" s="39">
        <f t="shared" si="11"/>
        <v>10</v>
      </c>
      <c r="L63" s="41">
        <f>L62+1</f>
        <v>43372</v>
      </c>
      <c r="M63" s="39" t="str">
        <f t="shared" si="12"/>
        <v>TSZ</v>
      </c>
      <c r="N63" s="39" t="str">
        <f t="shared" si="3"/>
        <v>10-1002060</v>
      </c>
      <c r="O63" s="26">
        <f t="shared" ca="1" si="4"/>
        <v>36260</v>
      </c>
      <c r="P63" s="26">
        <f t="shared" ca="1" si="5"/>
        <v>5801.5999999999985</v>
      </c>
      <c r="Q63" s="26">
        <v>0</v>
      </c>
      <c r="R63" s="26">
        <f t="shared" ca="1" si="6"/>
        <v>42061.599999999999</v>
      </c>
      <c r="S63" s="39">
        <f t="shared" si="13"/>
        <v>1</v>
      </c>
      <c r="T63" s="39">
        <f t="shared" si="14"/>
        <v>3</v>
      </c>
      <c r="V63" s="37" t="str">
        <f t="shared" ca="1" si="7"/>
        <v>EXECUTE [dbo].[PG_CI_FACTURA_CXP] 0, 0, 0, 1002060, 'ABASTECIMIENTO FLETE #1002060 / [RFC] Gas Butep' , 1 , 'TSI811205GJ6' , 'GBU7109148V4' , '2018-09-29','TSZ', '10-1002060' ,36260,5801.6,0 ,42061.6 ,1,3</v>
      </c>
    </row>
    <row r="64" spans="1:22" x14ac:dyDescent="0.3">
      <c r="A64" s="4">
        <f t="shared" si="8"/>
        <v>61</v>
      </c>
      <c r="B64" s="36">
        <f t="shared" ref="B64:D64" si="73">B51</f>
        <v>0</v>
      </c>
      <c r="C64" s="36">
        <f t="shared" si="73"/>
        <v>0</v>
      </c>
      <c r="D64" s="36">
        <f t="shared" si="73"/>
        <v>0</v>
      </c>
      <c r="E64" s="40">
        <f t="shared" si="0"/>
        <v>1002061</v>
      </c>
      <c r="F64" s="35" t="str">
        <f t="shared" si="1"/>
        <v>ABASTECIMIENTO FLETE #1002061 / [RFC] Gas Butep</v>
      </c>
      <c r="G64" s="39">
        <f t="shared" si="15"/>
        <v>2</v>
      </c>
      <c r="H64" s="15" t="str">
        <f t="shared" si="9"/>
        <v>TSI811205GJ6</v>
      </c>
      <c r="I64" s="39">
        <f t="shared" si="10"/>
        <v>1002</v>
      </c>
      <c r="J64" s="15" t="str">
        <f t="shared" si="11"/>
        <v>GBU7109148V4</v>
      </c>
      <c r="K64" s="39">
        <f t="shared" si="11"/>
        <v>10</v>
      </c>
      <c r="L64" s="34">
        <f>L63</f>
        <v>43372</v>
      </c>
      <c r="M64" s="39" t="str">
        <f t="shared" si="12"/>
        <v>TSZ</v>
      </c>
      <c r="N64" s="39" t="str">
        <f t="shared" si="3"/>
        <v>10-1002061</v>
      </c>
      <c r="O64" s="26">
        <f t="shared" ca="1" si="4"/>
        <v>29710</v>
      </c>
      <c r="P64" s="26">
        <f t="shared" ca="1" si="5"/>
        <v>4753.5999999999985</v>
      </c>
      <c r="Q64" s="26">
        <v>0</v>
      </c>
      <c r="R64" s="26">
        <f t="shared" ca="1" si="6"/>
        <v>34463.599999999999</v>
      </c>
      <c r="S64" s="39">
        <f t="shared" si="13"/>
        <v>1</v>
      </c>
      <c r="T64" s="39">
        <f t="shared" si="14"/>
        <v>1</v>
      </c>
      <c r="V64" s="37" t="str">
        <f t="shared" ca="1" si="7"/>
        <v>EXECUTE [dbo].[PG_CI_FACTURA_CXP] 0, 0, 0, 1002061, 'ABASTECIMIENTO FLETE #1002061 / [RFC] Gas Butep' , 2 , 'TSI811205GJ6' , 'GBU7109148V4' , '2018-09-29','TSZ', '10-1002061' ,29710,4753.6,0 ,34463.6 ,1,1</v>
      </c>
    </row>
    <row r="65" spans="1:22" x14ac:dyDescent="0.3">
      <c r="A65" s="4">
        <f t="shared" si="8"/>
        <v>62</v>
      </c>
      <c r="B65" s="36">
        <f t="shared" ref="B65:D65" si="74">B52</f>
        <v>0</v>
      </c>
      <c r="C65" s="36">
        <f t="shared" si="74"/>
        <v>0</v>
      </c>
      <c r="D65" s="36">
        <f t="shared" si="74"/>
        <v>0</v>
      </c>
      <c r="E65" s="40">
        <f t="shared" si="0"/>
        <v>1002062</v>
      </c>
      <c r="F65" s="35" t="str">
        <f t="shared" si="1"/>
        <v>ABASTECIMIENTO FLETE #1002062 / [RFC] Gas Butep</v>
      </c>
      <c r="G65" s="39">
        <f t="shared" si="15"/>
        <v>1</v>
      </c>
      <c r="H65" s="15" t="str">
        <f t="shared" si="9"/>
        <v>TSI811205GJ6</v>
      </c>
      <c r="I65" s="39">
        <f t="shared" si="10"/>
        <v>1002</v>
      </c>
      <c r="J65" s="15" t="str">
        <f t="shared" si="11"/>
        <v>GBU7109148V4</v>
      </c>
      <c r="K65" s="39">
        <f t="shared" si="11"/>
        <v>10</v>
      </c>
      <c r="L65" s="34">
        <f>L64</f>
        <v>43372</v>
      </c>
      <c r="M65" s="39" t="str">
        <f t="shared" si="12"/>
        <v>TSZ</v>
      </c>
      <c r="N65" s="39" t="str">
        <f t="shared" si="3"/>
        <v>10-1002062</v>
      </c>
      <c r="O65" s="26">
        <f t="shared" ca="1" si="4"/>
        <v>28080</v>
      </c>
      <c r="P65" s="26">
        <f t="shared" ca="1" si="5"/>
        <v>4492.7999999999993</v>
      </c>
      <c r="Q65" s="26">
        <v>0</v>
      </c>
      <c r="R65" s="26">
        <f t="shared" ca="1" si="6"/>
        <v>32572.799999999999</v>
      </c>
      <c r="S65" s="39">
        <f t="shared" si="13"/>
        <v>1</v>
      </c>
      <c r="T65" s="39">
        <f t="shared" si="14"/>
        <v>1</v>
      </c>
      <c r="V65" s="37" t="str">
        <f t="shared" ca="1" si="7"/>
        <v>EXECUTE [dbo].[PG_CI_FACTURA_CXP] 0, 0, 0, 1002062, 'ABASTECIMIENTO FLETE #1002062 / [RFC] Gas Butep' , 1 , 'TSI811205GJ6' , 'GBU7109148V4' , '2018-09-29','TSZ', '10-1002062' ,28080,4492.8,0 ,32572.8 ,1,1</v>
      </c>
    </row>
    <row r="66" spans="1:22" x14ac:dyDescent="0.3">
      <c r="A66" s="4">
        <f t="shared" si="8"/>
        <v>63</v>
      </c>
      <c r="B66" s="36">
        <f t="shared" ref="B66:D66" si="75">B53</f>
        <v>0</v>
      </c>
      <c r="C66" s="36">
        <f t="shared" si="75"/>
        <v>0</v>
      </c>
      <c r="D66" s="36">
        <f t="shared" si="75"/>
        <v>0</v>
      </c>
      <c r="E66" s="40">
        <f t="shared" si="0"/>
        <v>1002063</v>
      </c>
      <c r="F66" s="35" t="str">
        <f t="shared" si="1"/>
        <v>ABASTECIMIENTO FLETE #1002063 / [RFC] Gas Butep</v>
      </c>
      <c r="G66" s="39">
        <f t="shared" si="15"/>
        <v>1</v>
      </c>
      <c r="H66" s="15" t="str">
        <f t="shared" si="9"/>
        <v>TSI811205GJ6</v>
      </c>
      <c r="I66" s="39">
        <f t="shared" si="10"/>
        <v>1002</v>
      </c>
      <c r="J66" s="15" t="str">
        <f t="shared" si="11"/>
        <v>GBU7109148V4</v>
      </c>
      <c r="K66" s="39">
        <f t="shared" si="11"/>
        <v>10</v>
      </c>
      <c r="L66" s="41">
        <f>L65+1</f>
        <v>43373</v>
      </c>
      <c r="M66" s="39" t="str">
        <f t="shared" si="12"/>
        <v>TSZ</v>
      </c>
      <c r="N66" s="39" t="str">
        <f t="shared" si="3"/>
        <v>10-1002063</v>
      </c>
      <c r="O66" s="26">
        <f t="shared" ca="1" si="4"/>
        <v>30802</v>
      </c>
      <c r="P66" s="26">
        <f t="shared" ca="1" si="5"/>
        <v>4928.32</v>
      </c>
      <c r="Q66" s="26">
        <v>0</v>
      </c>
      <c r="R66" s="26">
        <f t="shared" ca="1" si="6"/>
        <v>35730.32</v>
      </c>
      <c r="S66" s="39">
        <f t="shared" si="13"/>
        <v>1</v>
      </c>
      <c r="T66" s="39">
        <f t="shared" si="14"/>
        <v>1</v>
      </c>
      <c r="V66" s="37" t="str">
        <f t="shared" ca="1" si="7"/>
        <v>EXECUTE [dbo].[PG_CI_FACTURA_CXP] 0, 0, 0, 1002063, 'ABASTECIMIENTO FLETE #1002063 / [RFC] Gas Butep' , 1 , 'TSI811205GJ6' , 'GBU7109148V4' , '2018-09-30','TSZ', '10-1002063' ,30802,4928.32,0 ,35730.32 ,1,1</v>
      </c>
    </row>
    <row r="67" spans="1:22" x14ac:dyDescent="0.3">
      <c r="A67" s="4">
        <f t="shared" si="8"/>
        <v>64</v>
      </c>
      <c r="B67" s="36">
        <f t="shared" ref="B67:D67" si="76">B54</f>
        <v>0</v>
      </c>
      <c r="C67" s="36">
        <f t="shared" si="76"/>
        <v>0</v>
      </c>
      <c r="D67" s="36">
        <f t="shared" si="76"/>
        <v>0</v>
      </c>
      <c r="E67" s="40">
        <f t="shared" si="0"/>
        <v>1002064</v>
      </c>
      <c r="F67" s="35" t="str">
        <f t="shared" si="1"/>
        <v>ABASTECIMIENTO FLETE #1002064 / [RFC] Gas Butep</v>
      </c>
      <c r="G67" s="39">
        <f t="shared" si="15"/>
        <v>1</v>
      </c>
      <c r="H67" s="15" t="str">
        <f t="shared" si="9"/>
        <v>TSI811205GJ6</v>
      </c>
      <c r="I67" s="39">
        <f t="shared" si="10"/>
        <v>1002</v>
      </c>
      <c r="J67" s="15" t="str">
        <f t="shared" si="11"/>
        <v>GBU7109148V4</v>
      </c>
      <c r="K67" s="39">
        <f t="shared" si="11"/>
        <v>10</v>
      </c>
      <c r="L67" s="34">
        <f>L66</f>
        <v>43373</v>
      </c>
      <c r="M67" s="39" t="str">
        <f t="shared" si="12"/>
        <v>TSZ</v>
      </c>
      <c r="N67" s="39" t="str">
        <f t="shared" si="3"/>
        <v>10-1002064</v>
      </c>
      <c r="O67" s="26">
        <f t="shared" ca="1" si="4"/>
        <v>36314</v>
      </c>
      <c r="P67" s="26">
        <f t="shared" ca="1" si="5"/>
        <v>5810.239999999998</v>
      </c>
      <c r="Q67" s="26">
        <v>0</v>
      </c>
      <c r="R67" s="26">
        <f t="shared" ca="1" si="6"/>
        <v>42124.24</v>
      </c>
      <c r="S67" s="39">
        <f t="shared" si="13"/>
        <v>1</v>
      </c>
      <c r="T67" s="39">
        <f t="shared" si="14"/>
        <v>1</v>
      </c>
      <c r="V67" s="37" t="str">
        <f t="shared" ca="1" si="7"/>
        <v>EXECUTE [dbo].[PG_CI_FACTURA_CXP] 0, 0, 0, 1002064, 'ABASTECIMIENTO FLETE #1002064 / [RFC] Gas Butep' , 1 , 'TSI811205GJ6' , 'GBU7109148V4' , '2018-09-30','TSZ', '10-1002064' ,36314,5810.24,0 ,42124.24 ,1,1</v>
      </c>
    </row>
    <row r="68" spans="1:22" x14ac:dyDescent="0.3">
      <c r="A68" s="4">
        <f t="shared" si="8"/>
        <v>65</v>
      </c>
      <c r="B68" s="36">
        <f t="shared" ref="B68:D68" si="77">B55</f>
        <v>0</v>
      </c>
      <c r="C68" s="36">
        <f t="shared" si="77"/>
        <v>0</v>
      </c>
      <c r="D68" s="36">
        <f t="shared" si="77"/>
        <v>0</v>
      </c>
      <c r="E68" s="40">
        <f t="shared" si="0"/>
        <v>1002065</v>
      </c>
      <c r="F68" s="35" t="str">
        <f t="shared" si="1"/>
        <v>ABASTECIMIENTO FLETE #1002065 / [RFC] Gas Butep</v>
      </c>
      <c r="G68" s="39">
        <f t="shared" si="15"/>
        <v>1</v>
      </c>
      <c r="H68" s="15" t="str">
        <f t="shared" si="9"/>
        <v>TSI811205GJ6</v>
      </c>
      <c r="I68" s="39">
        <f t="shared" si="10"/>
        <v>1002</v>
      </c>
      <c r="J68" s="15" t="str">
        <f t="shared" si="11"/>
        <v>GBU7109148V4</v>
      </c>
      <c r="K68" s="39">
        <f t="shared" si="11"/>
        <v>10</v>
      </c>
      <c r="L68" s="41">
        <f>L67+1</f>
        <v>43374</v>
      </c>
      <c r="M68" s="39" t="str">
        <f t="shared" si="12"/>
        <v>TSZ</v>
      </c>
      <c r="N68" s="39" t="str">
        <f t="shared" si="3"/>
        <v>10-1002065</v>
      </c>
      <c r="O68" s="26">
        <f t="shared" ca="1" si="4"/>
        <v>39903</v>
      </c>
      <c r="P68" s="26">
        <f t="shared" ca="1" si="5"/>
        <v>6384.4799999999959</v>
      </c>
      <c r="Q68" s="26">
        <v>0</v>
      </c>
      <c r="R68" s="26">
        <f t="shared" ca="1" si="6"/>
        <v>46287.479999999996</v>
      </c>
      <c r="S68" s="39">
        <f t="shared" si="13"/>
        <v>1</v>
      </c>
      <c r="T68" s="39">
        <f t="shared" si="14"/>
        <v>2</v>
      </c>
      <c r="V68" s="37" t="str">
        <f t="shared" ca="1" si="7"/>
        <v>EXECUTE [dbo].[PG_CI_FACTURA_CXP] 0, 0, 0, 1002065, 'ABASTECIMIENTO FLETE #1002065 / [RFC] Gas Butep' , 1 , 'TSI811205GJ6' , 'GBU7109148V4' , '2018-10-01','TSZ', '10-1002065' ,39903,6384.48,0 ,46287.48 ,1,2</v>
      </c>
    </row>
    <row r="69" spans="1:22" x14ac:dyDescent="0.3">
      <c r="A69" s="4">
        <f t="shared" si="8"/>
        <v>66</v>
      </c>
      <c r="B69" s="36">
        <f t="shared" ref="B69:D69" si="78">B56</f>
        <v>0</v>
      </c>
      <c r="C69" s="36">
        <f t="shared" si="78"/>
        <v>0</v>
      </c>
      <c r="D69" s="36">
        <f t="shared" si="78"/>
        <v>0</v>
      </c>
      <c r="E69" s="40">
        <f t="shared" ref="E69:E103" si="79">I69*1000 + A69</f>
        <v>1002066</v>
      </c>
      <c r="F69" s="35" t="str">
        <f t="shared" ref="F69:F103" si="80">CONCATENATE("ABASTECIMIENTO FLETE #",E69," / ",$J$2)</f>
        <v>ABASTECIMIENTO FLETE #1002066 / [RFC] Gas Butep</v>
      </c>
      <c r="G69" s="39">
        <f t="shared" si="15"/>
        <v>2</v>
      </c>
      <c r="H69" s="15" t="str">
        <f t="shared" si="9"/>
        <v>TSI811205GJ6</v>
      </c>
      <c r="I69" s="39">
        <f t="shared" si="10"/>
        <v>1002</v>
      </c>
      <c r="J69" s="15" t="str">
        <f t="shared" si="11"/>
        <v>GBU7109148V4</v>
      </c>
      <c r="K69" s="39">
        <f t="shared" si="11"/>
        <v>10</v>
      </c>
      <c r="L69" s="34">
        <f>L68</f>
        <v>43374</v>
      </c>
      <c r="M69" s="39" t="str">
        <f t="shared" si="12"/>
        <v>TSZ</v>
      </c>
      <c r="N69" s="39" t="str">
        <f t="shared" ref="N69:N103" si="81">CONCATENATE(K69,"-",E69)</f>
        <v>10-1002066</v>
      </c>
      <c r="O69" s="26">
        <f t="shared" ref="O69:O103" ca="1" si="82">RANDBETWEEN($O$1*1000,$P$1*1000)</f>
        <v>36958</v>
      </c>
      <c r="P69" s="26">
        <f t="shared" ref="P69:P103" ca="1" si="83">R69-O69</f>
        <v>5913.2799999999988</v>
      </c>
      <c r="Q69" s="26">
        <v>0</v>
      </c>
      <c r="R69" s="26">
        <f t="shared" ref="R69:R103" ca="1" si="84">O69*1.16</f>
        <v>42871.28</v>
      </c>
      <c r="S69" s="39">
        <f t="shared" si="13"/>
        <v>1</v>
      </c>
      <c r="T69" s="39">
        <f t="shared" si="14"/>
        <v>3</v>
      </c>
      <c r="V69" s="37" t="str">
        <f t="shared" ref="V69:V103" ca="1" si="85">CONCATENATE($Y$2,E69,", '",F69,"' , ",G69," , '",H69,"' , '",J69,"' , '",TEXT(L69,"aaaa-mm-dd"),"','",M69,"', '",N69,"' ,",O69,",",P69,",",Q69," ,",R69," ,",S69,",",T69)</f>
        <v>EXECUTE [dbo].[PG_CI_FACTURA_CXP] 0, 0, 0, 1002066, 'ABASTECIMIENTO FLETE #1002066 / [RFC] Gas Butep' , 2 , 'TSI811205GJ6' , 'GBU7109148V4' , '2018-10-01','TSZ', '10-1002066' ,36958,5913.28,0 ,42871.28 ,1,3</v>
      </c>
    </row>
    <row r="70" spans="1:22" x14ac:dyDescent="0.3">
      <c r="A70" s="4">
        <f t="shared" ref="A70:A103" si="86">A69+1</f>
        <v>67</v>
      </c>
      <c r="B70" s="36">
        <f t="shared" ref="B70:D70" si="87">B57</f>
        <v>0</v>
      </c>
      <c r="C70" s="36">
        <f t="shared" si="87"/>
        <v>0</v>
      </c>
      <c r="D70" s="36">
        <f t="shared" si="87"/>
        <v>0</v>
      </c>
      <c r="E70" s="40">
        <f t="shared" si="79"/>
        <v>1002067</v>
      </c>
      <c r="F70" s="35" t="str">
        <f t="shared" si="80"/>
        <v>ABASTECIMIENTO FLETE #1002067 / [RFC] Gas Butep</v>
      </c>
      <c r="G70" s="39">
        <f t="shared" si="15"/>
        <v>1</v>
      </c>
      <c r="H70" s="15" t="str">
        <f t="shared" ref="H70:H103" si="88">H69</f>
        <v>TSI811205GJ6</v>
      </c>
      <c r="I70" s="39">
        <f t="shared" ref="I70:I103" si="89">I69</f>
        <v>1002</v>
      </c>
      <c r="J70" s="15" t="str">
        <f t="shared" ref="J70:L103" si="90">J69</f>
        <v>GBU7109148V4</v>
      </c>
      <c r="K70" s="39">
        <f t="shared" si="90"/>
        <v>10</v>
      </c>
      <c r="L70" s="34">
        <f>L69</f>
        <v>43374</v>
      </c>
      <c r="M70" s="39" t="str">
        <f t="shared" ref="M70:M103" si="91">M69</f>
        <v>TSZ</v>
      </c>
      <c r="N70" s="39" t="str">
        <f t="shared" si="81"/>
        <v>10-1002067</v>
      </c>
      <c r="O70" s="26">
        <f t="shared" ca="1" si="82"/>
        <v>20430</v>
      </c>
      <c r="P70" s="26">
        <f t="shared" ca="1" si="83"/>
        <v>3268.7999999999993</v>
      </c>
      <c r="Q70" s="26">
        <v>0</v>
      </c>
      <c r="R70" s="26">
        <f t="shared" ca="1" si="84"/>
        <v>23698.799999999999</v>
      </c>
      <c r="S70" s="39">
        <f t="shared" ref="S70:S103" si="92">S69</f>
        <v>1</v>
      </c>
      <c r="T70" s="39">
        <f t="shared" si="14"/>
        <v>1</v>
      </c>
      <c r="V70" s="37" t="str">
        <f t="shared" ca="1" si="85"/>
        <v>EXECUTE [dbo].[PG_CI_FACTURA_CXP] 0, 0, 0, 1002067, 'ABASTECIMIENTO FLETE #1002067 / [RFC] Gas Butep' , 1 , 'TSI811205GJ6' , 'GBU7109148V4' , '2018-10-01','TSZ', '10-1002067' ,20430,3268.8,0 ,23698.8 ,1,1</v>
      </c>
    </row>
    <row r="71" spans="1:22" x14ac:dyDescent="0.3">
      <c r="A71" s="4">
        <f t="shared" si="86"/>
        <v>68</v>
      </c>
      <c r="B71" s="36">
        <f t="shared" ref="B71:D71" si="93">B58</f>
        <v>0</v>
      </c>
      <c r="C71" s="36">
        <f t="shared" si="93"/>
        <v>0</v>
      </c>
      <c r="D71" s="36">
        <f t="shared" si="93"/>
        <v>0</v>
      </c>
      <c r="E71" s="40">
        <f t="shared" si="79"/>
        <v>1002068</v>
      </c>
      <c r="F71" s="35" t="str">
        <f t="shared" si="80"/>
        <v>ABASTECIMIENTO FLETE #1002068 / [RFC] Gas Butep</v>
      </c>
      <c r="G71" s="39">
        <f t="shared" si="15"/>
        <v>2</v>
      </c>
      <c r="H71" s="15" t="str">
        <f t="shared" si="88"/>
        <v>TSI811205GJ6</v>
      </c>
      <c r="I71" s="39">
        <f t="shared" si="89"/>
        <v>1002</v>
      </c>
      <c r="J71" s="15" t="str">
        <f t="shared" si="90"/>
        <v>GBU7109148V4</v>
      </c>
      <c r="K71" s="39">
        <f t="shared" si="90"/>
        <v>10</v>
      </c>
      <c r="L71" s="41">
        <f>L70+1</f>
        <v>43375</v>
      </c>
      <c r="M71" s="39" t="str">
        <f t="shared" si="91"/>
        <v>TSZ</v>
      </c>
      <c r="N71" s="39" t="str">
        <f t="shared" si="81"/>
        <v>10-1002068</v>
      </c>
      <c r="O71" s="26">
        <f t="shared" ca="1" si="82"/>
        <v>26697</v>
      </c>
      <c r="P71" s="26">
        <f t="shared" ca="1" si="83"/>
        <v>4271.5199999999968</v>
      </c>
      <c r="Q71" s="26">
        <v>0</v>
      </c>
      <c r="R71" s="26">
        <f t="shared" ca="1" si="84"/>
        <v>30968.519999999997</v>
      </c>
      <c r="S71" s="39">
        <f t="shared" si="92"/>
        <v>1</v>
      </c>
      <c r="T71" s="39">
        <f t="shared" si="14"/>
        <v>1</v>
      </c>
      <c r="V71" s="37" t="str">
        <f t="shared" ca="1" si="85"/>
        <v>EXECUTE [dbo].[PG_CI_FACTURA_CXP] 0, 0, 0, 1002068, 'ABASTECIMIENTO FLETE #1002068 / [RFC] Gas Butep' , 2 , 'TSI811205GJ6' , 'GBU7109148V4' , '2018-10-02','TSZ', '10-1002068' ,26697,4271.52,0 ,30968.52 ,1,1</v>
      </c>
    </row>
    <row r="72" spans="1:22" x14ac:dyDescent="0.3">
      <c r="A72" s="4">
        <f t="shared" si="86"/>
        <v>69</v>
      </c>
      <c r="B72" s="36">
        <f t="shared" ref="B72:D72" si="94">B59</f>
        <v>0</v>
      </c>
      <c r="C72" s="36">
        <f t="shared" si="94"/>
        <v>0</v>
      </c>
      <c r="D72" s="36">
        <f t="shared" si="94"/>
        <v>0</v>
      </c>
      <c r="E72" s="40">
        <f t="shared" si="79"/>
        <v>1002069</v>
      </c>
      <c r="F72" s="35" t="str">
        <f t="shared" si="80"/>
        <v>ABASTECIMIENTO FLETE #1002069 / [RFC] Gas Butep</v>
      </c>
      <c r="G72" s="39">
        <f t="shared" si="15"/>
        <v>1</v>
      </c>
      <c r="H72" s="15" t="str">
        <f t="shared" si="88"/>
        <v>TSI811205GJ6</v>
      </c>
      <c r="I72" s="39">
        <f t="shared" si="89"/>
        <v>1002</v>
      </c>
      <c r="J72" s="15" t="str">
        <f t="shared" si="90"/>
        <v>GBU7109148V4</v>
      </c>
      <c r="K72" s="39">
        <f t="shared" si="90"/>
        <v>10</v>
      </c>
      <c r="L72" s="34">
        <f t="shared" si="90"/>
        <v>43375</v>
      </c>
      <c r="M72" s="39" t="str">
        <f t="shared" si="91"/>
        <v>TSZ</v>
      </c>
      <c r="N72" s="39" t="str">
        <f t="shared" si="81"/>
        <v>10-1002069</v>
      </c>
      <c r="O72" s="26">
        <f t="shared" ca="1" si="82"/>
        <v>34012</v>
      </c>
      <c r="P72" s="26">
        <f t="shared" ca="1" si="83"/>
        <v>5441.9199999999983</v>
      </c>
      <c r="Q72" s="26">
        <v>0</v>
      </c>
      <c r="R72" s="26">
        <f t="shared" ca="1" si="84"/>
        <v>39453.919999999998</v>
      </c>
      <c r="S72" s="39">
        <f t="shared" si="92"/>
        <v>1</v>
      </c>
      <c r="T72" s="39">
        <f t="shared" si="14"/>
        <v>1</v>
      </c>
      <c r="V72" s="37" t="str">
        <f t="shared" ca="1" si="85"/>
        <v>EXECUTE [dbo].[PG_CI_FACTURA_CXP] 0, 0, 0, 1002069, 'ABASTECIMIENTO FLETE #1002069 / [RFC] Gas Butep' , 1 , 'TSI811205GJ6' , 'GBU7109148V4' , '2018-10-02','TSZ', '10-1002069' ,34012,5441.92,0 ,39453.92 ,1,1</v>
      </c>
    </row>
    <row r="73" spans="1:22" x14ac:dyDescent="0.3">
      <c r="A73" s="4">
        <f t="shared" si="86"/>
        <v>70</v>
      </c>
      <c r="B73" s="36">
        <f t="shared" ref="B73:D73" si="95">B60</f>
        <v>0</v>
      </c>
      <c r="C73" s="36">
        <f t="shared" si="95"/>
        <v>0</v>
      </c>
      <c r="D73" s="36">
        <f t="shared" si="95"/>
        <v>0</v>
      </c>
      <c r="E73" s="40">
        <f t="shared" si="79"/>
        <v>1002070</v>
      </c>
      <c r="F73" s="35" t="str">
        <f t="shared" si="80"/>
        <v>ABASTECIMIENTO FLETE #1002070 / [RFC] Gas Butep</v>
      </c>
      <c r="G73" s="39">
        <f t="shared" si="15"/>
        <v>1</v>
      </c>
      <c r="H73" s="15" t="str">
        <f t="shared" si="88"/>
        <v>TSI811205GJ6</v>
      </c>
      <c r="I73" s="39">
        <f t="shared" si="89"/>
        <v>1002</v>
      </c>
      <c r="J73" s="15" t="str">
        <f t="shared" si="90"/>
        <v>GBU7109148V4</v>
      </c>
      <c r="K73" s="39">
        <f t="shared" si="90"/>
        <v>10</v>
      </c>
      <c r="L73" s="34">
        <f t="shared" si="90"/>
        <v>43375</v>
      </c>
      <c r="M73" s="39" t="str">
        <f t="shared" si="91"/>
        <v>TSZ</v>
      </c>
      <c r="N73" s="39" t="str">
        <f t="shared" si="81"/>
        <v>10-1002070</v>
      </c>
      <c r="O73" s="26">
        <f t="shared" ca="1" si="82"/>
        <v>28585</v>
      </c>
      <c r="P73" s="26">
        <f t="shared" ca="1" si="83"/>
        <v>4573.5999999999985</v>
      </c>
      <c r="Q73" s="26">
        <v>0</v>
      </c>
      <c r="R73" s="26">
        <f t="shared" ca="1" si="84"/>
        <v>33158.6</v>
      </c>
      <c r="S73" s="39">
        <f t="shared" si="92"/>
        <v>1</v>
      </c>
      <c r="T73" s="39">
        <f t="shared" si="14"/>
        <v>1</v>
      </c>
      <c r="V73" s="37" t="str">
        <f t="shared" ca="1" si="85"/>
        <v>EXECUTE [dbo].[PG_CI_FACTURA_CXP] 0, 0, 0, 1002070, 'ABASTECIMIENTO FLETE #1002070 / [RFC] Gas Butep' , 1 , 'TSI811205GJ6' , 'GBU7109148V4' , '2018-10-02','TSZ', '10-1002070' ,28585,4573.6,0 ,33158.6 ,1,1</v>
      </c>
    </row>
    <row r="74" spans="1:22" x14ac:dyDescent="0.3">
      <c r="A74" s="4">
        <f t="shared" si="86"/>
        <v>71</v>
      </c>
      <c r="B74" s="36">
        <f t="shared" ref="B74:D74" si="96">B61</f>
        <v>0</v>
      </c>
      <c r="C74" s="36">
        <f t="shared" si="96"/>
        <v>0</v>
      </c>
      <c r="D74" s="36">
        <f t="shared" si="96"/>
        <v>0</v>
      </c>
      <c r="E74" s="40">
        <f t="shared" si="79"/>
        <v>1002071</v>
      </c>
      <c r="F74" s="35" t="str">
        <f t="shared" si="80"/>
        <v>ABASTECIMIENTO FLETE #1002071 / [RFC] Gas Butep</v>
      </c>
      <c r="G74" s="39">
        <f t="shared" si="15"/>
        <v>1</v>
      </c>
      <c r="H74" s="15" t="str">
        <f t="shared" si="88"/>
        <v>TSI811205GJ6</v>
      </c>
      <c r="I74" s="39">
        <f t="shared" si="89"/>
        <v>1002</v>
      </c>
      <c r="J74" s="15" t="str">
        <f t="shared" si="90"/>
        <v>GBU7109148V4</v>
      </c>
      <c r="K74" s="39">
        <f t="shared" si="90"/>
        <v>10</v>
      </c>
      <c r="L74" s="41">
        <f>L73+1</f>
        <v>43376</v>
      </c>
      <c r="M74" s="39" t="str">
        <f t="shared" si="91"/>
        <v>TSZ</v>
      </c>
      <c r="N74" s="39" t="str">
        <f t="shared" si="81"/>
        <v>10-1002071</v>
      </c>
      <c r="O74" s="26">
        <f t="shared" ca="1" si="82"/>
        <v>38779</v>
      </c>
      <c r="P74" s="26">
        <f t="shared" ca="1" si="83"/>
        <v>6204.6399999999994</v>
      </c>
      <c r="Q74" s="26">
        <v>0</v>
      </c>
      <c r="R74" s="26">
        <f t="shared" ca="1" si="84"/>
        <v>44983.64</v>
      </c>
      <c r="S74" s="39">
        <f t="shared" si="92"/>
        <v>1</v>
      </c>
      <c r="T74" s="39">
        <f t="shared" si="14"/>
        <v>2</v>
      </c>
      <c r="V74" s="37" t="str">
        <f t="shared" ca="1" si="85"/>
        <v>EXECUTE [dbo].[PG_CI_FACTURA_CXP] 0, 0, 0, 1002071, 'ABASTECIMIENTO FLETE #1002071 / [RFC] Gas Butep' , 1 , 'TSI811205GJ6' , 'GBU7109148V4' , '2018-10-03','TSZ', '10-1002071' ,38779,6204.64,0 ,44983.64 ,1,2</v>
      </c>
    </row>
    <row r="75" spans="1:22" x14ac:dyDescent="0.3">
      <c r="A75" s="4">
        <f t="shared" si="86"/>
        <v>72</v>
      </c>
      <c r="B75" s="36">
        <f t="shared" ref="B75:D75" si="97">B62</f>
        <v>0</v>
      </c>
      <c r="C75" s="36">
        <f t="shared" si="97"/>
        <v>0</v>
      </c>
      <c r="D75" s="36">
        <f t="shared" si="97"/>
        <v>0</v>
      </c>
      <c r="E75" s="40">
        <f t="shared" si="79"/>
        <v>1002072</v>
      </c>
      <c r="F75" s="35" t="str">
        <f t="shared" si="80"/>
        <v>ABASTECIMIENTO FLETE #1002072 / [RFC] Gas Butep</v>
      </c>
      <c r="G75" s="39">
        <f t="shared" si="15"/>
        <v>1</v>
      </c>
      <c r="H75" s="15" t="str">
        <f t="shared" si="88"/>
        <v>TSI811205GJ6</v>
      </c>
      <c r="I75" s="39">
        <f t="shared" si="89"/>
        <v>1002</v>
      </c>
      <c r="J75" s="15" t="str">
        <f t="shared" si="90"/>
        <v>GBU7109148V4</v>
      </c>
      <c r="K75" s="39">
        <f t="shared" si="90"/>
        <v>10</v>
      </c>
      <c r="L75" s="34">
        <f>L74</f>
        <v>43376</v>
      </c>
      <c r="M75" s="39" t="str">
        <f t="shared" si="91"/>
        <v>TSZ</v>
      </c>
      <c r="N75" s="39" t="str">
        <f t="shared" si="81"/>
        <v>10-1002072</v>
      </c>
      <c r="O75" s="26">
        <f t="shared" ca="1" si="82"/>
        <v>21260</v>
      </c>
      <c r="P75" s="26">
        <f t="shared" ca="1" si="83"/>
        <v>3401.5999999999985</v>
      </c>
      <c r="Q75" s="26">
        <v>0</v>
      </c>
      <c r="R75" s="26">
        <f t="shared" ca="1" si="84"/>
        <v>24661.599999999999</v>
      </c>
      <c r="S75" s="39">
        <f t="shared" si="92"/>
        <v>1</v>
      </c>
      <c r="T75" s="39">
        <f t="shared" ref="T75:T103" si="98">T69</f>
        <v>3</v>
      </c>
      <c r="V75" s="37" t="str">
        <f t="shared" ca="1" si="85"/>
        <v>EXECUTE [dbo].[PG_CI_FACTURA_CXP] 0, 0, 0, 1002072, 'ABASTECIMIENTO FLETE #1002072 / [RFC] Gas Butep' , 1 , 'TSI811205GJ6' , 'GBU7109148V4' , '2018-10-03','TSZ', '10-1002072' ,21260,3401.6,0 ,24661.6 ,1,3</v>
      </c>
    </row>
    <row r="76" spans="1:22" x14ac:dyDescent="0.3">
      <c r="A76" s="4">
        <f t="shared" si="86"/>
        <v>73</v>
      </c>
      <c r="B76" s="36">
        <f t="shared" ref="B76:D76" si="99">B63</f>
        <v>0</v>
      </c>
      <c r="C76" s="36">
        <f t="shared" si="99"/>
        <v>0</v>
      </c>
      <c r="D76" s="36">
        <f t="shared" si="99"/>
        <v>0</v>
      </c>
      <c r="E76" s="40">
        <f t="shared" si="79"/>
        <v>1002073</v>
      </c>
      <c r="F76" s="35" t="str">
        <f t="shared" si="80"/>
        <v>ABASTECIMIENTO FLETE #1002073 / [RFC] Gas Butep</v>
      </c>
      <c r="G76" s="39">
        <f t="shared" ref="G76:G103" si="100">G69</f>
        <v>2</v>
      </c>
      <c r="H76" s="15" t="str">
        <f t="shared" si="88"/>
        <v>TSI811205GJ6</v>
      </c>
      <c r="I76" s="39">
        <f t="shared" si="89"/>
        <v>1002</v>
      </c>
      <c r="J76" s="15" t="str">
        <f t="shared" si="90"/>
        <v>GBU7109148V4</v>
      </c>
      <c r="K76" s="39">
        <f t="shared" si="90"/>
        <v>10</v>
      </c>
      <c r="L76" s="34">
        <f>L75</f>
        <v>43376</v>
      </c>
      <c r="M76" s="39" t="str">
        <f t="shared" si="91"/>
        <v>TSZ</v>
      </c>
      <c r="N76" s="39" t="str">
        <f t="shared" si="81"/>
        <v>10-1002073</v>
      </c>
      <c r="O76" s="26">
        <f t="shared" ca="1" si="82"/>
        <v>32297</v>
      </c>
      <c r="P76" s="26">
        <f t="shared" ca="1" si="83"/>
        <v>5167.5199999999968</v>
      </c>
      <c r="Q76" s="26">
        <v>0</v>
      </c>
      <c r="R76" s="26">
        <f t="shared" ca="1" si="84"/>
        <v>37464.519999999997</v>
      </c>
      <c r="S76" s="39">
        <f t="shared" si="92"/>
        <v>1</v>
      </c>
      <c r="T76" s="39">
        <f t="shared" si="98"/>
        <v>1</v>
      </c>
      <c r="V76" s="37" t="str">
        <f t="shared" ca="1" si="85"/>
        <v>EXECUTE [dbo].[PG_CI_FACTURA_CXP] 0, 0, 0, 1002073, 'ABASTECIMIENTO FLETE #1002073 / [RFC] Gas Butep' , 2 , 'TSI811205GJ6' , 'GBU7109148V4' , '2018-10-03','TSZ', '10-1002073' ,32297,5167.52,0 ,37464.52 ,1,1</v>
      </c>
    </row>
    <row r="77" spans="1:22" x14ac:dyDescent="0.3">
      <c r="A77" s="4">
        <f t="shared" si="86"/>
        <v>74</v>
      </c>
      <c r="B77" s="36">
        <f t="shared" ref="B77:D77" si="101">B64</f>
        <v>0</v>
      </c>
      <c r="C77" s="36">
        <f t="shared" si="101"/>
        <v>0</v>
      </c>
      <c r="D77" s="36">
        <f t="shared" si="101"/>
        <v>0</v>
      </c>
      <c r="E77" s="40">
        <f t="shared" si="79"/>
        <v>1002074</v>
      </c>
      <c r="F77" s="35" t="str">
        <f t="shared" si="80"/>
        <v>ABASTECIMIENTO FLETE #1002074 / [RFC] Gas Butep</v>
      </c>
      <c r="G77" s="39">
        <f t="shared" si="100"/>
        <v>1</v>
      </c>
      <c r="H77" s="15" t="str">
        <f t="shared" si="88"/>
        <v>TSI811205GJ6</v>
      </c>
      <c r="I77" s="39">
        <f t="shared" si="89"/>
        <v>1002</v>
      </c>
      <c r="J77" s="15" t="str">
        <f t="shared" si="90"/>
        <v>GBU7109148V4</v>
      </c>
      <c r="K77" s="39">
        <f t="shared" si="90"/>
        <v>10</v>
      </c>
      <c r="L77" s="41">
        <f>L76+1</f>
        <v>43377</v>
      </c>
      <c r="M77" s="39" t="str">
        <f t="shared" si="91"/>
        <v>TSZ</v>
      </c>
      <c r="N77" s="39" t="str">
        <f t="shared" si="81"/>
        <v>10-1002074</v>
      </c>
      <c r="O77" s="26">
        <f t="shared" ca="1" si="82"/>
        <v>38328</v>
      </c>
      <c r="P77" s="26">
        <f t="shared" ca="1" si="83"/>
        <v>6132.4799999999959</v>
      </c>
      <c r="Q77" s="26">
        <v>0</v>
      </c>
      <c r="R77" s="26">
        <f t="shared" ca="1" si="84"/>
        <v>44460.479999999996</v>
      </c>
      <c r="S77" s="39">
        <f t="shared" si="92"/>
        <v>1</v>
      </c>
      <c r="T77" s="39">
        <f t="shared" si="98"/>
        <v>1</v>
      </c>
      <c r="V77" s="37" t="str">
        <f t="shared" ca="1" si="85"/>
        <v>EXECUTE [dbo].[PG_CI_FACTURA_CXP] 0, 0, 0, 1002074, 'ABASTECIMIENTO FLETE #1002074 / [RFC] Gas Butep' , 1 , 'TSI811205GJ6' , 'GBU7109148V4' , '2018-10-04','TSZ', '10-1002074' ,38328,6132.48,0 ,44460.48 ,1,1</v>
      </c>
    </row>
    <row r="78" spans="1:22" x14ac:dyDescent="0.3">
      <c r="A78" s="4">
        <f t="shared" si="86"/>
        <v>75</v>
      </c>
      <c r="B78" s="36">
        <f t="shared" ref="B78:D78" si="102">B65</f>
        <v>0</v>
      </c>
      <c r="C78" s="36">
        <f t="shared" si="102"/>
        <v>0</v>
      </c>
      <c r="D78" s="36">
        <f t="shared" si="102"/>
        <v>0</v>
      </c>
      <c r="E78" s="40">
        <f t="shared" si="79"/>
        <v>1002075</v>
      </c>
      <c r="F78" s="35" t="str">
        <f t="shared" si="80"/>
        <v>ABASTECIMIENTO FLETE #1002075 / [RFC] Gas Butep</v>
      </c>
      <c r="G78" s="39">
        <f t="shared" si="100"/>
        <v>2</v>
      </c>
      <c r="H78" s="15" t="str">
        <f t="shared" si="88"/>
        <v>TSI811205GJ6</v>
      </c>
      <c r="I78" s="39">
        <f t="shared" si="89"/>
        <v>1002</v>
      </c>
      <c r="J78" s="15" t="str">
        <f t="shared" si="90"/>
        <v>GBU7109148V4</v>
      </c>
      <c r="K78" s="39">
        <f t="shared" si="90"/>
        <v>10</v>
      </c>
      <c r="L78" s="34">
        <f>L77</f>
        <v>43377</v>
      </c>
      <c r="M78" s="39" t="str">
        <f t="shared" si="91"/>
        <v>TSZ</v>
      </c>
      <c r="N78" s="39" t="str">
        <f t="shared" si="81"/>
        <v>10-1002075</v>
      </c>
      <c r="O78" s="26">
        <f t="shared" ca="1" si="82"/>
        <v>27600</v>
      </c>
      <c r="P78" s="26">
        <f t="shared" ca="1" si="83"/>
        <v>4415.9999999999964</v>
      </c>
      <c r="Q78" s="26">
        <v>0</v>
      </c>
      <c r="R78" s="26">
        <f t="shared" ca="1" si="84"/>
        <v>32015.999999999996</v>
      </c>
      <c r="S78" s="39">
        <f t="shared" si="92"/>
        <v>1</v>
      </c>
      <c r="T78" s="39">
        <f t="shared" si="98"/>
        <v>1</v>
      </c>
      <c r="V78" s="37" t="str">
        <f t="shared" ca="1" si="85"/>
        <v>EXECUTE [dbo].[PG_CI_FACTURA_CXP] 0, 0, 0, 1002075, 'ABASTECIMIENTO FLETE #1002075 / [RFC] Gas Butep' , 2 , 'TSI811205GJ6' , 'GBU7109148V4' , '2018-10-04','TSZ', '10-1002075' ,27600,4416,0 ,32016 ,1,1</v>
      </c>
    </row>
    <row r="79" spans="1:22" x14ac:dyDescent="0.3">
      <c r="A79" s="4">
        <f t="shared" si="86"/>
        <v>76</v>
      </c>
      <c r="B79" s="36">
        <f t="shared" ref="B79:D79" si="103">B66</f>
        <v>0</v>
      </c>
      <c r="C79" s="36">
        <f t="shared" si="103"/>
        <v>0</v>
      </c>
      <c r="D79" s="36">
        <f t="shared" si="103"/>
        <v>0</v>
      </c>
      <c r="E79" s="40">
        <f t="shared" si="79"/>
        <v>1002076</v>
      </c>
      <c r="F79" s="35" t="str">
        <f t="shared" si="80"/>
        <v>ABASTECIMIENTO FLETE #1002076 / [RFC] Gas Butep</v>
      </c>
      <c r="G79" s="39">
        <f t="shared" si="100"/>
        <v>1</v>
      </c>
      <c r="H79" s="15" t="str">
        <f t="shared" si="88"/>
        <v>TSI811205GJ6</v>
      </c>
      <c r="I79" s="39">
        <f t="shared" si="89"/>
        <v>1002</v>
      </c>
      <c r="J79" s="15" t="str">
        <f t="shared" si="90"/>
        <v>GBU7109148V4</v>
      </c>
      <c r="K79" s="39">
        <f t="shared" si="90"/>
        <v>10</v>
      </c>
      <c r="L79" s="41">
        <f>L78+1</f>
        <v>43378</v>
      </c>
      <c r="M79" s="39" t="str">
        <f t="shared" si="91"/>
        <v>TSZ</v>
      </c>
      <c r="N79" s="39" t="str">
        <f t="shared" si="81"/>
        <v>10-1002076</v>
      </c>
      <c r="O79" s="26">
        <f t="shared" ca="1" si="82"/>
        <v>26922</v>
      </c>
      <c r="P79" s="26">
        <f t="shared" ca="1" si="83"/>
        <v>4307.5199999999968</v>
      </c>
      <c r="Q79" s="26">
        <v>0</v>
      </c>
      <c r="R79" s="26">
        <f t="shared" ca="1" si="84"/>
        <v>31229.519999999997</v>
      </c>
      <c r="S79" s="39">
        <f t="shared" si="92"/>
        <v>1</v>
      </c>
      <c r="T79" s="39">
        <f t="shared" si="98"/>
        <v>1</v>
      </c>
      <c r="V79" s="37" t="str">
        <f t="shared" ca="1" si="85"/>
        <v>EXECUTE [dbo].[PG_CI_FACTURA_CXP] 0, 0, 0, 1002076, 'ABASTECIMIENTO FLETE #1002076 / [RFC] Gas Butep' , 1 , 'TSI811205GJ6' , 'GBU7109148V4' , '2018-10-05','TSZ', '10-1002076' ,26922,4307.52,0 ,31229.52 ,1,1</v>
      </c>
    </row>
    <row r="80" spans="1:22" x14ac:dyDescent="0.3">
      <c r="A80" s="4">
        <f t="shared" si="86"/>
        <v>77</v>
      </c>
      <c r="B80" s="36">
        <f t="shared" ref="B80:D80" si="104">B67</f>
        <v>0</v>
      </c>
      <c r="C80" s="36">
        <f t="shared" si="104"/>
        <v>0</v>
      </c>
      <c r="D80" s="36">
        <f t="shared" si="104"/>
        <v>0</v>
      </c>
      <c r="E80" s="40">
        <f t="shared" si="79"/>
        <v>1002077</v>
      </c>
      <c r="F80" s="35" t="str">
        <f t="shared" si="80"/>
        <v>ABASTECIMIENTO FLETE #1002077 / [RFC] Gas Butep</v>
      </c>
      <c r="G80" s="39">
        <f t="shared" si="100"/>
        <v>1</v>
      </c>
      <c r="H80" s="15" t="str">
        <f t="shared" si="88"/>
        <v>TSI811205GJ6</v>
      </c>
      <c r="I80" s="39">
        <f t="shared" si="89"/>
        <v>1002</v>
      </c>
      <c r="J80" s="15" t="str">
        <f t="shared" si="90"/>
        <v>GBU7109148V4</v>
      </c>
      <c r="K80" s="39">
        <f t="shared" si="90"/>
        <v>10</v>
      </c>
      <c r="L80" s="34">
        <f>L79</f>
        <v>43378</v>
      </c>
      <c r="M80" s="39" t="str">
        <f t="shared" si="91"/>
        <v>TSZ</v>
      </c>
      <c r="N80" s="39" t="str">
        <f t="shared" si="81"/>
        <v>10-1002077</v>
      </c>
      <c r="O80" s="26">
        <f t="shared" ca="1" si="82"/>
        <v>33777</v>
      </c>
      <c r="P80" s="26">
        <f t="shared" ca="1" si="83"/>
        <v>5404.32</v>
      </c>
      <c r="Q80" s="26">
        <v>0</v>
      </c>
      <c r="R80" s="26">
        <f t="shared" ca="1" si="84"/>
        <v>39181.32</v>
      </c>
      <c r="S80" s="39">
        <f t="shared" si="92"/>
        <v>1</v>
      </c>
      <c r="T80" s="39">
        <f t="shared" si="98"/>
        <v>2</v>
      </c>
      <c r="V80" s="37" t="str">
        <f t="shared" ca="1" si="85"/>
        <v>EXECUTE [dbo].[PG_CI_FACTURA_CXP] 0, 0, 0, 1002077, 'ABASTECIMIENTO FLETE #1002077 / [RFC] Gas Butep' , 1 , 'TSI811205GJ6' , 'GBU7109148V4' , '2018-10-05','TSZ', '10-1002077' ,33777,5404.32,0 ,39181.32 ,1,2</v>
      </c>
    </row>
    <row r="81" spans="1:22" x14ac:dyDescent="0.3">
      <c r="A81" s="4">
        <f t="shared" si="86"/>
        <v>78</v>
      </c>
      <c r="B81" s="36">
        <f t="shared" ref="B81:D81" si="105">B68</f>
        <v>0</v>
      </c>
      <c r="C81" s="36">
        <f t="shared" si="105"/>
        <v>0</v>
      </c>
      <c r="D81" s="36">
        <f t="shared" si="105"/>
        <v>0</v>
      </c>
      <c r="E81" s="40">
        <f t="shared" si="79"/>
        <v>1002078</v>
      </c>
      <c r="F81" s="35" t="str">
        <f t="shared" si="80"/>
        <v>ABASTECIMIENTO FLETE #1002078 / [RFC] Gas Butep</v>
      </c>
      <c r="G81" s="39">
        <f t="shared" si="100"/>
        <v>1</v>
      </c>
      <c r="H81" s="15" t="str">
        <f t="shared" si="88"/>
        <v>TSI811205GJ6</v>
      </c>
      <c r="I81" s="39">
        <f t="shared" si="89"/>
        <v>1002</v>
      </c>
      <c r="J81" s="15" t="str">
        <f t="shared" si="90"/>
        <v>GBU7109148V4</v>
      </c>
      <c r="K81" s="39">
        <f t="shared" si="90"/>
        <v>10</v>
      </c>
      <c r="L81" s="34">
        <f>L80</f>
        <v>43378</v>
      </c>
      <c r="M81" s="39" t="str">
        <f t="shared" si="91"/>
        <v>TSZ</v>
      </c>
      <c r="N81" s="39" t="str">
        <f t="shared" si="81"/>
        <v>10-1002078</v>
      </c>
      <c r="O81" s="26">
        <f t="shared" ca="1" si="82"/>
        <v>22452</v>
      </c>
      <c r="P81" s="26">
        <f t="shared" ca="1" si="83"/>
        <v>3592.3199999999997</v>
      </c>
      <c r="Q81" s="26">
        <v>0</v>
      </c>
      <c r="R81" s="26">
        <f t="shared" ca="1" si="84"/>
        <v>26044.32</v>
      </c>
      <c r="S81" s="39">
        <f t="shared" si="92"/>
        <v>1</v>
      </c>
      <c r="T81" s="39">
        <f t="shared" si="98"/>
        <v>3</v>
      </c>
      <c r="V81" s="37" t="str">
        <f t="shared" ca="1" si="85"/>
        <v>EXECUTE [dbo].[PG_CI_FACTURA_CXP] 0, 0, 0, 1002078, 'ABASTECIMIENTO FLETE #1002078 / [RFC] Gas Butep' , 1 , 'TSI811205GJ6' , 'GBU7109148V4' , '2018-10-05','TSZ', '10-1002078' ,22452,3592.32,0 ,26044.32 ,1,3</v>
      </c>
    </row>
    <row r="82" spans="1:22" x14ac:dyDescent="0.3">
      <c r="A82" s="4">
        <f t="shared" si="86"/>
        <v>79</v>
      </c>
      <c r="B82" s="36">
        <f t="shared" ref="B82:D82" si="106">B69</f>
        <v>0</v>
      </c>
      <c r="C82" s="36">
        <f t="shared" si="106"/>
        <v>0</v>
      </c>
      <c r="D82" s="36">
        <f t="shared" si="106"/>
        <v>0</v>
      </c>
      <c r="E82" s="40">
        <f t="shared" si="79"/>
        <v>1002079</v>
      </c>
      <c r="F82" s="35" t="str">
        <f t="shared" si="80"/>
        <v>ABASTECIMIENTO FLETE #1002079 / [RFC] Gas Butep</v>
      </c>
      <c r="G82" s="39">
        <f t="shared" si="100"/>
        <v>1</v>
      </c>
      <c r="H82" s="15" t="str">
        <f t="shared" si="88"/>
        <v>TSI811205GJ6</v>
      </c>
      <c r="I82" s="39">
        <f t="shared" si="89"/>
        <v>1002</v>
      </c>
      <c r="J82" s="15" t="str">
        <f t="shared" si="90"/>
        <v>GBU7109148V4</v>
      </c>
      <c r="K82" s="39">
        <f t="shared" si="90"/>
        <v>10</v>
      </c>
      <c r="L82" s="34">
        <f t="shared" si="90"/>
        <v>43378</v>
      </c>
      <c r="M82" s="39" t="str">
        <f t="shared" si="91"/>
        <v>TSZ</v>
      </c>
      <c r="N82" s="39" t="str">
        <f t="shared" si="81"/>
        <v>10-1002079</v>
      </c>
      <c r="O82" s="26">
        <f t="shared" ca="1" si="82"/>
        <v>36222</v>
      </c>
      <c r="P82" s="26">
        <f t="shared" ca="1" si="83"/>
        <v>5795.5199999999968</v>
      </c>
      <c r="Q82" s="26">
        <v>0</v>
      </c>
      <c r="R82" s="26">
        <f t="shared" ca="1" si="84"/>
        <v>42017.52</v>
      </c>
      <c r="S82" s="39">
        <f t="shared" si="92"/>
        <v>1</v>
      </c>
      <c r="T82" s="39">
        <f t="shared" si="98"/>
        <v>1</v>
      </c>
      <c r="V82" s="37" t="str">
        <f t="shared" ca="1" si="85"/>
        <v>EXECUTE [dbo].[PG_CI_FACTURA_CXP] 0, 0, 0, 1002079, 'ABASTECIMIENTO FLETE #1002079 / [RFC] Gas Butep' , 1 , 'TSI811205GJ6' , 'GBU7109148V4' , '2018-10-05','TSZ', '10-1002079' ,36222,5795.52,0 ,42017.52 ,1,1</v>
      </c>
    </row>
    <row r="83" spans="1:22" x14ac:dyDescent="0.3">
      <c r="A83" s="4">
        <f t="shared" si="86"/>
        <v>80</v>
      </c>
      <c r="B83" s="36">
        <f t="shared" ref="B83:D83" si="107">B70</f>
        <v>0</v>
      </c>
      <c r="C83" s="36">
        <f t="shared" si="107"/>
        <v>0</v>
      </c>
      <c r="D83" s="36">
        <f t="shared" si="107"/>
        <v>0</v>
      </c>
      <c r="E83" s="40">
        <f t="shared" si="79"/>
        <v>1002080</v>
      </c>
      <c r="F83" s="35" t="str">
        <f t="shared" si="80"/>
        <v>ABASTECIMIENTO FLETE #1002080 / [RFC] Gas Butep</v>
      </c>
      <c r="G83" s="39">
        <f t="shared" si="100"/>
        <v>2</v>
      </c>
      <c r="H83" s="15" t="str">
        <f t="shared" si="88"/>
        <v>TSI811205GJ6</v>
      </c>
      <c r="I83" s="39">
        <f t="shared" si="89"/>
        <v>1002</v>
      </c>
      <c r="J83" s="15" t="str">
        <f t="shared" si="90"/>
        <v>GBU7109148V4</v>
      </c>
      <c r="K83" s="39">
        <f t="shared" si="90"/>
        <v>10</v>
      </c>
      <c r="L83" s="34">
        <f t="shared" si="90"/>
        <v>43378</v>
      </c>
      <c r="M83" s="39" t="str">
        <f t="shared" si="91"/>
        <v>TSZ</v>
      </c>
      <c r="N83" s="39" t="str">
        <f t="shared" si="81"/>
        <v>10-1002080</v>
      </c>
      <c r="O83" s="26">
        <f t="shared" ca="1" si="82"/>
        <v>26551</v>
      </c>
      <c r="P83" s="26">
        <f t="shared" ca="1" si="83"/>
        <v>4248.1599999999962</v>
      </c>
      <c r="Q83" s="26">
        <v>0</v>
      </c>
      <c r="R83" s="26">
        <f t="shared" ca="1" si="84"/>
        <v>30799.159999999996</v>
      </c>
      <c r="S83" s="39">
        <f t="shared" si="92"/>
        <v>1</v>
      </c>
      <c r="T83" s="39">
        <f t="shared" si="98"/>
        <v>1</v>
      </c>
      <c r="V83" s="37" t="str">
        <f t="shared" ca="1" si="85"/>
        <v>EXECUTE [dbo].[PG_CI_FACTURA_CXP] 0, 0, 0, 1002080, 'ABASTECIMIENTO FLETE #1002080 / [RFC] Gas Butep' , 2 , 'TSI811205GJ6' , 'GBU7109148V4' , '2018-10-05','TSZ', '10-1002080' ,26551,4248.16,0 ,30799.16 ,1,1</v>
      </c>
    </row>
    <row r="84" spans="1:22" x14ac:dyDescent="0.3">
      <c r="A84" s="4">
        <f t="shared" si="86"/>
        <v>81</v>
      </c>
      <c r="B84" s="36">
        <f t="shared" ref="B84:D84" si="108">B71</f>
        <v>0</v>
      </c>
      <c r="C84" s="36">
        <f t="shared" si="108"/>
        <v>0</v>
      </c>
      <c r="D84" s="36">
        <f t="shared" si="108"/>
        <v>0</v>
      </c>
      <c r="E84" s="40">
        <f t="shared" si="79"/>
        <v>1002081</v>
      </c>
      <c r="F84" s="35" t="str">
        <f t="shared" si="80"/>
        <v>ABASTECIMIENTO FLETE #1002081 / [RFC] Gas Butep</v>
      </c>
      <c r="G84" s="39">
        <f t="shared" si="100"/>
        <v>1</v>
      </c>
      <c r="H84" s="15" t="str">
        <f t="shared" si="88"/>
        <v>TSI811205GJ6</v>
      </c>
      <c r="I84" s="39">
        <f t="shared" si="89"/>
        <v>1002</v>
      </c>
      <c r="J84" s="15" t="str">
        <f t="shared" si="90"/>
        <v>GBU7109148V4</v>
      </c>
      <c r="K84" s="39">
        <f t="shared" si="90"/>
        <v>10</v>
      </c>
      <c r="L84" s="34">
        <f t="shared" si="90"/>
        <v>43378</v>
      </c>
      <c r="M84" s="39" t="str">
        <f t="shared" si="91"/>
        <v>TSZ</v>
      </c>
      <c r="N84" s="39" t="str">
        <f t="shared" si="81"/>
        <v>10-1002081</v>
      </c>
      <c r="O84" s="26">
        <f t="shared" ca="1" si="82"/>
        <v>36122</v>
      </c>
      <c r="P84" s="26">
        <f t="shared" ca="1" si="83"/>
        <v>5779.5199999999968</v>
      </c>
      <c r="Q84" s="26">
        <v>0</v>
      </c>
      <c r="R84" s="26">
        <f t="shared" ca="1" si="84"/>
        <v>41901.519999999997</v>
      </c>
      <c r="S84" s="39">
        <f t="shared" si="92"/>
        <v>1</v>
      </c>
      <c r="T84" s="39">
        <f t="shared" si="98"/>
        <v>1</v>
      </c>
      <c r="V84" s="37" t="str">
        <f t="shared" ca="1" si="85"/>
        <v>EXECUTE [dbo].[PG_CI_FACTURA_CXP] 0, 0, 0, 1002081, 'ABASTECIMIENTO FLETE #1002081 / [RFC] Gas Butep' , 1 , 'TSI811205GJ6' , 'GBU7109148V4' , '2018-10-05','TSZ', '10-1002081' ,36122,5779.52,0 ,41901.52 ,1,1</v>
      </c>
    </row>
    <row r="85" spans="1:22" x14ac:dyDescent="0.3">
      <c r="A85" s="4">
        <f t="shared" si="86"/>
        <v>82</v>
      </c>
      <c r="B85" s="36">
        <f t="shared" ref="B85:D85" si="109">B72</f>
        <v>0</v>
      </c>
      <c r="C85" s="36">
        <f t="shared" si="109"/>
        <v>0</v>
      </c>
      <c r="D85" s="36">
        <f t="shared" si="109"/>
        <v>0</v>
      </c>
      <c r="E85" s="40">
        <f t="shared" si="79"/>
        <v>1002082</v>
      </c>
      <c r="F85" s="35" t="str">
        <f t="shared" si="80"/>
        <v>ABASTECIMIENTO FLETE #1002082 / [RFC] Gas Butep</v>
      </c>
      <c r="G85" s="39">
        <f t="shared" si="100"/>
        <v>2</v>
      </c>
      <c r="H85" s="15" t="str">
        <f t="shared" si="88"/>
        <v>TSI811205GJ6</v>
      </c>
      <c r="I85" s="39">
        <f t="shared" si="89"/>
        <v>1002</v>
      </c>
      <c r="J85" s="15" t="str">
        <f t="shared" si="90"/>
        <v>GBU7109148V4</v>
      </c>
      <c r="K85" s="39">
        <f t="shared" si="90"/>
        <v>10</v>
      </c>
      <c r="L85" s="41">
        <f>L84+1</f>
        <v>43379</v>
      </c>
      <c r="M85" s="39" t="str">
        <f t="shared" si="91"/>
        <v>TSZ</v>
      </c>
      <c r="N85" s="39" t="str">
        <f t="shared" si="81"/>
        <v>10-1002082</v>
      </c>
      <c r="O85" s="26">
        <f t="shared" ca="1" si="82"/>
        <v>21880</v>
      </c>
      <c r="P85" s="26">
        <f t="shared" ca="1" si="83"/>
        <v>3500.7999999999993</v>
      </c>
      <c r="Q85" s="26">
        <v>0</v>
      </c>
      <c r="R85" s="26">
        <f t="shared" ca="1" si="84"/>
        <v>25380.799999999999</v>
      </c>
      <c r="S85" s="39">
        <f t="shared" si="92"/>
        <v>1</v>
      </c>
      <c r="T85" s="39">
        <f t="shared" si="98"/>
        <v>1</v>
      </c>
      <c r="V85" s="37" t="str">
        <f t="shared" ca="1" si="85"/>
        <v>EXECUTE [dbo].[PG_CI_FACTURA_CXP] 0, 0, 0, 1002082, 'ABASTECIMIENTO FLETE #1002082 / [RFC] Gas Butep' , 2 , 'TSI811205GJ6' , 'GBU7109148V4' , '2018-10-06','TSZ', '10-1002082' ,21880,3500.8,0 ,25380.8 ,1,1</v>
      </c>
    </row>
    <row r="86" spans="1:22" x14ac:dyDescent="0.3">
      <c r="A86" s="4">
        <f t="shared" si="86"/>
        <v>83</v>
      </c>
      <c r="B86" s="36">
        <f t="shared" ref="B86:D86" si="110">B73</f>
        <v>0</v>
      </c>
      <c r="C86" s="36">
        <f t="shared" si="110"/>
        <v>0</v>
      </c>
      <c r="D86" s="36">
        <f t="shared" si="110"/>
        <v>0</v>
      </c>
      <c r="E86" s="40">
        <f t="shared" si="79"/>
        <v>1002083</v>
      </c>
      <c r="F86" s="35" t="str">
        <f t="shared" si="80"/>
        <v>ABASTECIMIENTO FLETE #1002083 / [RFC] Gas Butep</v>
      </c>
      <c r="G86" s="39">
        <f t="shared" si="100"/>
        <v>1</v>
      </c>
      <c r="H86" s="15" t="str">
        <f t="shared" si="88"/>
        <v>TSI811205GJ6</v>
      </c>
      <c r="I86" s="39">
        <f t="shared" si="89"/>
        <v>1002</v>
      </c>
      <c r="J86" s="15" t="str">
        <f t="shared" si="90"/>
        <v>GBU7109148V4</v>
      </c>
      <c r="K86" s="39">
        <f t="shared" si="90"/>
        <v>10</v>
      </c>
      <c r="L86" s="34">
        <f>L85</f>
        <v>43379</v>
      </c>
      <c r="M86" s="39" t="str">
        <f t="shared" si="91"/>
        <v>TSZ</v>
      </c>
      <c r="N86" s="39" t="str">
        <f t="shared" si="81"/>
        <v>10-1002083</v>
      </c>
      <c r="O86" s="26">
        <f t="shared" ca="1" si="82"/>
        <v>28187</v>
      </c>
      <c r="P86" s="26">
        <f t="shared" ca="1" si="83"/>
        <v>4509.9199999999983</v>
      </c>
      <c r="Q86" s="26">
        <v>0</v>
      </c>
      <c r="R86" s="26">
        <f t="shared" ca="1" si="84"/>
        <v>32696.92</v>
      </c>
      <c r="S86" s="39">
        <f t="shared" si="92"/>
        <v>1</v>
      </c>
      <c r="T86" s="39">
        <f t="shared" si="98"/>
        <v>2</v>
      </c>
      <c r="V86" s="37" t="str">
        <f t="shared" ca="1" si="85"/>
        <v>EXECUTE [dbo].[PG_CI_FACTURA_CXP] 0, 0, 0, 1002083, 'ABASTECIMIENTO FLETE #1002083 / [RFC] Gas Butep' , 1 , 'TSI811205GJ6' , 'GBU7109148V4' , '2018-10-06','TSZ', '10-1002083' ,28187,4509.92,0 ,32696.92 ,1,2</v>
      </c>
    </row>
    <row r="87" spans="1:22" x14ac:dyDescent="0.3">
      <c r="A87" s="4">
        <f t="shared" si="86"/>
        <v>84</v>
      </c>
      <c r="B87" s="36">
        <f t="shared" ref="B87:D87" si="111">B74</f>
        <v>0</v>
      </c>
      <c r="C87" s="36">
        <f t="shared" si="111"/>
        <v>0</v>
      </c>
      <c r="D87" s="36">
        <f t="shared" si="111"/>
        <v>0</v>
      </c>
      <c r="E87" s="40">
        <f t="shared" si="79"/>
        <v>1002084</v>
      </c>
      <c r="F87" s="35" t="str">
        <f t="shared" si="80"/>
        <v>ABASTECIMIENTO FLETE #1002084 / [RFC] Gas Butep</v>
      </c>
      <c r="G87" s="39">
        <f t="shared" si="100"/>
        <v>1</v>
      </c>
      <c r="H87" s="15" t="str">
        <f t="shared" si="88"/>
        <v>TSI811205GJ6</v>
      </c>
      <c r="I87" s="39">
        <f t="shared" si="89"/>
        <v>1002</v>
      </c>
      <c r="J87" s="15" t="str">
        <f t="shared" si="90"/>
        <v>GBU7109148V4</v>
      </c>
      <c r="K87" s="39">
        <f t="shared" si="90"/>
        <v>10</v>
      </c>
      <c r="L87" s="34">
        <f>L86</f>
        <v>43379</v>
      </c>
      <c r="M87" s="39" t="str">
        <f t="shared" si="91"/>
        <v>TSZ</v>
      </c>
      <c r="N87" s="39" t="str">
        <f t="shared" si="81"/>
        <v>10-1002084</v>
      </c>
      <c r="O87" s="26">
        <f t="shared" ca="1" si="82"/>
        <v>24528</v>
      </c>
      <c r="P87" s="26">
        <f t="shared" ca="1" si="83"/>
        <v>3924.4799999999996</v>
      </c>
      <c r="Q87" s="26">
        <v>0</v>
      </c>
      <c r="R87" s="26">
        <f t="shared" ca="1" si="84"/>
        <v>28452.48</v>
      </c>
      <c r="S87" s="39">
        <f t="shared" si="92"/>
        <v>1</v>
      </c>
      <c r="T87" s="39">
        <f t="shared" si="98"/>
        <v>3</v>
      </c>
      <c r="V87" s="37" t="str">
        <f t="shared" ca="1" si="85"/>
        <v>EXECUTE [dbo].[PG_CI_FACTURA_CXP] 0, 0, 0, 1002084, 'ABASTECIMIENTO FLETE #1002084 / [RFC] Gas Butep' , 1 , 'TSI811205GJ6' , 'GBU7109148V4' , '2018-10-06','TSZ', '10-1002084' ,24528,3924.48,0 ,28452.48 ,1,3</v>
      </c>
    </row>
    <row r="88" spans="1:22" x14ac:dyDescent="0.3">
      <c r="A88" s="4">
        <f t="shared" si="86"/>
        <v>85</v>
      </c>
      <c r="B88" s="36">
        <f t="shared" ref="B88:D88" si="112">B75</f>
        <v>0</v>
      </c>
      <c r="C88" s="36">
        <f t="shared" si="112"/>
        <v>0</v>
      </c>
      <c r="D88" s="36">
        <f t="shared" si="112"/>
        <v>0</v>
      </c>
      <c r="E88" s="40">
        <f t="shared" si="79"/>
        <v>1002085</v>
      </c>
      <c r="F88" s="35" t="str">
        <f t="shared" si="80"/>
        <v>ABASTECIMIENTO FLETE #1002085 / [RFC] Gas Butep</v>
      </c>
      <c r="G88" s="39">
        <f t="shared" si="100"/>
        <v>1</v>
      </c>
      <c r="H88" s="15" t="str">
        <f t="shared" si="88"/>
        <v>TSI811205GJ6</v>
      </c>
      <c r="I88" s="39">
        <f t="shared" si="89"/>
        <v>1002</v>
      </c>
      <c r="J88" s="15" t="str">
        <f t="shared" si="90"/>
        <v>GBU7109148V4</v>
      </c>
      <c r="K88" s="39">
        <f t="shared" si="90"/>
        <v>10</v>
      </c>
      <c r="L88" s="41">
        <f>L87+1</f>
        <v>43380</v>
      </c>
      <c r="M88" s="39" t="str">
        <f t="shared" si="91"/>
        <v>TSZ</v>
      </c>
      <c r="N88" s="39" t="str">
        <f t="shared" si="81"/>
        <v>10-1002085</v>
      </c>
      <c r="O88" s="26">
        <f t="shared" ca="1" si="82"/>
        <v>20910</v>
      </c>
      <c r="P88" s="26">
        <f t="shared" ca="1" si="83"/>
        <v>3345.5999999999985</v>
      </c>
      <c r="Q88" s="26">
        <v>0</v>
      </c>
      <c r="R88" s="26">
        <f t="shared" ca="1" si="84"/>
        <v>24255.599999999999</v>
      </c>
      <c r="S88" s="39">
        <f t="shared" si="92"/>
        <v>1</v>
      </c>
      <c r="T88" s="39">
        <f t="shared" si="98"/>
        <v>1</v>
      </c>
      <c r="V88" s="37" t="str">
        <f t="shared" ca="1" si="85"/>
        <v>EXECUTE [dbo].[PG_CI_FACTURA_CXP] 0, 0, 0, 1002085, 'ABASTECIMIENTO FLETE #1002085 / [RFC] Gas Butep' , 1 , 'TSI811205GJ6' , 'GBU7109148V4' , '2018-10-07','TSZ', '10-1002085' ,20910,3345.6,0 ,24255.6 ,1,1</v>
      </c>
    </row>
    <row r="89" spans="1:22" x14ac:dyDescent="0.3">
      <c r="A89" s="4">
        <f t="shared" si="86"/>
        <v>86</v>
      </c>
      <c r="B89" s="36">
        <f t="shared" ref="B89:D89" si="113">B76</f>
        <v>0</v>
      </c>
      <c r="C89" s="36">
        <f t="shared" si="113"/>
        <v>0</v>
      </c>
      <c r="D89" s="36">
        <f t="shared" si="113"/>
        <v>0</v>
      </c>
      <c r="E89" s="40">
        <f t="shared" si="79"/>
        <v>1002086</v>
      </c>
      <c r="F89" s="35" t="str">
        <f t="shared" si="80"/>
        <v>ABASTECIMIENTO FLETE #1002086 / [RFC] Gas Butep</v>
      </c>
      <c r="G89" s="39">
        <f t="shared" si="100"/>
        <v>1</v>
      </c>
      <c r="H89" s="15" t="str">
        <f t="shared" si="88"/>
        <v>TSI811205GJ6</v>
      </c>
      <c r="I89" s="39">
        <f t="shared" si="89"/>
        <v>1002</v>
      </c>
      <c r="J89" s="15" t="str">
        <f t="shared" si="90"/>
        <v>GBU7109148V4</v>
      </c>
      <c r="K89" s="39">
        <f t="shared" si="90"/>
        <v>10</v>
      </c>
      <c r="L89" s="34">
        <f>L88</f>
        <v>43380</v>
      </c>
      <c r="M89" s="39" t="str">
        <f t="shared" si="91"/>
        <v>TSZ</v>
      </c>
      <c r="N89" s="39" t="str">
        <f t="shared" si="81"/>
        <v>10-1002086</v>
      </c>
      <c r="O89" s="26">
        <f t="shared" ca="1" si="82"/>
        <v>34906</v>
      </c>
      <c r="P89" s="26">
        <f t="shared" ca="1" si="83"/>
        <v>5584.9599999999991</v>
      </c>
      <c r="Q89" s="26">
        <v>0</v>
      </c>
      <c r="R89" s="26">
        <f t="shared" ca="1" si="84"/>
        <v>40490.959999999999</v>
      </c>
      <c r="S89" s="39">
        <f t="shared" si="92"/>
        <v>1</v>
      </c>
      <c r="T89" s="39">
        <f t="shared" si="98"/>
        <v>1</v>
      </c>
      <c r="V89" s="37" t="str">
        <f t="shared" ca="1" si="85"/>
        <v>EXECUTE [dbo].[PG_CI_FACTURA_CXP] 0, 0, 0, 1002086, 'ABASTECIMIENTO FLETE #1002086 / [RFC] Gas Butep' , 1 , 'TSI811205GJ6' , 'GBU7109148V4' , '2018-10-07','TSZ', '10-1002086' ,34906,5584.96,0 ,40490.96 ,1,1</v>
      </c>
    </row>
    <row r="90" spans="1:22" x14ac:dyDescent="0.3">
      <c r="A90" s="4">
        <f t="shared" si="86"/>
        <v>87</v>
      </c>
      <c r="B90" s="36">
        <f t="shared" ref="B90:D90" si="114">B77</f>
        <v>0</v>
      </c>
      <c r="C90" s="36">
        <f t="shared" si="114"/>
        <v>0</v>
      </c>
      <c r="D90" s="36">
        <f t="shared" si="114"/>
        <v>0</v>
      </c>
      <c r="E90" s="40">
        <f t="shared" si="79"/>
        <v>1002087</v>
      </c>
      <c r="F90" s="35" t="str">
        <f t="shared" si="80"/>
        <v>ABASTECIMIENTO FLETE #1002087 / [RFC] Gas Butep</v>
      </c>
      <c r="G90" s="39">
        <f t="shared" si="100"/>
        <v>2</v>
      </c>
      <c r="H90" s="15" t="str">
        <f t="shared" si="88"/>
        <v>TSI811205GJ6</v>
      </c>
      <c r="I90" s="39">
        <f t="shared" si="89"/>
        <v>1002</v>
      </c>
      <c r="J90" s="15" t="str">
        <f t="shared" si="90"/>
        <v>GBU7109148V4</v>
      </c>
      <c r="K90" s="39">
        <f t="shared" si="90"/>
        <v>10</v>
      </c>
      <c r="L90" s="41">
        <f>L89+1</f>
        <v>43381</v>
      </c>
      <c r="M90" s="39" t="str">
        <f t="shared" si="91"/>
        <v>TSZ</v>
      </c>
      <c r="N90" s="39" t="str">
        <f t="shared" si="81"/>
        <v>10-1002087</v>
      </c>
      <c r="O90" s="26">
        <f t="shared" ca="1" si="82"/>
        <v>29928</v>
      </c>
      <c r="P90" s="26">
        <f t="shared" ca="1" si="83"/>
        <v>4788.4799999999959</v>
      </c>
      <c r="Q90" s="26">
        <v>0</v>
      </c>
      <c r="R90" s="26">
        <f t="shared" ca="1" si="84"/>
        <v>34716.479999999996</v>
      </c>
      <c r="S90" s="39">
        <f t="shared" si="92"/>
        <v>1</v>
      </c>
      <c r="T90" s="39">
        <f t="shared" si="98"/>
        <v>1</v>
      </c>
      <c r="V90" s="37" t="str">
        <f t="shared" ca="1" si="85"/>
        <v>EXECUTE [dbo].[PG_CI_FACTURA_CXP] 0, 0, 0, 1002087, 'ABASTECIMIENTO FLETE #1002087 / [RFC] Gas Butep' , 2 , 'TSI811205GJ6' , 'GBU7109148V4' , '2018-10-08','TSZ', '10-1002087' ,29928,4788.48,0 ,34716.48 ,1,1</v>
      </c>
    </row>
    <row r="91" spans="1:22" x14ac:dyDescent="0.3">
      <c r="A91" s="4">
        <f t="shared" si="86"/>
        <v>88</v>
      </c>
      <c r="B91" s="36">
        <f t="shared" ref="B91:D91" si="115">B78</f>
        <v>0</v>
      </c>
      <c r="C91" s="36">
        <f t="shared" si="115"/>
        <v>0</v>
      </c>
      <c r="D91" s="36">
        <f t="shared" si="115"/>
        <v>0</v>
      </c>
      <c r="E91" s="40">
        <f t="shared" si="79"/>
        <v>1002088</v>
      </c>
      <c r="F91" s="35" t="str">
        <f t="shared" si="80"/>
        <v>ABASTECIMIENTO FLETE #1002088 / [RFC] Gas Butep</v>
      </c>
      <c r="G91" s="39">
        <f t="shared" si="100"/>
        <v>1</v>
      </c>
      <c r="H91" s="15" t="str">
        <f t="shared" si="88"/>
        <v>TSI811205GJ6</v>
      </c>
      <c r="I91" s="39">
        <f t="shared" si="89"/>
        <v>1002</v>
      </c>
      <c r="J91" s="15" t="str">
        <f t="shared" si="90"/>
        <v>GBU7109148V4</v>
      </c>
      <c r="K91" s="39">
        <f t="shared" si="90"/>
        <v>10</v>
      </c>
      <c r="L91" s="34">
        <f>L90</f>
        <v>43381</v>
      </c>
      <c r="M91" s="39" t="str">
        <f t="shared" si="91"/>
        <v>TSZ</v>
      </c>
      <c r="N91" s="39" t="str">
        <f t="shared" si="81"/>
        <v>10-1002088</v>
      </c>
      <c r="O91" s="26">
        <f t="shared" ca="1" si="82"/>
        <v>37927</v>
      </c>
      <c r="P91" s="26">
        <f t="shared" ca="1" si="83"/>
        <v>6068.32</v>
      </c>
      <c r="Q91" s="26">
        <v>0</v>
      </c>
      <c r="R91" s="26">
        <f t="shared" ca="1" si="84"/>
        <v>43995.32</v>
      </c>
      <c r="S91" s="39">
        <f t="shared" si="92"/>
        <v>1</v>
      </c>
      <c r="T91" s="39">
        <f t="shared" si="98"/>
        <v>1</v>
      </c>
      <c r="V91" s="37" t="str">
        <f t="shared" ca="1" si="85"/>
        <v>EXECUTE [dbo].[PG_CI_FACTURA_CXP] 0, 0, 0, 1002088, 'ABASTECIMIENTO FLETE #1002088 / [RFC] Gas Butep' , 1 , 'TSI811205GJ6' , 'GBU7109148V4' , '2018-10-08','TSZ', '10-1002088' ,37927,6068.32,0 ,43995.32 ,1,1</v>
      </c>
    </row>
    <row r="92" spans="1:22" x14ac:dyDescent="0.3">
      <c r="A92" s="4">
        <f t="shared" si="86"/>
        <v>89</v>
      </c>
      <c r="B92" s="36">
        <f t="shared" ref="B92:D92" si="116">B79</f>
        <v>0</v>
      </c>
      <c r="C92" s="36">
        <f t="shared" si="116"/>
        <v>0</v>
      </c>
      <c r="D92" s="36">
        <f t="shared" si="116"/>
        <v>0</v>
      </c>
      <c r="E92" s="40">
        <f t="shared" si="79"/>
        <v>1002089</v>
      </c>
      <c r="F92" s="35" t="str">
        <f t="shared" si="80"/>
        <v>ABASTECIMIENTO FLETE #1002089 / [RFC] Gas Butep</v>
      </c>
      <c r="G92" s="39">
        <f t="shared" si="100"/>
        <v>2</v>
      </c>
      <c r="H92" s="15" t="str">
        <f t="shared" si="88"/>
        <v>TSI811205GJ6</v>
      </c>
      <c r="I92" s="39">
        <f t="shared" si="89"/>
        <v>1002</v>
      </c>
      <c r="J92" s="15" t="str">
        <f t="shared" si="90"/>
        <v>GBU7109148V4</v>
      </c>
      <c r="K92" s="39">
        <f t="shared" si="90"/>
        <v>10</v>
      </c>
      <c r="L92" s="34">
        <f>L91</f>
        <v>43381</v>
      </c>
      <c r="M92" s="39" t="str">
        <f t="shared" si="91"/>
        <v>TSZ</v>
      </c>
      <c r="N92" s="39" t="str">
        <f t="shared" si="81"/>
        <v>10-1002089</v>
      </c>
      <c r="O92" s="26">
        <f t="shared" ca="1" si="82"/>
        <v>35030</v>
      </c>
      <c r="P92" s="26">
        <f t="shared" ca="1" si="83"/>
        <v>5604.7999999999956</v>
      </c>
      <c r="Q92" s="26">
        <v>0</v>
      </c>
      <c r="R92" s="26">
        <f t="shared" ca="1" si="84"/>
        <v>40634.799999999996</v>
      </c>
      <c r="S92" s="39">
        <f t="shared" si="92"/>
        <v>1</v>
      </c>
      <c r="T92" s="39">
        <f t="shared" si="98"/>
        <v>2</v>
      </c>
      <c r="V92" s="37" t="str">
        <f t="shared" ca="1" si="85"/>
        <v>EXECUTE [dbo].[PG_CI_FACTURA_CXP] 0, 0, 0, 1002089, 'ABASTECIMIENTO FLETE #1002089 / [RFC] Gas Butep' , 2 , 'TSI811205GJ6' , 'GBU7109148V4' , '2018-10-08','TSZ', '10-1002089' ,35030,5604.8,0 ,40634.8 ,1,2</v>
      </c>
    </row>
    <row r="93" spans="1:22" x14ac:dyDescent="0.3">
      <c r="A93" s="4">
        <f t="shared" si="86"/>
        <v>90</v>
      </c>
      <c r="B93" s="36">
        <f t="shared" ref="B93:D93" si="117">B80</f>
        <v>0</v>
      </c>
      <c r="C93" s="36">
        <f t="shared" si="117"/>
        <v>0</v>
      </c>
      <c r="D93" s="36">
        <f t="shared" si="117"/>
        <v>0</v>
      </c>
      <c r="E93" s="40">
        <f t="shared" si="79"/>
        <v>1002090</v>
      </c>
      <c r="F93" s="35" t="str">
        <f t="shared" si="80"/>
        <v>ABASTECIMIENTO FLETE #1002090 / [RFC] Gas Butep</v>
      </c>
      <c r="G93" s="39">
        <f t="shared" si="100"/>
        <v>1</v>
      </c>
      <c r="H93" s="15" t="str">
        <f t="shared" si="88"/>
        <v>TSI811205GJ6</v>
      </c>
      <c r="I93" s="39">
        <f t="shared" si="89"/>
        <v>1002</v>
      </c>
      <c r="J93" s="15" t="str">
        <f t="shared" si="90"/>
        <v>GBU7109148V4</v>
      </c>
      <c r="K93" s="39">
        <f t="shared" si="90"/>
        <v>10</v>
      </c>
      <c r="L93" s="41">
        <f>L92+1</f>
        <v>43382</v>
      </c>
      <c r="M93" s="39" t="str">
        <f t="shared" si="91"/>
        <v>TSZ</v>
      </c>
      <c r="N93" s="39" t="str">
        <f t="shared" si="81"/>
        <v>10-1002090</v>
      </c>
      <c r="O93" s="26">
        <f t="shared" ca="1" si="82"/>
        <v>25117</v>
      </c>
      <c r="P93" s="26">
        <f t="shared" ca="1" si="83"/>
        <v>4018.7199999999975</v>
      </c>
      <c r="Q93" s="26">
        <v>0</v>
      </c>
      <c r="R93" s="26">
        <f t="shared" ca="1" si="84"/>
        <v>29135.719999999998</v>
      </c>
      <c r="S93" s="39">
        <f t="shared" si="92"/>
        <v>1</v>
      </c>
      <c r="T93" s="39">
        <f t="shared" si="98"/>
        <v>3</v>
      </c>
      <c r="V93" s="37" t="str">
        <f t="shared" ca="1" si="85"/>
        <v>EXECUTE [dbo].[PG_CI_FACTURA_CXP] 0, 0, 0, 1002090, 'ABASTECIMIENTO FLETE #1002090 / [RFC] Gas Butep' , 1 , 'TSI811205GJ6' , 'GBU7109148V4' , '2018-10-09','TSZ', '10-1002090' ,25117,4018.72,0 ,29135.72 ,1,3</v>
      </c>
    </row>
    <row r="94" spans="1:22" x14ac:dyDescent="0.3">
      <c r="A94" s="4">
        <f t="shared" si="86"/>
        <v>91</v>
      </c>
      <c r="B94" s="36">
        <f t="shared" ref="B94:D94" si="118">B81</f>
        <v>0</v>
      </c>
      <c r="C94" s="36">
        <f t="shared" si="118"/>
        <v>0</v>
      </c>
      <c r="D94" s="36">
        <f t="shared" si="118"/>
        <v>0</v>
      </c>
      <c r="E94" s="40">
        <f t="shared" si="79"/>
        <v>1002091</v>
      </c>
      <c r="F94" s="35" t="str">
        <f t="shared" si="80"/>
        <v>ABASTECIMIENTO FLETE #1002091 / [RFC] Gas Butep</v>
      </c>
      <c r="G94" s="39">
        <f t="shared" si="100"/>
        <v>1</v>
      </c>
      <c r="H94" s="15" t="str">
        <f t="shared" si="88"/>
        <v>TSI811205GJ6</v>
      </c>
      <c r="I94" s="39">
        <f t="shared" si="89"/>
        <v>1002</v>
      </c>
      <c r="J94" s="15" t="str">
        <f t="shared" si="90"/>
        <v>GBU7109148V4</v>
      </c>
      <c r="K94" s="39">
        <f t="shared" si="90"/>
        <v>10</v>
      </c>
      <c r="L94" s="34">
        <f t="shared" si="90"/>
        <v>43382</v>
      </c>
      <c r="M94" s="39" t="str">
        <f t="shared" si="91"/>
        <v>TSZ</v>
      </c>
      <c r="N94" s="39" t="str">
        <f t="shared" si="81"/>
        <v>10-1002091</v>
      </c>
      <c r="O94" s="26">
        <f t="shared" ca="1" si="82"/>
        <v>22138</v>
      </c>
      <c r="P94" s="26">
        <f t="shared" ca="1" si="83"/>
        <v>3542.0799999999981</v>
      </c>
      <c r="Q94" s="26">
        <v>0</v>
      </c>
      <c r="R94" s="26">
        <f t="shared" ca="1" si="84"/>
        <v>25680.079999999998</v>
      </c>
      <c r="S94" s="39">
        <f t="shared" si="92"/>
        <v>1</v>
      </c>
      <c r="T94" s="39">
        <f t="shared" si="98"/>
        <v>1</v>
      </c>
      <c r="V94" s="37" t="str">
        <f t="shared" ca="1" si="85"/>
        <v>EXECUTE [dbo].[PG_CI_FACTURA_CXP] 0, 0, 0, 1002091, 'ABASTECIMIENTO FLETE #1002091 / [RFC] Gas Butep' , 1 , 'TSI811205GJ6' , 'GBU7109148V4' , '2018-10-09','TSZ', '10-1002091' ,22138,3542.08,0 ,25680.08 ,1,1</v>
      </c>
    </row>
    <row r="95" spans="1:22" x14ac:dyDescent="0.3">
      <c r="A95" s="4">
        <f t="shared" si="86"/>
        <v>92</v>
      </c>
      <c r="B95" s="36">
        <f t="shared" ref="B95:D95" si="119">B82</f>
        <v>0</v>
      </c>
      <c r="C95" s="36">
        <f t="shared" si="119"/>
        <v>0</v>
      </c>
      <c r="D95" s="36">
        <f t="shared" si="119"/>
        <v>0</v>
      </c>
      <c r="E95" s="40">
        <f t="shared" si="79"/>
        <v>1002092</v>
      </c>
      <c r="F95" s="35" t="str">
        <f t="shared" si="80"/>
        <v>ABASTECIMIENTO FLETE #1002092 / [RFC] Gas Butep</v>
      </c>
      <c r="G95" s="39">
        <f t="shared" si="100"/>
        <v>1</v>
      </c>
      <c r="H95" s="15" t="str">
        <f t="shared" si="88"/>
        <v>TSI811205GJ6</v>
      </c>
      <c r="I95" s="39">
        <f t="shared" si="89"/>
        <v>1002</v>
      </c>
      <c r="J95" s="15" t="str">
        <f t="shared" si="90"/>
        <v>GBU7109148V4</v>
      </c>
      <c r="K95" s="39">
        <f t="shared" si="90"/>
        <v>10</v>
      </c>
      <c r="L95" s="34">
        <f t="shared" si="90"/>
        <v>43382</v>
      </c>
      <c r="M95" s="39" t="str">
        <f t="shared" si="91"/>
        <v>TSZ</v>
      </c>
      <c r="N95" s="39" t="str">
        <f t="shared" si="81"/>
        <v>10-1002092</v>
      </c>
      <c r="O95" s="26">
        <f t="shared" ca="1" si="82"/>
        <v>35783</v>
      </c>
      <c r="P95" s="26">
        <f t="shared" ca="1" si="83"/>
        <v>5725.2799999999988</v>
      </c>
      <c r="Q95" s="26">
        <v>0</v>
      </c>
      <c r="R95" s="26">
        <f t="shared" ca="1" si="84"/>
        <v>41508.28</v>
      </c>
      <c r="S95" s="39">
        <f t="shared" si="92"/>
        <v>1</v>
      </c>
      <c r="T95" s="39">
        <f t="shared" si="98"/>
        <v>1</v>
      </c>
      <c r="V95" s="37" t="str">
        <f t="shared" ca="1" si="85"/>
        <v>EXECUTE [dbo].[PG_CI_FACTURA_CXP] 0, 0, 0, 1002092, 'ABASTECIMIENTO FLETE #1002092 / [RFC] Gas Butep' , 1 , 'TSI811205GJ6' , 'GBU7109148V4' , '2018-10-09','TSZ', '10-1002092' ,35783,5725.28,0 ,41508.28 ,1,1</v>
      </c>
    </row>
    <row r="96" spans="1:22" x14ac:dyDescent="0.3">
      <c r="A96" s="4">
        <f t="shared" si="86"/>
        <v>93</v>
      </c>
      <c r="B96" s="36">
        <f t="shared" ref="B96:D96" si="120">B83</f>
        <v>0</v>
      </c>
      <c r="C96" s="36">
        <f t="shared" si="120"/>
        <v>0</v>
      </c>
      <c r="D96" s="36">
        <f t="shared" si="120"/>
        <v>0</v>
      </c>
      <c r="E96" s="40">
        <f t="shared" si="79"/>
        <v>1002093</v>
      </c>
      <c r="F96" s="35" t="str">
        <f t="shared" si="80"/>
        <v>ABASTECIMIENTO FLETE #1002093 / [RFC] Gas Butep</v>
      </c>
      <c r="G96" s="39">
        <f t="shared" si="100"/>
        <v>1</v>
      </c>
      <c r="H96" s="15" t="str">
        <f t="shared" si="88"/>
        <v>TSI811205GJ6</v>
      </c>
      <c r="I96" s="39">
        <f t="shared" si="89"/>
        <v>1002</v>
      </c>
      <c r="J96" s="15" t="str">
        <f t="shared" si="90"/>
        <v>GBU7109148V4</v>
      </c>
      <c r="K96" s="39">
        <f t="shared" si="90"/>
        <v>10</v>
      </c>
      <c r="L96" s="41">
        <f>L95+1</f>
        <v>43383</v>
      </c>
      <c r="M96" s="39" t="str">
        <f t="shared" si="91"/>
        <v>TSZ</v>
      </c>
      <c r="N96" s="39" t="str">
        <f t="shared" si="81"/>
        <v>10-1002093</v>
      </c>
      <c r="O96" s="26">
        <f t="shared" ca="1" si="82"/>
        <v>36294</v>
      </c>
      <c r="P96" s="26">
        <f t="shared" ca="1" si="83"/>
        <v>5807.0399999999936</v>
      </c>
      <c r="Q96" s="26">
        <v>0</v>
      </c>
      <c r="R96" s="26">
        <f t="shared" ca="1" si="84"/>
        <v>42101.039999999994</v>
      </c>
      <c r="S96" s="39">
        <f t="shared" si="92"/>
        <v>1</v>
      </c>
      <c r="T96" s="39">
        <f t="shared" si="98"/>
        <v>1</v>
      </c>
      <c r="V96" s="37" t="str">
        <f t="shared" ca="1" si="85"/>
        <v>EXECUTE [dbo].[PG_CI_FACTURA_CXP] 0, 0, 0, 1002093, 'ABASTECIMIENTO FLETE #1002093 / [RFC] Gas Butep' , 1 , 'TSI811205GJ6' , 'GBU7109148V4' , '2018-10-10','TSZ', '10-1002093' ,36294,5807.03999999999,0 ,42101.04 ,1,1</v>
      </c>
    </row>
    <row r="97" spans="1:22" x14ac:dyDescent="0.3">
      <c r="A97" s="4">
        <f t="shared" si="86"/>
        <v>94</v>
      </c>
      <c r="B97" s="36">
        <f t="shared" ref="B97:D97" si="121">B84</f>
        <v>0</v>
      </c>
      <c r="C97" s="36">
        <f t="shared" si="121"/>
        <v>0</v>
      </c>
      <c r="D97" s="36">
        <f t="shared" si="121"/>
        <v>0</v>
      </c>
      <c r="E97" s="40">
        <f t="shared" si="79"/>
        <v>1002094</v>
      </c>
      <c r="F97" s="35" t="str">
        <f t="shared" si="80"/>
        <v>ABASTECIMIENTO FLETE #1002094 / [RFC] Gas Butep</v>
      </c>
      <c r="G97" s="39">
        <f t="shared" si="100"/>
        <v>2</v>
      </c>
      <c r="H97" s="15" t="str">
        <f t="shared" si="88"/>
        <v>TSI811205GJ6</v>
      </c>
      <c r="I97" s="39">
        <f t="shared" si="89"/>
        <v>1002</v>
      </c>
      <c r="J97" s="15" t="str">
        <f t="shared" si="90"/>
        <v>GBU7109148V4</v>
      </c>
      <c r="K97" s="39">
        <f t="shared" si="90"/>
        <v>10</v>
      </c>
      <c r="L97" s="34">
        <f>L96</f>
        <v>43383</v>
      </c>
      <c r="M97" s="39" t="str">
        <f t="shared" si="91"/>
        <v>TSZ</v>
      </c>
      <c r="N97" s="39" t="str">
        <f t="shared" si="81"/>
        <v>10-1002094</v>
      </c>
      <c r="O97" s="26">
        <f t="shared" ca="1" si="82"/>
        <v>36219</v>
      </c>
      <c r="P97" s="26">
        <f t="shared" ca="1" si="83"/>
        <v>5795.0399999999936</v>
      </c>
      <c r="Q97" s="26">
        <v>0</v>
      </c>
      <c r="R97" s="26">
        <f t="shared" ca="1" si="84"/>
        <v>42014.039999999994</v>
      </c>
      <c r="S97" s="39">
        <f t="shared" si="92"/>
        <v>1</v>
      </c>
      <c r="T97" s="39">
        <f t="shared" si="98"/>
        <v>1</v>
      </c>
      <c r="V97" s="37" t="str">
        <f t="shared" ca="1" si="85"/>
        <v>EXECUTE [dbo].[PG_CI_FACTURA_CXP] 0, 0, 0, 1002094, 'ABASTECIMIENTO FLETE #1002094 / [RFC] Gas Butep' , 2 , 'TSI811205GJ6' , 'GBU7109148V4' , '2018-10-10','TSZ', '10-1002094' ,36219,5795.03999999999,0 ,42014.04 ,1,1</v>
      </c>
    </row>
    <row r="98" spans="1:22" x14ac:dyDescent="0.3">
      <c r="A98" s="4">
        <f t="shared" si="86"/>
        <v>95</v>
      </c>
      <c r="B98" s="36">
        <f t="shared" ref="B98:D98" si="122">B85</f>
        <v>0</v>
      </c>
      <c r="C98" s="36">
        <f t="shared" si="122"/>
        <v>0</v>
      </c>
      <c r="D98" s="36">
        <f t="shared" si="122"/>
        <v>0</v>
      </c>
      <c r="E98" s="40">
        <f t="shared" si="79"/>
        <v>1002095</v>
      </c>
      <c r="F98" s="35" t="str">
        <f t="shared" si="80"/>
        <v>ABASTECIMIENTO FLETE #1002095 / [RFC] Gas Butep</v>
      </c>
      <c r="G98" s="39">
        <f t="shared" si="100"/>
        <v>1</v>
      </c>
      <c r="H98" s="15" t="str">
        <f t="shared" si="88"/>
        <v>TSI811205GJ6</v>
      </c>
      <c r="I98" s="39">
        <f t="shared" si="89"/>
        <v>1002</v>
      </c>
      <c r="J98" s="15" t="str">
        <f t="shared" si="90"/>
        <v>GBU7109148V4</v>
      </c>
      <c r="K98" s="39">
        <f t="shared" si="90"/>
        <v>10</v>
      </c>
      <c r="L98" s="34">
        <f>L97</f>
        <v>43383</v>
      </c>
      <c r="M98" s="39" t="str">
        <f t="shared" si="91"/>
        <v>TSZ</v>
      </c>
      <c r="N98" s="39" t="str">
        <f t="shared" si="81"/>
        <v>10-1002095</v>
      </c>
      <c r="O98" s="26">
        <f t="shared" ca="1" si="82"/>
        <v>31049</v>
      </c>
      <c r="P98" s="26">
        <f t="shared" ca="1" si="83"/>
        <v>4967.8399999999965</v>
      </c>
      <c r="Q98" s="26">
        <v>0</v>
      </c>
      <c r="R98" s="26">
        <f t="shared" ca="1" si="84"/>
        <v>36016.839999999997</v>
      </c>
      <c r="S98" s="39">
        <f t="shared" si="92"/>
        <v>1</v>
      </c>
      <c r="T98" s="39">
        <f t="shared" si="98"/>
        <v>2</v>
      </c>
      <c r="V98" s="37" t="str">
        <f t="shared" ca="1" si="85"/>
        <v>EXECUTE [dbo].[PG_CI_FACTURA_CXP] 0, 0, 0, 1002095, 'ABASTECIMIENTO FLETE #1002095 / [RFC] Gas Butep' , 1 , 'TSI811205GJ6' , 'GBU7109148V4' , '2018-10-10','TSZ', '10-1002095' ,31049,4967.84,0 ,36016.84 ,1,2</v>
      </c>
    </row>
    <row r="99" spans="1:22" x14ac:dyDescent="0.3">
      <c r="A99" s="4">
        <f t="shared" si="86"/>
        <v>96</v>
      </c>
      <c r="B99" s="36">
        <f t="shared" ref="B99:D99" si="123">B86</f>
        <v>0</v>
      </c>
      <c r="C99" s="36">
        <f t="shared" si="123"/>
        <v>0</v>
      </c>
      <c r="D99" s="36">
        <f t="shared" si="123"/>
        <v>0</v>
      </c>
      <c r="E99" s="40">
        <f t="shared" si="79"/>
        <v>1002096</v>
      </c>
      <c r="F99" s="35" t="str">
        <f t="shared" si="80"/>
        <v>ABASTECIMIENTO FLETE #1002096 / [RFC] Gas Butep</v>
      </c>
      <c r="G99" s="39">
        <f t="shared" si="100"/>
        <v>2</v>
      </c>
      <c r="H99" s="15" t="str">
        <f t="shared" si="88"/>
        <v>TSI811205GJ6</v>
      </c>
      <c r="I99" s="39">
        <f t="shared" si="89"/>
        <v>1002</v>
      </c>
      <c r="J99" s="15" t="str">
        <f t="shared" si="90"/>
        <v>GBU7109148V4</v>
      </c>
      <c r="K99" s="39">
        <f t="shared" si="90"/>
        <v>10</v>
      </c>
      <c r="L99" s="41">
        <f>L98+1</f>
        <v>43384</v>
      </c>
      <c r="M99" s="39" t="str">
        <f t="shared" si="91"/>
        <v>TSZ</v>
      </c>
      <c r="N99" s="39" t="str">
        <f t="shared" si="81"/>
        <v>10-1002096</v>
      </c>
      <c r="O99" s="26">
        <f t="shared" ca="1" si="82"/>
        <v>27702</v>
      </c>
      <c r="P99" s="26">
        <f t="shared" ca="1" si="83"/>
        <v>4432.3199999999961</v>
      </c>
      <c r="Q99" s="26">
        <v>0</v>
      </c>
      <c r="R99" s="26">
        <f t="shared" ca="1" si="84"/>
        <v>32134.319999999996</v>
      </c>
      <c r="S99" s="39">
        <f t="shared" si="92"/>
        <v>1</v>
      </c>
      <c r="T99" s="39">
        <f t="shared" si="98"/>
        <v>3</v>
      </c>
      <c r="V99" s="37" t="str">
        <f t="shared" ca="1" si="85"/>
        <v>EXECUTE [dbo].[PG_CI_FACTURA_CXP] 0, 0, 0, 1002096, 'ABASTECIMIENTO FLETE #1002096 / [RFC] Gas Butep' , 2 , 'TSI811205GJ6' , 'GBU7109148V4' , '2018-10-11','TSZ', '10-1002096' ,27702,4432.32,0 ,32134.32 ,1,3</v>
      </c>
    </row>
    <row r="100" spans="1:22" x14ac:dyDescent="0.3">
      <c r="A100" s="4">
        <f t="shared" si="86"/>
        <v>97</v>
      </c>
      <c r="B100" s="36">
        <f t="shared" ref="B100:D100" si="124">B87</f>
        <v>0</v>
      </c>
      <c r="C100" s="36">
        <f t="shared" si="124"/>
        <v>0</v>
      </c>
      <c r="D100" s="36">
        <f t="shared" si="124"/>
        <v>0</v>
      </c>
      <c r="E100" s="40">
        <f t="shared" si="79"/>
        <v>1002097</v>
      </c>
      <c r="F100" s="35" t="str">
        <f t="shared" si="80"/>
        <v>ABASTECIMIENTO FLETE #1002097 / [RFC] Gas Butep</v>
      </c>
      <c r="G100" s="39">
        <f t="shared" si="100"/>
        <v>1</v>
      </c>
      <c r="H100" s="15" t="str">
        <f t="shared" si="88"/>
        <v>TSI811205GJ6</v>
      </c>
      <c r="I100" s="39">
        <f t="shared" si="89"/>
        <v>1002</v>
      </c>
      <c r="J100" s="15" t="str">
        <f t="shared" si="90"/>
        <v>GBU7109148V4</v>
      </c>
      <c r="K100" s="39">
        <f t="shared" si="90"/>
        <v>10</v>
      </c>
      <c r="L100" s="34">
        <f>L99</f>
        <v>43384</v>
      </c>
      <c r="M100" s="39" t="str">
        <f t="shared" si="91"/>
        <v>TSZ</v>
      </c>
      <c r="N100" s="39" t="str">
        <f t="shared" si="81"/>
        <v>10-1002097</v>
      </c>
      <c r="O100" s="26">
        <f t="shared" ca="1" si="82"/>
        <v>30670</v>
      </c>
      <c r="P100" s="26">
        <f t="shared" ca="1" si="83"/>
        <v>4907.1999999999971</v>
      </c>
      <c r="Q100" s="26">
        <v>0</v>
      </c>
      <c r="R100" s="26">
        <f t="shared" ca="1" si="84"/>
        <v>35577.199999999997</v>
      </c>
      <c r="S100" s="39">
        <f t="shared" si="92"/>
        <v>1</v>
      </c>
      <c r="T100" s="39">
        <f t="shared" si="98"/>
        <v>1</v>
      </c>
      <c r="V100" s="37" t="str">
        <f t="shared" ca="1" si="85"/>
        <v>EXECUTE [dbo].[PG_CI_FACTURA_CXP] 0, 0, 0, 1002097, 'ABASTECIMIENTO FLETE #1002097 / [RFC] Gas Butep' , 1 , 'TSI811205GJ6' , 'GBU7109148V4' , '2018-10-11','TSZ', '10-1002097' ,30670,4907.2,0 ,35577.2 ,1,1</v>
      </c>
    </row>
    <row r="101" spans="1:22" x14ac:dyDescent="0.3">
      <c r="A101" s="4">
        <f t="shared" si="86"/>
        <v>98</v>
      </c>
      <c r="B101" s="36">
        <f t="shared" ref="B101:D103" si="125">B88</f>
        <v>0</v>
      </c>
      <c r="C101" s="36">
        <f t="shared" si="125"/>
        <v>0</v>
      </c>
      <c r="D101" s="36">
        <f t="shared" si="125"/>
        <v>0</v>
      </c>
      <c r="E101" s="40">
        <f t="shared" si="79"/>
        <v>1002098</v>
      </c>
      <c r="F101" s="35" t="str">
        <f t="shared" si="80"/>
        <v>ABASTECIMIENTO FLETE #1002098 / [RFC] Gas Butep</v>
      </c>
      <c r="G101" s="39">
        <f t="shared" si="100"/>
        <v>1</v>
      </c>
      <c r="H101" s="15" t="str">
        <f t="shared" si="88"/>
        <v>TSI811205GJ6</v>
      </c>
      <c r="I101" s="39">
        <f t="shared" si="89"/>
        <v>1002</v>
      </c>
      <c r="J101" s="15" t="str">
        <f t="shared" si="90"/>
        <v>GBU7109148V4</v>
      </c>
      <c r="K101" s="39">
        <f t="shared" si="90"/>
        <v>10</v>
      </c>
      <c r="L101" s="41">
        <f>L100+1</f>
        <v>43385</v>
      </c>
      <c r="M101" s="39" t="str">
        <f t="shared" si="91"/>
        <v>TSZ</v>
      </c>
      <c r="N101" s="39" t="str">
        <f t="shared" si="81"/>
        <v>10-1002098</v>
      </c>
      <c r="O101" s="26">
        <f t="shared" ca="1" si="82"/>
        <v>24083</v>
      </c>
      <c r="P101" s="26">
        <f t="shared" ca="1" si="83"/>
        <v>3853.2799999999988</v>
      </c>
      <c r="Q101" s="26">
        <v>0</v>
      </c>
      <c r="R101" s="26">
        <f t="shared" ca="1" si="84"/>
        <v>27936.28</v>
      </c>
      <c r="S101" s="39">
        <f t="shared" si="92"/>
        <v>1</v>
      </c>
      <c r="T101" s="39">
        <f t="shared" si="98"/>
        <v>1</v>
      </c>
      <c r="V101" s="37" t="str">
        <f t="shared" ca="1" si="85"/>
        <v>EXECUTE [dbo].[PG_CI_FACTURA_CXP] 0, 0, 0, 1002098, 'ABASTECIMIENTO FLETE #1002098 / [RFC] Gas Butep' , 1 , 'TSI811205GJ6' , 'GBU7109148V4' , '2018-10-12','TSZ', '10-1002098' ,24083,3853.28,0 ,27936.28 ,1,1</v>
      </c>
    </row>
    <row r="102" spans="1:22" x14ac:dyDescent="0.3">
      <c r="A102" s="4">
        <f t="shared" si="86"/>
        <v>99</v>
      </c>
      <c r="B102" s="36">
        <f t="shared" si="125"/>
        <v>0</v>
      </c>
      <c r="C102" s="36">
        <f t="shared" si="125"/>
        <v>0</v>
      </c>
      <c r="D102" s="36">
        <f t="shared" si="125"/>
        <v>0</v>
      </c>
      <c r="E102" s="40">
        <f t="shared" si="79"/>
        <v>1002099</v>
      </c>
      <c r="F102" s="35" t="str">
        <f t="shared" si="80"/>
        <v>ABASTECIMIENTO FLETE #1002099 / [RFC] Gas Butep</v>
      </c>
      <c r="G102" s="39">
        <f t="shared" si="100"/>
        <v>1</v>
      </c>
      <c r="H102" s="15" t="str">
        <f t="shared" si="88"/>
        <v>TSI811205GJ6</v>
      </c>
      <c r="I102" s="39">
        <f t="shared" si="89"/>
        <v>1002</v>
      </c>
      <c r="J102" s="15" t="str">
        <f t="shared" si="90"/>
        <v>GBU7109148V4</v>
      </c>
      <c r="K102" s="39">
        <f t="shared" si="90"/>
        <v>10</v>
      </c>
      <c r="L102" s="34">
        <f>L101</f>
        <v>43385</v>
      </c>
      <c r="M102" s="39" t="str">
        <f t="shared" si="91"/>
        <v>TSZ</v>
      </c>
      <c r="N102" s="39" t="str">
        <f t="shared" si="81"/>
        <v>10-1002099</v>
      </c>
      <c r="O102" s="26">
        <f t="shared" ca="1" si="82"/>
        <v>38904</v>
      </c>
      <c r="P102" s="26">
        <f t="shared" ca="1" si="83"/>
        <v>6224.6399999999994</v>
      </c>
      <c r="Q102" s="26">
        <v>0</v>
      </c>
      <c r="R102" s="26">
        <f t="shared" ca="1" si="84"/>
        <v>45128.639999999999</v>
      </c>
      <c r="S102" s="39">
        <f t="shared" si="92"/>
        <v>1</v>
      </c>
      <c r="T102" s="39">
        <f t="shared" si="98"/>
        <v>1</v>
      </c>
      <c r="V102" s="37" t="str">
        <f t="shared" ca="1" si="85"/>
        <v>EXECUTE [dbo].[PG_CI_FACTURA_CXP] 0, 0, 0, 1002099, 'ABASTECIMIENTO FLETE #1002099 / [RFC] Gas Butep' , 1 , 'TSI811205GJ6' , 'GBU7109148V4' , '2018-10-12','TSZ', '10-1002099' ,38904,6224.64,0 ,45128.64 ,1,1</v>
      </c>
    </row>
    <row r="103" spans="1:22" x14ac:dyDescent="0.3">
      <c r="A103" s="4">
        <f t="shared" si="86"/>
        <v>100</v>
      </c>
      <c r="B103" s="36">
        <f t="shared" si="125"/>
        <v>0</v>
      </c>
      <c r="C103" s="36">
        <f t="shared" si="125"/>
        <v>0</v>
      </c>
      <c r="D103" s="36">
        <f t="shared" si="125"/>
        <v>0</v>
      </c>
      <c r="E103" s="40">
        <f t="shared" si="79"/>
        <v>1002100</v>
      </c>
      <c r="F103" s="35" t="str">
        <f t="shared" si="80"/>
        <v>ABASTECIMIENTO FLETE #1002100 / [RFC] Gas Butep</v>
      </c>
      <c r="G103" s="39">
        <f t="shared" si="100"/>
        <v>1</v>
      </c>
      <c r="H103" s="15" t="str">
        <f t="shared" si="88"/>
        <v>TSI811205GJ6</v>
      </c>
      <c r="I103" s="39">
        <f t="shared" si="89"/>
        <v>1002</v>
      </c>
      <c r="J103" s="15" t="str">
        <f t="shared" si="90"/>
        <v>GBU7109148V4</v>
      </c>
      <c r="K103" s="39">
        <f t="shared" si="90"/>
        <v>10</v>
      </c>
      <c r="L103" s="34">
        <f>L102</f>
        <v>43385</v>
      </c>
      <c r="M103" s="39" t="str">
        <f t="shared" si="91"/>
        <v>TSZ</v>
      </c>
      <c r="N103" s="39" t="str">
        <f t="shared" si="81"/>
        <v>10-1002100</v>
      </c>
      <c r="O103" s="26">
        <f t="shared" ca="1" si="82"/>
        <v>20395</v>
      </c>
      <c r="P103" s="26">
        <f t="shared" ca="1" si="83"/>
        <v>3263.1999999999971</v>
      </c>
      <c r="Q103" s="26">
        <v>0</v>
      </c>
      <c r="R103" s="26">
        <f t="shared" ca="1" si="84"/>
        <v>23658.199999999997</v>
      </c>
      <c r="S103" s="39">
        <f t="shared" si="92"/>
        <v>1</v>
      </c>
      <c r="T103" s="39">
        <f t="shared" si="98"/>
        <v>1</v>
      </c>
      <c r="V103" s="37" t="str">
        <f t="shared" ca="1" si="85"/>
        <v>EXECUTE [dbo].[PG_CI_FACTURA_CXP] 0, 0, 0, 1002100, 'ABASTECIMIENTO FLETE #1002100 / [RFC] Gas Butep' , 1 , 'TSI811205GJ6' , 'GBU7109148V4' , '2018-10-12','TSZ', '10-1002100' ,20395,3263.2,0 ,23658.2 ,1,1</v>
      </c>
    </row>
    <row r="104" spans="1:22" x14ac:dyDescent="0.3">
      <c r="L104" s="25"/>
    </row>
    <row r="105" spans="1:22" x14ac:dyDescent="0.3">
      <c r="L105" s="25"/>
    </row>
    <row r="106" spans="1:22" x14ac:dyDescent="0.3">
      <c r="L106" s="25"/>
    </row>
    <row r="107" spans="1:22" x14ac:dyDescent="0.3">
      <c r="L107" s="25"/>
    </row>
    <row r="108" spans="1:22" x14ac:dyDescent="0.3">
      <c r="L108" s="25"/>
    </row>
    <row r="109" spans="1:22" x14ac:dyDescent="0.3">
      <c r="L109" s="25"/>
    </row>
    <row r="110" spans="1:22" x14ac:dyDescent="0.3">
      <c r="L110" s="25"/>
    </row>
    <row r="111" spans="1:22" x14ac:dyDescent="0.3">
      <c r="L111" s="25"/>
    </row>
    <row r="112" spans="1:22" x14ac:dyDescent="0.3">
      <c r="L112" s="25"/>
    </row>
    <row r="113" spans="12:12" x14ac:dyDescent="0.3">
      <c r="L113" s="25"/>
    </row>
    <row r="114" spans="12:12" x14ac:dyDescent="0.3">
      <c r="L114" s="25"/>
    </row>
    <row r="115" spans="12:12" x14ac:dyDescent="0.3">
      <c r="L115" s="25"/>
    </row>
    <row r="116" spans="12:12" x14ac:dyDescent="0.3">
      <c r="L116" s="25"/>
    </row>
    <row r="117" spans="12:12" x14ac:dyDescent="0.3">
      <c r="L117" s="25"/>
    </row>
    <row r="118" spans="12:12" x14ac:dyDescent="0.3">
      <c r="L118" s="25"/>
    </row>
    <row r="119" spans="12:12" x14ac:dyDescent="0.3">
      <c r="L119" s="25"/>
    </row>
    <row r="120" spans="12:12" x14ac:dyDescent="0.3">
      <c r="L120" s="25"/>
    </row>
    <row r="121" spans="12:12" x14ac:dyDescent="0.3">
      <c r="L121" s="25"/>
    </row>
    <row r="122" spans="12:12" x14ac:dyDescent="0.3">
      <c r="L122" s="25"/>
    </row>
    <row r="123" spans="12:12" x14ac:dyDescent="0.3">
      <c r="L123" s="25"/>
    </row>
    <row r="124" spans="12:12" x14ac:dyDescent="0.3">
      <c r="L124" s="25"/>
    </row>
    <row r="125" spans="12:12" x14ac:dyDescent="0.3">
      <c r="L125" s="25"/>
    </row>
    <row r="126" spans="12:12" x14ac:dyDescent="0.3">
      <c r="L126" s="25"/>
    </row>
    <row r="127" spans="12:12" x14ac:dyDescent="0.3">
      <c r="L127" s="25"/>
    </row>
    <row r="128" spans="12:12" x14ac:dyDescent="0.3">
      <c r="L128" s="25"/>
    </row>
    <row r="129" spans="12:12" x14ac:dyDescent="0.3">
      <c r="L129" s="25"/>
    </row>
    <row r="130" spans="12:12" x14ac:dyDescent="0.3">
      <c r="L130" s="25"/>
    </row>
    <row r="131" spans="12:12" x14ac:dyDescent="0.3">
      <c r="L131" s="25"/>
    </row>
    <row r="132" spans="12:12" x14ac:dyDescent="0.3">
      <c r="L132" s="25"/>
    </row>
    <row r="133" spans="12:12" x14ac:dyDescent="0.3">
      <c r="L133" s="25"/>
    </row>
    <row r="134" spans="12:12" x14ac:dyDescent="0.3">
      <c r="L134" s="25"/>
    </row>
    <row r="135" spans="12:12" x14ac:dyDescent="0.3">
      <c r="L135" s="25"/>
    </row>
    <row r="136" spans="12:12" x14ac:dyDescent="0.3">
      <c r="L136" s="25"/>
    </row>
    <row r="137" spans="12:12" x14ac:dyDescent="0.3">
      <c r="L137" s="25"/>
    </row>
    <row r="138" spans="12:12" x14ac:dyDescent="0.3">
      <c r="L138" s="25"/>
    </row>
    <row r="139" spans="12:12" x14ac:dyDescent="0.3">
      <c r="L139" s="25"/>
    </row>
    <row r="140" spans="12:12" x14ac:dyDescent="0.3">
      <c r="L140" s="25"/>
    </row>
    <row r="141" spans="12:12" x14ac:dyDescent="0.3">
      <c r="L141" s="25"/>
    </row>
    <row r="142" spans="12:12" x14ac:dyDescent="0.3">
      <c r="L142" s="25"/>
    </row>
    <row r="143" spans="12:12" x14ac:dyDescent="0.3">
      <c r="L143" s="25"/>
    </row>
    <row r="144" spans="12:12" x14ac:dyDescent="0.3">
      <c r="L144" s="25"/>
    </row>
    <row r="145" spans="12:12" x14ac:dyDescent="0.3">
      <c r="L145" s="25"/>
    </row>
    <row r="146" spans="12:12" x14ac:dyDescent="0.3">
      <c r="L146" s="25"/>
    </row>
    <row r="147" spans="12:12" x14ac:dyDescent="0.3">
      <c r="L147" s="25"/>
    </row>
    <row r="148" spans="12:12" x14ac:dyDescent="0.3">
      <c r="L148" s="25"/>
    </row>
    <row r="149" spans="12:12" x14ac:dyDescent="0.3">
      <c r="L149" s="25"/>
    </row>
    <row r="150" spans="12:12" x14ac:dyDescent="0.3">
      <c r="L150" s="25"/>
    </row>
    <row r="151" spans="12:12" x14ac:dyDescent="0.3">
      <c r="L151" s="25"/>
    </row>
    <row r="152" spans="12:12" x14ac:dyDescent="0.3">
      <c r="L152" s="25"/>
    </row>
    <row r="153" spans="12:12" x14ac:dyDescent="0.3">
      <c r="L153" s="25"/>
    </row>
    <row r="154" spans="12:12" x14ac:dyDescent="0.3">
      <c r="L154" s="25"/>
    </row>
    <row r="155" spans="12:12" x14ac:dyDescent="0.3">
      <c r="L155" s="25"/>
    </row>
    <row r="156" spans="12:12" x14ac:dyDescent="0.3">
      <c r="L156" s="25"/>
    </row>
    <row r="157" spans="12:12" x14ac:dyDescent="0.3">
      <c r="L157" s="25"/>
    </row>
    <row r="158" spans="12:12" x14ac:dyDescent="0.3">
      <c r="L158" s="25"/>
    </row>
    <row r="159" spans="12:12" x14ac:dyDescent="0.3">
      <c r="L159" s="25"/>
    </row>
    <row r="160" spans="12:12" x14ac:dyDescent="0.3">
      <c r="L160" s="25"/>
    </row>
    <row r="161" spans="12:12" x14ac:dyDescent="0.3">
      <c r="L161" s="25"/>
    </row>
    <row r="162" spans="12:12" x14ac:dyDescent="0.3">
      <c r="L162" s="25"/>
    </row>
    <row r="163" spans="12:12" x14ac:dyDescent="0.3">
      <c r="L163" s="25"/>
    </row>
    <row r="164" spans="12:12" x14ac:dyDescent="0.3">
      <c r="L164" s="25"/>
    </row>
    <row r="165" spans="12:12" x14ac:dyDescent="0.3">
      <c r="L165" s="25"/>
    </row>
    <row r="166" spans="12:12" x14ac:dyDescent="0.3">
      <c r="L166" s="25"/>
    </row>
    <row r="167" spans="12:12" x14ac:dyDescent="0.3">
      <c r="L167" s="25"/>
    </row>
    <row r="168" spans="12:12" x14ac:dyDescent="0.3">
      <c r="L168" s="25"/>
    </row>
    <row r="169" spans="12:12" x14ac:dyDescent="0.3">
      <c r="L169" s="25"/>
    </row>
    <row r="170" spans="12:12" x14ac:dyDescent="0.3">
      <c r="L170" s="25"/>
    </row>
    <row r="171" spans="12:12" x14ac:dyDescent="0.3">
      <c r="L171" s="25"/>
    </row>
    <row r="172" spans="12:12" x14ac:dyDescent="0.3">
      <c r="L172" s="25"/>
    </row>
    <row r="173" spans="12:12" x14ac:dyDescent="0.3">
      <c r="L173" s="25"/>
    </row>
    <row r="174" spans="12:12" x14ac:dyDescent="0.3">
      <c r="L174" s="25"/>
    </row>
    <row r="175" spans="12:12" x14ac:dyDescent="0.3">
      <c r="L175" s="25"/>
    </row>
    <row r="176" spans="12:12" x14ac:dyDescent="0.3">
      <c r="L176" s="25"/>
    </row>
    <row r="177" spans="12:12" x14ac:dyDescent="0.3">
      <c r="L177" s="25"/>
    </row>
    <row r="178" spans="12:12" x14ac:dyDescent="0.3">
      <c r="L178" s="25"/>
    </row>
    <row r="179" spans="12:12" x14ac:dyDescent="0.3">
      <c r="L179" s="25"/>
    </row>
    <row r="180" spans="12:12" x14ac:dyDescent="0.3">
      <c r="L180" s="25"/>
    </row>
    <row r="181" spans="12:12" x14ac:dyDescent="0.3">
      <c r="L181" s="25"/>
    </row>
    <row r="182" spans="12:12" x14ac:dyDescent="0.3">
      <c r="L182" s="25"/>
    </row>
    <row r="183" spans="12:12" x14ac:dyDescent="0.3">
      <c r="L183" s="25"/>
    </row>
    <row r="184" spans="12:12" x14ac:dyDescent="0.3">
      <c r="L184" s="25"/>
    </row>
    <row r="185" spans="12:12" x14ac:dyDescent="0.3">
      <c r="L185" s="25"/>
    </row>
    <row r="186" spans="12:12" x14ac:dyDescent="0.3">
      <c r="L186" s="25"/>
    </row>
    <row r="187" spans="12:12" x14ac:dyDescent="0.3">
      <c r="L187" s="25"/>
    </row>
    <row r="188" spans="12:12" x14ac:dyDescent="0.3">
      <c r="L188" s="25"/>
    </row>
    <row r="189" spans="12:12" x14ac:dyDescent="0.3">
      <c r="L189" s="25"/>
    </row>
    <row r="190" spans="12:12" x14ac:dyDescent="0.3">
      <c r="L190" s="25"/>
    </row>
    <row r="191" spans="12:12" x14ac:dyDescent="0.3">
      <c r="L191" s="25"/>
    </row>
    <row r="192" spans="12:12" x14ac:dyDescent="0.3">
      <c r="L192" s="25"/>
    </row>
    <row r="193" spans="12:12" x14ac:dyDescent="0.3">
      <c r="L193" s="25"/>
    </row>
    <row r="194" spans="12:12" x14ac:dyDescent="0.3">
      <c r="L194" s="25"/>
    </row>
    <row r="195" spans="12:12" x14ac:dyDescent="0.3">
      <c r="L195" s="25"/>
    </row>
    <row r="196" spans="12:12" x14ac:dyDescent="0.3">
      <c r="L196" s="25"/>
    </row>
    <row r="197" spans="12:12" x14ac:dyDescent="0.3">
      <c r="L197" s="25"/>
    </row>
    <row r="198" spans="12:12" x14ac:dyDescent="0.3">
      <c r="L198" s="25"/>
    </row>
    <row r="199" spans="12:12" x14ac:dyDescent="0.3">
      <c r="L199" s="25"/>
    </row>
    <row r="200" spans="12:12" x14ac:dyDescent="0.3">
      <c r="L200" s="25"/>
    </row>
    <row r="201" spans="12:12" x14ac:dyDescent="0.3">
      <c r="L201" s="25"/>
    </row>
    <row r="202" spans="12:12" x14ac:dyDescent="0.3">
      <c r="L202" s="25"/>
    </row>
    <row r="203" spans="12:12" x14ac:dyDescent="0.3">
      <c r="L203" s="25"/>
    </row>
    <row r="204" spans="12:12" x14ac:dyDescent="0.3">
      <c r="L204" s="25"/>
    </row>
    <row r="205" spans="12:12" x14ac:dyDescent="0.3">
      <c r="L205" s="25"/>
    </row>
    <row r="206" spans="12:12" x14ac:dyDescent="0.3">
      <c r="L206" s="25"/>
    </row>
    <row r="207" spans="12:12" x14ac:dyDescent="0.3">
      <c r="L207" s="25"/>
    </row>
    <row r="208" spans="12:12" x14ac:dyDescent="0.3">
      <c r="L208" s="25"/>
    </row>
    <row r="209" spans="12:12" x14ac:dyDescent="0.3">
      <c r="L209" s="25"/>
    </row>
    <row r="210" spans="12:12" x14ac:dyDescent="0.3">
      <c r="L210" s="25"/>
    </row>
    <row r="211" spans="12:12" x14ac:dyDescent="0.3">
      <c r="L211" s="25"/>
    </row>
    <row r="212" spans="12:12" x14ac:dyDescent="0.3">
      <c r="L212" s="25"/>
    </row>
    <row r="213" spans="12:12" x14ac:dyDescent="0.3">
      <c r="L213" s="25"/>
    </row>
    <row r="214" spans="12:12" x14ac:dyDescent="0.3">
      <c r="L214" s="25"/>
    </row>
    <row r="215" spans="12:12" x14ac:dyDescent="0.3">
      <c r="L215" s="25"/>
    </row>
    <row r="216" spans="12:12" x14ac:dyDescent="0.3">
      <c r="L216" s="25"/>
    </row>
    <row r="217" spans="12:12" x14ac:dyDescent="0.3">
      <c r="L217" s="25"/>
    </row>
    <row r="218" spans="12:12" x14ac:dyDescent="0.3">
      <c r="L218" s="25"/>
    </row>
    <row r="219" spans="12:12" x14ac:dyDescent="0.3">
      <c r="L219" s="25"/>
    </row>
    <row r="220" spans="12:12" x14ac:dyDescent="0.3">
      <c r="L220" s="25"/>
    </row>
    <row r="221" spans="12:12" x14ac:dyDescent="0.3">
      <c r="L221" s="25"/>
    </row>
    <row r="222" spans="12:12" x14ac:dyDescent="0.3">
      <c r="L222" s="25"/>
    </row>
    <row r="223" spans="12:12" x14ac:dyDescent="0.3">
      <c r="L223" s="25"/>
    </row>
    <row r="224" spans="12:12" x14ac:dyDescent="0.3">
      <c r="L224" s="25"/>
    </row>
    <row r="225" spans="12:12" x14ac:dyDescent="0.3">
      <c r="L225" s="25"/>
    </row>
    <row r="226" spans="12:12" x14ac:dyDescent="0.3">
      <c r="L226" s="25"/>
    </row>
    <row r="227" spans="12:12" x14ac:dyDescent="0.3">
      <c r="L227" s="25"/>
    </row>
    <row r="228" spans="12:12" x14ac:dyDescent="0.3">
      <c r="L228" s="25"/>
    </row>
    <row r="229" spans="12:12" x14ac:dyDescent="0.3">
      <c r="L229" s="25"/>
    </row>
    <row r="230" spans="12:12" x14ac:dyDescent="0.3">
      <c r="L230" s="25"/>
    </row>
    <row r="231" spans="12:12" x14ac:dyDescent="0.3">
      <c r="L231" s="25"/>
    </row>
    <row r="232" spans="12:12" x14ac:dyDescent="0.3">
      <c r="L232" s="25"/>
    </row>
    <row r="233" spans="12:12" x14ac:dyDescent="0.3">
      <c r="L233" s="25"/>
    </row>
    <row r="234" spans="12:12" x14ac:dyDescent="0.3">
      <c r="L234" s="25"/>
    </row>
    <row r="235" spans="12:12" x14ac:dyDescent="0.3">
      <c r="L235" s="25"/>
    </row>
    <row r="236" spans="12:12" x14ac:dyDescent="0.3">
      <c r="L236" s="25"/>
    </row>
    <row r="237" spans="12:12" x14ac:dyDescent="0.3">
      <c r="L237" s="25"/>
    </row>
    <row r="238" spans="12:12" x14ac:dyDescent="0.3">
      <c r="L238" s="25"/>
    </row>
    <row r="239" spans="12:12" x14ac:dyDescent="0.3">
      <c r="L239" s="25"/>
    </row>
    <row r="240" spans="12:12" x14ac:dyDescent="0.3">
      <c r="L240" s="25"/>
    </row>
    <row r="241" spans="12:12" x14ac:dyDescent="0.3">
      <c r="L241" s="25"/>
    </row>
    <row r="242" spans="12:12" x14ac:dyDescent="0.3">
      <c r="L242" s="25"/>
    </row>
    <row r="243" spans="12:12" x14ac:dyDescent="0.3">
      <c r="L243" s="25"/>
    </row>
    <row r="244" spans="12:12" x14ac:dyDescent="0.3">
      <c r="L244" s="25"/>
    </row>
    <row r="245" spans="12:12" x14ac:dyDescent="0.3">
      <c r="L245" s="25"/>
    </row>
    <row r="246" spans="12:12" x14ac:dyDescent="0.3">
      <c r="L246" s="25"/>
    </row>
    <row r="247" spans="12:12" x14ac:dyDescent="0.3">
      <c r="L247" s="25"/>
    </row>
    <row r="248" spans="12:12" x14ac:dyDescent="0.3">
      <c r="L248" s="25"/>
    </row>
    <row r="249" spans="12:12" x14ac:dyDescent="0.3">
      <c r="L249" s="25"/>
    </row>
    <row r="250" spans="12:12" x14ac:dyDescent="0.3">
      <c r="L250" s="25"/>
    </row>
    <row r="251" spans="12:12" x14ac:dyDescent="0.3">
      <c r="L251" s="25"/>
    </row>
    <row r="252" spans="12:12" x14ac:dyDescent="0.3">
      <c r="L252" s="25"/>
    </row>
    <row r="253" spans="12:12" x14ac:dyDescent="0.3">
      <c r="L253" s="25"/>
    </row>
    <row r="254" spans="12:12" x14ac:dyDescent="0.3">
      <c r="L254" s="25"/>
    </row>
    <row r="255" spans="12:12" x14ac:dyDescent="0.3">
      <c r="L255" s="25"/>
    </row>
    <row r="256" spans="12:12" x14ac:dyDescent="0.3">
      <c r="L256" s="25"/>
    </row>
    <row r="257" spans="12:12" x14ac:dyDescent="0.3">
      <c r="L257" s="25"/>
    </row>
    <row r="258" spans="12:12" x14ac:dyDescent="0.3">
      <c r="L258" s="25"/>
    </row>
    <row r="259" spans="12:12" x14ac:dyDescent="0.3">
      <c r="L259" s="25"/>
    </row>
    <row r="260" spans="12:12" x14ac:dyDescent="0.3">
      <c r="L260" s="25"/>
    </row>
    <row r="261" spans="12:12" x14ac:dyDescent="0.3">
      <c r="L261" s="25"/>
    </row>
    <row r="262" spans="12:12" x14ac:dyDescent="0.3">
      <c r="L262" s="25"/>
    </row>
    <row r="263" spans="12:12" x14ac:dyDescent="0.3">
      <c r="L263" s="25"/>
    </row>
    <row r="264" spans="12:12" x14ac:dyDescent="0.3">
      <c r="L264" s="25"/>
    </row>
    <row r="265" spans="12:12" x14ac:dyDescent="0.3">
      <c r="L265" s="25"/>
    </row>
    <row r="266" spans="12:12" x14ac:dyDescent="0.3">
      <c r="L266" s="25"/>
    </row>
    <row r="267" spans="12:12" x14ac:dyDescent="0.3">
      <c r="L267" s="25"/>
    </row>
    <row r="268" spans="12:12" x14ac:dyDescent="0.3">
      <c r="L268" s="25"/>
    </row>
    <row r="269" spans="12:12" x14ac:dyDescent="0.3">
      <c r="L269" s="25"/>
    </row>
    <row r="270" spans="12:12" x14ac:dyDescent="0.3">
      <c r="L270" s="25"/>
    </row>
    <row r="271" spans="12:12" x14ac:dyDescent="0.3">
      <c r="L271" s="25"/>
    </row>
    <row r="272" spans="12:12" x14ac:dyDescent="0.3">
      <c r="L272" s="25"/>
    </row>
    <row r="273" spans="12:12" x14ac:dyDescent="0.3">
      <c r="L273" s="25"/>
    </row>
    <row r="274" spans="12:12" x14ac:dyDescent="0.3">
      <c r="L274" s="25"/>
    </row>
    <row r="275" spans="12:12" x14ac:dyDescent="0.3">
      <c r="L275" s="25"/>
    </row>
    <row r="276" spans="12:12" x14ac:dyDescent="0.3">
      <c r="L276" s="25"/>
    </row>
    <row r="277" spans="12:12" x14ac:dyDescent="0.3">
      <c r="L277" s="25"/>
    </row>
    <row r="278" spans="12:12" x14ac:dyDescent="0.3">
      <c r="L278" s="25"/>
    </row>
    <row r="279" spans="12:12" x14ac:dyDescent="0.3">
      <c r="L279" s="25"/>
    </row>
    <row r="280" spans="12:12" x14ac:dyDescent="0.3">
      <c r="L280" s="25"/>
    </row>
    <row r="281" spans="12:12" x14ac:dyDescent="0.3">
      <c r="L281" s="25"/>
    </row>
    <row r="282" spans="12:12" x14ac:dyDescent="0.3">
      <c r="L282" s="25"/>
    </row>
    <row r="283" spans="12:12" x14ac:dyDescent="0.3">
      <c r="L283" s="25"/>
    </row>
    <row r="284" spans="12:12" x14ac:dyDescent="0.3">
      <c r="L284" s="25"/>
    </row>
    <row r="285" spans="12:12" x14ac:dyDescent="0.3">
      <c r="L285" s="25"/>
    </row>
    <row r="286" spans="12:12" x14ac:dyDescent="0.3">
      <c r="L286" s="25"/>
    </row>
    <row r="287" spans="12:12" x14ac:dyDescent="0.3">
      <c r="L287" s="25"/>
    </row>
    <row r="288" spans="12:12" x14ac:dyDescent="0.3">
      <c r="L288" s="25"/>
    </row>
    <row r="289" spans="12:12" x14ac:dyDescent="0.3">
      <c r="L289" s="25"/>
    </row>
    <row r="290" spans="12:12" x14ac:dyDescent="0.3">
      <c r="L290" s="25"/>
    </row>
    <row r="291" spans="12:12" x14ac:dyDescent="0.3">
      <c r="L291" s="25"/>
    </row>
    <row r="292" spans="12:12" x14ac:dyDescent="0.3">
      <c r="L292" s="25"/>
    </row>
    <row r="293" spans="12:12" x14ac:dyDescent="0.3">
      <c r="L293" s="25"/>
    </row>
    <row r="294" spans="12:12" x14ac:dyDescent="0.3">
      <c r="L294" s="25"/>
    </row>
    <row r="295" spans="12:12" x14ac:dyDescent="0.3">
      <c r="L295" s="25"/>
    </row>
    <row r="296" spans="12:12" x14ac:dyDescent="0.3">
      <c r="L296" s="25"/>
    </row>
    <row r="297" spans="12:12" x14ac:dyDescent="0.3">
      <c r="L297" s="25"/>
    </row>
    <row r="298" spans="12:12" x14ac:dyDescent="0.3">
      <c r="L298" s="25"/>
    </row>
    <row r="299" spans="12:12" x14ac:dyDescent="0.3">
      <c r="L299" s="25"/>
    </row>
    <row r="300" spans="12:12" x14ac:dyDescent="0.3">
      <c r="L300" s="25"/>
    </row>
    <row r="301" spans="12:12" x14ac:dyDescent="0.3">
      <c r="L301" s="25"/>
    </row>
    <row r="302" spans="12:12" x14ac:dyDescent="0.3">
      <c r="L302" s="25"/>
    </row>
    <row r="303" spans="12:12" x14ac:dyDescent="0.3">
      <c r="L303" s="25"/>
    </row>
    <row r="304" spans="12:12" x14ac:dyDescent="0.3">
      <c r="L304" s="25"/>
    </row>
    <row r="305" spans="12:12" x14ac:dyDescent="0.3">
      <c r="L305" s="25"/>
    </row>
    <row r="306" spans="12:12" x14ac:dyDescent="0.3">
      <c r="L306" s="25"/>
    </row>
    <row r="307" spans="12:12" x14ac:dyDescent="0.3">
      <c r="L307" s="25"/>
    </row>
    <row r="308" spans="12:12" x14ac:dyDescent="0.3">
      <c r="L308" s="25"/>
    </row>
    <row r="309" spans="12:12" x14ac:dyDescent="0.3">
      <c r="L309" s="25"/>
    </row>
    <row r="310" spans="12:12" x14ac:dyDescent="0.3">
      <c r="L310" s="25"/>
    </row>
    <row r="311" spans="12:12" x14ac:dyDescent="0.3">
      <c r="L311" s="25"/>
    </row>
    <row r="312" spans="12:12" x14ac:dyDescent="0.3">
      <c r="L312" s="25"/>
    </row>
    <row r="313" spans="12:12" x14ac:dyDescent="0.3">
      <c r="L313" s="25"/>
    </row>
    <row r="314" spans="12:12" x14ac:dyDescent="0.3">
      <c r="L314" s="25"/>
    </row>
    <row r="315" spans="12:12" x14ac:dyDescent="0.3">
      <c r="L315" s="25"/>
    </row>
    <row r="316" spans="12:12" x14ac:dyDescent="0.3">
      <c r="L316" s="25"/>
    </row>
    <row r="317" spans="12:12" x14ac:dyDescent="0.3">
      <c r="L317" s="25"/>
    </row>
    <row r="318" spans="12:12" x14ac:dyDescent="0.3">
      <c r="L318" s="25"/>
    </row>
    <row r="319" spans="12:12" x14ac:dyDescent="0.3">
      <c r="L319" s="25"/>
    </row>
    <row r="320" spans="12:12" x14ac:dyDescent="0.3">
      <c r="L320" s="25"/>
    </row>
    <row r="321" spans="12:12" x14ac:dyDescent="0.3">
      <c r="L321" s="25"/>
    </row>
    <row r="322" spans="12:12" x14ac:dyDescent="0.3">
      <c r="L322" s="25"/>
    </row>
    <row r="323" spans="12:12" x14ac:dyDescent="0.3">
      <c r="L323" s="25"/>
    </row>
    <row r="324" spans="12:12" x14ac:dyDescent="0.3">
      <c r="L324" s="25"/>
    </row>
    <row r="325" spans="12:12" x14ac:dyDescent="0.3">
      <c r="L325" s="25"/>
    </row>
    <row r="326" spans="12:12" x14ac:dyDescent="0.3">
      <c r="L326" s="25"/>
    </row>
    <row r="327" spans="12:12" x14ac:dyDescent="0.3">
      <c r="L327" s="25"/>
    </row>
    <row r="328" spans="12:12" x14ac:dyDescent="0.3">
      <c r="L328" s="25"/>
    </row>
    <row r="329" spans="12:12" x14ac:dyDescent="0.3">
      <c r="L329" s="25"/>
    </row>
    <row r="330" spans="12:12" x14ac:dyDescent="0.3">
      <c r="L330" s="25"/>
    </row>
    <row r="331" spans="12:12" x14ac:dyDescent="0.3">
      <c r="L331" s="25"/>
    </row>
    <row r="332" spans="12:12" x14ac:dyDescent="0.3">
      <c r="L332" s="25"/>
    </row>
    <row r="333" spans="12:12" x14ac:dyDescent="0.3">
      <c r="L333" s="25"/>
    </row>
    <row r="334" spans="12:12" x14ac:dyDescent="0.3">
      <c r="L334" s="25"/>
    </row>
    <row r="335" spans="12:12" x14ac:dyDescent="0.3">
      <c r="L335" s="25"/>
    </row>
    <row r="336" spans="12:12" x14ac:dyDescent="0.3">
      <c r="L336" s="25"/>
    </row>
    <row r="337" spans="12:12" x14ac:dyDescent="0.3">
      <c r="L337" s="25"/>
    </row>
    <row r="338" spans="12:12" x14ac:dyDescent="0.3">
      <c r="L338" s="25"/>
    </row>
    <row r="339" spans="12:12" x14ac:dyDescent="0.3">
      <c r="L339" s="25"/>
    </row>
    <row r="340" spans="12:12" x14ac:dyDescent="0.3">
      <c r="L340" s="25"/>
    </row>
    <row r="341" spans="12:12" x14ac:dyDescent="0.3">
      <c r="L341" s="25"/>
    </row>
    <row r="342" spans="12:12" x14ac:dyDescent="0.3">
      <c r="L342" s="25"/>
    </row>
    <row r="343" spans="12:12" x14ac:dyDescent="0.3">
      <c r="L343" s="25"/>
    </row>
    <row r="344" spans="12:12" x14ac:dyDescent="0.3">
      <c r="L344" s="25"/>
    </row>
    <row r="345" spans="12:12" x14ac:dyDescent="0.3">
      <c r="L345" s="25"/>
    </row>
    <row r="346" spans="12:12" x14ac:dyDescent="0.3">
      <c r="L346" s="25"/>
    </row>
    <row r="347" spans="12:12" x14ac:dyDescent="0.3">
      <c r="L347" s="25"/>
    </row>
    <row r="348" spans="12:12" x14ac:dyDescent="0.3">
      <c r="L348" s="25"/>
    </row>
    <row r="349" spans="12:12" x14ac:dyDescent="0.3">
      <c r="L349" s="25"/>
    </row>
    <row r="350" spans="12:12" x14ac:dyDescent="0.3">
      <c r="L350" s="25"/>
    </row>
    <row r="351" spans="12:12" x14ac:dyDescent="0.3">
      <c r="L351" s="25"/>
    </row>
    <row r="352" spans="12:12" x14ac:dyDescent="0.3">
      <c r="L352" s="25"/>
    </row>
    <row r="353" spans="12:12" x14ac:dyDescent="0.3">
      <c r="L353" s="25"/>
    </row>
    <row r="354" spans="12:12" x14ac:dyDescent="0.3">
      <c r="L354" s="25"/>
    </row>
    <row r="355" spans="12:12" x14ac:dyDescent="0.3">
      <c r="L355" s="25"/>
    </row>
    <row r="356" spans="12:12" x14ac:dyDescent="0.3">
      <c r="L356" s="25"/>
    </row>
    <row r="357" spans="12:12" x14ac:dyDescent="0.3">
      <c r="L357" s="25"/>
    </row>
    <row r="358" spans="12:12" x14ac:dyDescent="0.3">
      <c r="L358" s="25"/>
    </row>
    <row r="359" spans="12:12" x14ac:dyDescent="0.3">
      <c r="L359" s="25"/>
    </row>
    <row r="360" spans="12:12" x14ac:dyDescent="0.3">
      <c r="L360" s="25"/>
    </row>
    <row r="361" spans="12:12" x14ac:dyDescent="0.3">
      <c r="L361" s="25"/>
    </row>
    <row r="362" spans="12:12" x14ac:dyDescent="0.3">
      <c r="L362" s="25"/>
    </row>
    <row r="363" spans="12:12" x14ac:dyDescent="0.3">
      <c r="L363" s="25"/>
    </row>
    <row r="364" spans="12:12" x14ac:dyDescent="0.3">
      <c r="L364" s="25"/>
    </row>
    <row r="365" spans="12:12" x14ac:dyDescent="0.3">
      <c r="L365" s="25"/>
    </row>
    <row r="366" spans="12:12" x14ac:dyDescent="0.3">
      <c r="L366" s="25"/>
    </row>
    <row r="367" spans="12:12" x14ac:dyDescent="0.3">
      <c r="L367" s="25"/>
    </row>
    <row r="368" spans="12:12" x14ac:dyDescent="0.3">
      <c r="L368" s="25"/>
    </row>
    <row r="369" spans="12:12" x14ac:dyDescent="0.3">
      <c r="L369" s="25"/>
    </row>
    <row r="370" spans="12:12" x14ac:dyDescent="0.3">
      <c r="L370" s="25"/>
    </row>
    <row r="371" spans="12:12" x14ac:dyDescent="0.3">
      <c r="L371" s="25"/>
    </row>
    <row r="372" spans="12:12" x14ac:dyDescent="0.3">
      <c r="L372" s="25"/>
    </row>
    <row r="373" spans="12:12" x14ac:dyDescent="0.3">
      <c r="L373" s="25"/>
    </row>
    <row r="374" spans="12:12" x14ac:dyDescent="0.3">
      <c r="L374" s="25"/>
    </row>
    <row r="375" spans="12:12" x14ac:dyDescent="0.3">
      <c r="L375" s="25"/>
    </row>
    <row r="376" spans="12:12" x14ac:dyDescent="0.3">
      <c r="L376" s="25"/>
    </row>
    <row r="377" spans="12:12" x14ac:dyDescent="0.3">
      <c r="L377" s="25"/>
    </row>
    <row r="378" spans="12:12" x14ac:dyDescent="0.3">
      <c r="L378" s="25"/>
    </row>
    <row r="379" spans="12:12" x14ac:dyDescent="0.3">
      <c r="L379" s="25"/>
    </row>
    <row r="380" spans="12:12" x14ac:dyDescent="0.3">
      <c r="L380" s="25"/>
    </row>
    <row r="381" spans="12:12" x14ac:dyDescent="0.3">
      <c r="L381" s="25"/>
    </row>
    <row r="382" spans="12:12" x14ac:dyDescent="0.3">
      <c r="L382" s="25"/>
    </row>
    <row r="383" spans="12:12" x14ac:dyDescent="0.3">
      <c r="L383" s="25"/>
    </row>
    <row r="384" spans="12:12" x14ac:dyDescent="0.3">
      <c r="L384" s="25"/>
    </row>
    <row r="385" spans="12:12" x14ac:dyDescent="0.3">
      <c r="L385" s="25"/>
    </row>
    <row r="386" spans="12:12" x14ac:dyDescent="0.3">
      <c r="L386" s="25"/>
    </row>
    <row r="387" spans="12:12" x14ac:dyDescent="0.3">
      <c r="L387" s="25"/>
    </row>
    <row r="388" spans="12:12" x14ac:dyDescent="0.3">
      <c r="L388" s="25"/>
    </row>
    <row r="389" spans="12:12" x14ac:dyDescent="0.3">
      <c r="L389" s="25"/>
    </row>
    <row r="390" spans="12:12" x14ac:dyDescent="0.3">
      <c r="L390" s="25"/>
    </row>
    <row r="391" spans="12:12" x14ac:dyDescent="0.3">
      <c r="L391" s="25"/>
    </row>
    <row r="392" spans="12:12" x14ac:dyDescent="0.3">
      <c r="L392" s="25"/>
    </row>
    <row r="393" spans="12:12" x14ac:dyDescent="0.3">
      <c r="L393" s="25"/>
    </row>
    <row r="394" spans="12:12" x14ac:dyDescent="0.3">
      <c r="L394" s="25"/>
    </row>
    <row r="395" spans="12:12" x14ac:dyDescent="0.3">
      <c r="L395" s="25"/>
    </row>
    <row r="396" spans="12:12" x14ac:dyDescent="0.3">
      <c r="L396" s="25"/>
    </row>
    <row r="397" spans="12:12" x14ac:dyDescent="0.3">
      <c r="L397" s="25"/>
    </row>
    <row r="398" spans="12:12" x14ac:dyDescent="0.3">
      <c r="L398" s="25"/>
    </row>
    <row r="399" spans="12:12" x14ac:dyDescent="0.3">
      <c r="L399" s="25"/>
    </row>
    <row r="400" spans="12:12" x14ac:dyDescent="0.3">
      <c r="L400" s="25"/>
    </row>
    <row r="401" spans="12:12" x14ac:dyDescent="0.3">
      <c r="L401" s="25"/>
    </row>
    <row r="402" spans="12:12" x14ac:dyDescent="0.3">
      <c r="L402" s="25"/>
    </row>
    <row r="403" spans="12:12" x14ac:dyDescent="0.3">
      <c r="L403" s="25"/>
    </row>
    <row r="404" spans="12:12" x14ac:dyDescent="0.3">
      <c r="L404" s="25"/>
    </row>
    <row r="405" spans="12:12" x14ac:dyDescent="0.3">
      <c r="L405" s="25"/>
    </row>
    <row r="406" spans="12:12" x14ac:dyDescent="0.3">
      <c r="L406" s="25"/>
    </row>
    <row r="407" spans="12:12" x14ac:dyDescent="0.3">
      <c r="L407" s="25"/>
    </row>
    <row r="408" spans="12:12" x14ac:dyDescent="0.3">
      <c r="L408" s="25"/>
    </row>
    <row r="409" spans="12:12" x14ac:dyDescent="0.3">
      <c r="L409" s="25"/>
    </row>
    <row r="410" spans="12:12" x14ac:dyDescent="0.3">
      <c r="L410" s="25"/>
    </row>
    <row r="411" spans="12:12" x14ac:dyDescent="0.3">
      <c r="L411" s="25"/>
    </row>
    <row r="412" spans="12:12" x14ac:dyDescent="0.3">
      <c r="L412" s="25"/>
    </row>
    <row r="413" spans="12:12" x14ac:dyDescent="0.3">
      <c r="L413" s="25"/>
    </row>
    <row r="414" spans="12:12" x14ac:dyDescent="0.3">
      <c r="L414" s="25"/>
    </row>
    <row r="415" spans="12:12" x14ac:dyDescent="0.3">
      <c r="L415" s="25"/>
    </row>
    <row r="416" spans="12:12" x14ac:dyDescent="0.3">
      <c r="L416" s="25"/>
    </row>
    <row r="417" spans="12:12" x14ac:dyDescent="0.3">
      <c r="L417" s="25"/>
    </row>
    <row r="418" spans="12:12" x14ac:dyDescent="0.3">
      <c r="L418" s="25"/>
    </row>
    <row r="419" spans="12:12" x14ac:dyDescent="0.3">
      <c r="L419" s="25"/>
    </row>
    <row r="420" spans="12:12" x14ac:dyDescent="0.3">
      <c r="L420" s="25"/>
    </row>
    <row r="421" spans="12:12" x14ac:dyDescent="0.3">
      <c r="L421" s="25"/>
    </row>
    <row r="422" spans="12:12" x14ac:dyDescent="0.3">
      <c r="L422" s="25"/>
    </row>
    <row r="423" spans="12:12" x14ac:dyDescent="0.3">
      <c r="L423" s="25"/>
    </row>
    <row r="424" spans="12:12" x14ac:dyDescent="0.3">
      <c r="L424" s="25"/>
    </row>
    <row r="425" spans="12:12" x14ac:dyDescent="0.3">
      <c r="L425" s="25"/>
    </row>
    <row r="426" spans="12:12" x14ac:dyDescent="0.3">
      <c r="L426" s="25"/>
    </row>
    <row r="427" spans="12:12" x14ac:dyDescent="0.3">
      <c r="L427" s="25"/>
    </row>
    <row r="428" spans="12:12" x14ac:dyDescent="0.3">
      <c r="L428" s="25"/>
    </row>
    <row r="429" spans="12:12" x14ac:dyDescent="0.3">
      <c r="L429" s="25"/>
    </row>
    <row r="430" spans="12:12" x14ac:dyDescent="0.3">
      <c r="L430" s="25"/>
    </row>
    <row r="431" spans="12:12" x14ac:dyDescent="0.3">
      <c r="L431" s="25"/>
    </row>
    <row r="432" spans="12:12" x14ac:dyDescent="0.3">
      <c r="L432" s="25"/>
    </row>
    <row r="433" spans="12:12" x14ac:dyDescent="0.3">
      <c r="L433" s="25"/>
    </row>
    <row r="434" spans="12:12" x14ac:dyDescent="0.3">
      <c r="L434" s="25"/>
    </row>
    <row r="435" spans="12:12" x14ac:dyDescent="0.3">
      <c r="L435" s="25"/>
    </row>
    <row r="436" spans="12:12" x14ac:dyDescent="0.3">
      <c r="L436" s="25"/>
    </row>
    <row r="437" spans="12:12" x14ac:dyDescent="0.3">
      <c r="L437" s="25"/>
    </row>
    <row r="438" spans="12:12" x14ac:dyDescent="0.3">
      <c r="L438" s="25"/>
    </row>
    <row r="439" spans="12:12" x14ac:dyDescent="0.3">
      <c r="L439" s="25"/>
    </row>
    <row r="440" spans="12:12" x14ac:dyDescent="0.3">
      <c r="L440" s="25"/>
    </row>
    <row r="441" spans="12:12" x14ac:dyDescent="0.3">
      <c r="L441" s="25"/>
    </row>
    <row r="442" spans="12:12" x14ac:dyDescent="0.3">
      <c r="L442" s="25"/>
    </row>
    <row r="443" spans="12:12" x14ac:dyDescent="0.3">
      <c r="L443" s="25"/>
    </row>
    <row r="444" spans="12:12" x14ac:dyDescent="0.3">
      <c r="L444" s="25"/>
    </row>
    <row r="445" spans="12:12" x14ac:dyDescent="0.3">
      <c r="L445" s="25"/>
    </row>
    <row r="446" spans="12:12" x14ac:dyDescent="0.3">
      <c r="L446" s="25"/>
    </row>
    <row r="447" spans="12:12" x14ac:dyDescent="0.3">
      <c r="L447" s="25"/>
    </row>
    <row r="448" spans="12:12" x14ac:dyDescent="0.3">
      <c r="L448" s="25"/>
    </row>
    <row r="449" spans="12:12" x14ac:dyDescent="0.3">
      <c r="L449" s="25"/>
    </row>
    <row r="450" spans="12:12" x14ac:dyDescent="0.3">
      <c r="L450" s="25"/>
    </row>
    <row r="451" spans="12:12" x14ac:dyDescent="0.3">
      <c r="L451" s="25"/>
    </row>
    <row r="452" spans="12:12" x14ac:dyDescent="0.3">
      <c r="L452" s="25"/>
    </row>
    <row r="453" spans="12:12" x14ac:dyDescent="0.3">
      <c r="L453" s="25"/>
    </row>
    <row r="454" spans="12:12" x14ac:dyDescent="0.3">
      <c r="L454" s="25"/>
    </row>
    <row r="455" spans="12:12" x14ac:dyDescent="0.3">
      <c r="L455" s="25"/>
    </row>
    <row r="456" spans="12:12" x14ac:dyDescent="0.3">
      <c r="L456" s="25"/>
    </row>
    <row r="457" spans="12:12" x14ac:dyDescent="0.3">
      <c r="L457" s="25"/>
    </row>
    <row r="458" spans="12:12" x14ac:dyDescent="0.3">
      <c r="L458" s="25"/>
    </row>
    <row r="459" spans="12:12" x14ac:dyDescent="0.3">
      <c r="L459" s="25"/>
    </row>
    <row r="460" spans="12:12" x14ac:dyDescent="0.3">
      <c r="L460" s="25"/>
    </row>
    <row r="461" spans="12:12" x14ac:dyDescent="0.3">
      <c r="L461" s="25"/>
    </row>
    <row r="462" spans="12:12" x14ac:dyDescent="0.3">
      <c r="L462" s="25"/>
    </row>
    <row r="463" spans="12:12" x14ac:dyDescent="0.3">
      <c r="L463" s="25"/>
    </row>
    <row r="464" spans="12:12" x14ac:dyDescent="0.3">
      <c r="L464" s="25"/>
    </row>
    <row r="465" spans="12:12" x14ac:dyDescent="0.3">
      <c r="L465" s="25"/>
    </row>
    <row r="466" spans="12:12" x14ac:dyDescent="0.3">
      <c r="L466" s="25"/>
    </row>
    <row r="467" spans="12:12" x14ac:dyDescent="0.3">
      <c r="L467" s="25"/>
    </row>
    <row r="468" spans="12:12" x14ac:dyDescent="0.3">
      <c r="L468" s="25"/>
    </row>
    <row r="469" spans="12:12" x14ac:dyDescent="0.3">
      <c r="L469" s="25"/>
    </row>
    <row r="470" spans="12:12" x14ac:dyDescent="0.3">
      <c r="L470" s="25"/>
    </row>
    <row r="471" spans="12:12" x14ac:dyDescent="0.3">
      <c r="L471" s="25"/>
    </row>
    <row r="472" spans="12:12" x14ac:dyDescent="0.3">
      <c r="L472" s="25"/>
    </row>
    <row r="473" spans="12:12" x14ac:dyDescent="0.3">
      <c r="L473" s="25"/>
    </row>
    <row r="474" spans="12:12" x14ac:dyDescent="0.3">
      <c r="L474" s="25"/>
    </row>
    <row r="475" spans="12:12" x14ac:dyDescent="0.3">
      <c r="L475" s="25"/>
    </row>
    <row r="476" spans="12:12" x14ac:dyDescent="0.3">
      <c r="L476" s="25"/>
    </row>
    <row r="477" spans="12:12" x14ac:dyDescent="0.3">
      <c r="L477" s="25"/>
    </row>
    <row r="478" spans="12:12" x14ac:dyDescent="0.3">
      <c r="L478" s="25"/>
    </row>
    <row r="479" spans="12:12" x14ac:dyDescent="0.3">
      <c r="L479" s="25"/>
    </row>
    <row r="480" spans="12:12" x14ac:dyDescent="0.3">
      <c r="L480" s="25"/>
    </row>
    <row r="481" spans="12:12" x14ac:dyDescent="0.3">
      <c r="L481" s="25"/>
    </row>
    <row r="482" spans="12:12" x14ac:dyDescent="0.3">
      <c r="L482" s="25"/>
    </row>
    <row r="483" spans="12:12" x14ac:dyDescent="0.3">
      <c r="L483" s="25"/>
    </row>
    <row r="484" spans="12:12" x14ac:dyDescent="0.3">
      <c r="L484" s="25"/>
    </row>
    <row r="485" spans="12:12" x14ac:dyDescent="0.3">
      <c r="L485" s="25"/>
    </row>
    <row r="486" spans="12:12" x14ac:dyDescent="0.3">
      <c r="L486" s="25"/>
    </row>
    <row r="487" spans="12:12" x14ac:dyDescent="0.3">
      <c r="L487" s="25"/>
    </row>
    <row r="488" spans="12:12" x14ac:dyDescent="0.3">
      <c r="L488" s="25"/>
    </row>
    <row r="489" spans="12:12" x14ac:dyDescent="0.3">
      <c r="L489" s="25"/>
    </row>
    <row r="490" spans="12:12" x14ac:dyDescent="0.3">
      <c r="L490" s="25"/>
    </row>
    <row r="491" spans="12:12" x14ac:dyDescent="0.3">
      <c r="L491" s="25"/>
    </row>
    <row r="492" spans="12:12" x14ac:dyDescent="0.3">
      <c r="L492" s="25"/>
    </row>
    <row r="493" spans="12:12" x14ac:dyDescent="0.3">
      <c r="L493" s="25"/>
    </row>
    <row r="494" spans="12:12" x14ac:dyDescent="0.3">
      <c r="L494" s="25"/>
    </row>
    <row r="495" spans="12:12" x14ac:dyDescent="0.3">
      <c r="L495" s="25"/>
    </row>
    <row r="496" spans="12:12" x14ac:dyDescent="0.3">
      <c r="L496" s="25"/>
    </row>
    <row r="497" spans="12:12" x14ac:dyDescent="0.3">
      <c r="L497" s="25"/>
    </row>
    <row r="498" spans="12:12" x14ac:dyDescent="0.3">
      <c r="L498" s="25"/>
    </row>
    <row r="499" spans="12:12" x14ac:dyDescent="0.3">
      <c r="L499" s="25"/>
    </row>
    <row r="500" spans="12:12" x14ac:dyDescent="0.3">
      <c r="L500" s="25"/>
    </row>
    <row r="501" spans="12:12" x14ac:dyDescent="0.3">
      <c r="L501" s="25"/>
    </row>
    <row r="502" spans="12:12" x14ac:dyDescent="0.3">
      <c r="L502" s="25"/>
    </row>
    <row r="503" spans="12:12" x14ac:dyDescent="0.3">
      <c r="L503" s="25"/>
    </row>
    <row r="504" spans="12:12" x14ac:dyDescent="0.3">
      <c r="L504" s="25"/>
    </row>
    <row r="505" spans="12:12" x14ac:dyDescent="0.3">
      <c r="L505" s="25"/>
    </row>
    <row r="506" spans="12:12" x14ac:dyDescent="0.3">
      <c r="L506" s="25"/>
    </row>
    <row r="507" spans="12:12" x14ac:dyDescent="0.3">
      <c r="L507" s="25"/>
    </row>
    <row r="508" spans="12:12" x14ac:dyDescent="0.3">
      <c r="L508" s="25"/>
    </row>
    <row r="509" spans="12:12" x14ac:dyDescent="0.3">
      <c r="L509" s="25"/>
    </row>
    <row r="510" spans="12:12" x14ac:dyDescent="0.3">
      <c r="L510" s="25"/>
    </row>
    <row r="511" spans="12:12" x14ac:dyDescent="0.3">
      <c r="L511" s="25"/>
    </row>
    <row r="512" spans="12:12" x14ac:dyDescent="0.3">
      <c r="L512" s="25"/>
    </row>
    <row r="513" spans="12:12" x14ac:dyDescent="0.3">
      <c r="L513" s="25"/>
    </row>
    <row r="514" spans="12:12" x14ac:dyDescent="0.3">
      <c r="L514" s="25"/>
    </row>
    <row r="515" spans="12:12" x14ac:dyDescent="0.3">
      <c r="L515" s="25"/>
    </row>
    <row r="516" spans="12:12" x14ac:dyDescent="0.3">
      <c r="L516" s="25"/>
    </row>
    <row r="517" spans="12:12" x14ac:dyDescent="0.3">
      <c r="L517" s="25"/>
    </row>
    <row r="518" spans="12:12" x14ac:dyDescent="0.3">
      <c r="L518" s="25"/>
    </row>
    <row r="519" spans="12:12" x14ac:dyDescent="0.3">
      <c r="L519" s="25"/>
    </row>
    <row r="520" spans="12:12" x14ac:dyDescent="0.3">
      <c r="L520" s="25"/>
    </row>
    <row r="521" spans="12:12" x14ac:dyDescent="0.3">
      <c r="L521" s="25"/>
    </row>
    <row r="522" spans="12:12" x14ac:dyDescent="0.3">
      <c r="L522" s="25"/>
    </row>
    <row r="523" spans="12:12" x14ac:dyDescent="0.3">
      <c r="L523" s="25"/>
    </row>
    <row r="524" spans="12:12" x14ac:dyDescent="0.3">
      <c r="L524" s="25"/>
    </row>
    <row r="525" spans="12:12" x14ac:dyDescent="0.3">
      <c r="L525" s="25"/>
    </row>
    <row r="526" spans="12:12" x14ac:dyDescent="0.3">
      <c r="L526" s="25"/>
    </row>
    <row r="527" spans="12:12" x14ac:dyDescent="0.3">
      <c r="L527" s="25"/>
    </row>
    <row r="528" spans="12:12" x14ac:dyDescent="0.3">
      <c r="L528" s="25"/>
    </row>
  </sheetData>
  <autoFilter ref="A2:Y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CI_FACTURA_CXP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la Rosa</dc:creator>
  <cp:lastModifiedBy>Hector A. Gonzalez</cp:lastModifiedBy>
  <dcterms:created xsi:type="dcterms:W3CDTF">2018-09-05T16:16:25Z</dcterms:created>
  <dcterms:modified xsi:type="dcterms:W3CDTF">2018-10-22T18:25:03Z</dcterms:modified>
</cp:coreProperties>
</file>