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7f4ab53bfde04/Documents/"/>
    </mc:Choice>
  </mc:AlternateContent>
  <xr:revisionPtr revIDLastSave="18" documentId="8_{8ACD8105-5B9F-4CA0-BEC3-E1FADF1106A9}" xr6:coauthVersionLast="47" xr6:coauthVersionMax="47" xr10:uidLastSave="{FF1386DC-07B5-4AA0-8905-3D2C5E77FE9E}"/>
  <bookViews>
    <workbookView xWindow="-108" yWindow="-108" windowWidth="23256" windowHeight="12456" xr2:uid="{DEFBAB17-D247-478F-A13E-2A73FF7173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/>
  <c r="U3" i="1"/>
  <c r="U4" i="1"/>
  <c r="U5" i="1"/>
  <c r="U6" i="1"/>
  <c r="U2" i="1"/>
  <c r="J30" i="1" a="1"/>
  <c r="J30" i="1" s="1"/>
  <c r="O25" i="1"/>
  <c r="O24" i="1"/>
  <c r="K21" i="1"/>
  <c r="K22" i="1"/>
  <c r="K23" i="1"/>
  <c r="K24" i="1"/>
  <c r="K25" i="1"/>
  <c r="K26" i="1"/>
  <c r="K20" i="1"/>
  <c r="J20" i="1"/>
  <c r="I20" i="1"/>
  <c r="H20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2" i="1" a="1"/>
  <c r="K2" i="1" s="1"/>
  <c r="J3" i="1"/>
  <c r="J4" i="1"/>
  <c r="J5" i="1"/>
  <c r="J6" i="1"/>
  <c r="J7" i="1"/>
  <c r="J8" i="1"/>
  <c r="J9" i="1"/>
  <c r="J10" i="1"/>
  <c r="J2" i="1"/>
  <c r="R3" i="1"/>
  <c r="T15" i="1"/>
  <c r="T14" i="1"/>
  <c r="S14" i="1"/>
  <c r="R14" i="1"/>
  <c r="O14" i="1"/>
  <c r="N14" i="1"/>
  <c r="M14" i="1"/>
  <c r="T13" i="1"/>
  <c r="S13" i="1"/>
  <c r="R13" i="1"/>
  <c r="Q13" i="1"/>
  <c r="P13" i="1"/>
  <c r="O13" i="1"/>
  <c r="N13" i="1"/>
  <c r="M13" i="1"/>
  <c r="T12" i="1"/>
  <c r="S12" i="1"/>
  <c r="R12" i="1"/>
  <c r="Q12" i="1"/>
  <c r="P12" i="1"/>
  <c r="O12" i="1"/>
  <c r="N12" i="1"/>
  <c r="M12" i="1"/>
  <c r="T11" i="1"/>
  <c r="S11" i="1"/>
  <c r="R11" i="1"/>
  <c r="Q11" i="1"/>
  <c r="P11" i="1"/>
  <c r="O11" i="1"/>
  <c r="N11" i="1"/>
  <c r="M11" i="1"/>
  <c r="T10" i="1"/>
  <c r="S10" i="1"/>
  <c r="R10" i="1"/>
  <c r="Q10" i="1"/>
  <c r="P10" i="1"/>
  <c r="O10" i="1"/>
  <c r="N10" i="1"/>
  <c r="M10" i="1"/>
  <c r="L10" i="1"/>
  <c r="T9" i="1"/>
  <c r="S9" i="1"/>
  <c r="R9" i="1"/>
  <c r="Q9" i="1"/>
  <c r="P9" i="1"/>
  <c r="O9" i="1"/>
  <c r="N9" i="1"/>
  <c r="M9" i="1"/>
  <c r="L9" i="1"/>
  <c r="T8" i="1"/>
  <c r="S8" i="1"/>
  <c r="R8" i="1"/>
  <c r="Q8" i="1"/>
  <c r="P8" i="1"/>
  <c r="O8" i="1"/>
  <c r="N8" i="1"/>
  <c r="M8" i="1"/>
  <c r="L8" i="1"/>
  <c r="T7" i="1"/>
  <c r="S7" i="1"/>
  <c r="R7" i="1"/>
  <c r="Q7" i="1"/>
  <c r="P7" i="1"/>
  <c r="O7" i="1"/>
  <c r="N7" i="1"/>
  <c r="M7" i="1"/>
  <c r="L7" i="1"/>
  <c r="T6" i="1"/>
  <c r="S6" i="1"/>
  <c r="R6" i="1"/>
  <c r="Q6" i="1"/>
  <c r="P6" i="1"/>
  <c r="O6" i="1"/>
  <c r="N6" i="1"/>
  <c r="M6" i="1"/>
  <c r="L6" i="1"/>
  <c r="T5" i="1"/>
  <c r="S5" i="1"/>
  <c r="R5" i="1"/>
  <c r="Q5" i="1"/>
  <c r="P5" i="1"/>
  <c r="O5" i="1"/>
  <c r="N5" i="1"/>
  <c r="M5" i="1"/>
  <c r="L5" i="1"/>
  <c r="T4" i="1"/>
  <c r="S4" i="1"/>
  <c r="R4" i="1"/>
  <c r="Q4" i="1"/>
  <c r="P4" i="1"/>
  <c r="O4" i="1"/>
  <c r="N4" i="1"/>
  <c r="M4" i="1"/>
  <c r="L4" i="1"/>
  <c r="T3" i="1"/>
  <c r="S3" i="1"/>
  <c r="Q3" i="1"/>
  <c r="P3" i="1"/>
  <c r="O3" i="1"/>
  <c r="N3" i="1"/>
  <c r="M3" i="1"/>
  <c r="L3" i="1"/>
  <c r="T2" i="1"/>
  <c r="S2" i="1"/>
  <c r="R2" i="1"/>
  <c r="Q2" i="1"/>
  <c r="P2" i="1"/>
  <c r="O2" i="1"/>
  <c r="N2" i="1"/>
  <c r="M2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0304EF-092F-4202-AE2B-3DFC4B04D015}" keepAlive="1" name="Query - Crime" description="Connection to the 'Crime' query in the workbook." type="5" refreshedVersion="8" background="1" saveData="1">
    <dbPr connection="Provider=Microsoft.Mashup.OleDb.1;Data Source=$Workbook$;Location=Crime;Extended Properties=&quot;&quot;" command="SELECT * FROM [Cri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<sst xmlns="http://schemas.openxmlformats.org/spreadsheetml/2006/main" count="91" uniqueCount="73">
  <si>
    <t>Name</t>
  </si>
  <si>
    <t>Subject</t>
  </si>
  <si>
    <t>Marks1</t>
  </si>
  <si>
    <t>Marks2</t>
  </si>
  <si>
    <t>Result</t>
  </si>
  <si>
    <t>Mixed</t>
  </si>
  <si>
    <t>SUM</t>
  </si>
  <si>
    <t>COUNT</t>
  </si>
  <si>
    <t>COUNTA</t>
  </si>
  <si>
    <t>COUNTBLANK</t>
  </si>
  <si>
    <t>AVERAGE</t>
  </si>
  <si>
    <t>CONCATE</t>
  </si>
  <si>
    <t>TRIM</t>
  </si>
  <si>
    <t>LEFT</t>
  </si>
  <si>
    <t>RIGHT</t>
  </si>
  <si>
    <t>English</t>
  </si>
  <si>
    <t>PASS</t>
  </si>
  <si>
    <t>data</t>
  </si>
  <si>
    <t>maths</t>
  </si>
  <si>
    <t>text</t>
  </si>
  <si>
    <t>science</t>
  </si>
  <si>
    <t>s.s</t>
  </si>
  <si>
    <t>hindi</t>
  </si>
  <si>
    <t>gujarati</t>
  </si>
  <si>
    <t>NEETA</t>
  </si>
  <si>
    <t>G.K</t>
  </si>
  <si>
    <t>FAIL</t>
  </si>
  <si>
    <t>Aptitude</t>
  </si>
  <si>
    <t>Sanskrit</t>
  </si>
  <si>
    <t>POINTS</t>
  </si>
  <si>
    <t>MIHIR</t>
  </si>
  <si>
    <t>MARLIN</t>
  </si>
  <si>
    <t>YESMEET</t>
  </si>
  <si>
    <t>PRATHAM</t>
  </si>
  <si>
    <t>DARBAR</t>
  </si>
  <si>
    <t>VISHVES</t>
  </si>
  <si>
    <t>MEHUL</t>
  </si>
  <si>
    <t>ZALA</t>
  </si>
  <si>
    <t>IF</t>
  </si>
  <si>
    <t>IFS</t>
  </si>
  <si>
    <t>NAME_CITY</t>
  </si>
  <si>
    <t>AHMEDABAD</t>
  </si>
  <si>
    <t>SURAT</t>
  </si>
  <si>
    <t>RAJKOT</t>
  </si>
  <si>
    <t>PUNE</t>
  </si>
  <si>
    <t>PATAN</t>
  </si>
  <si>
    <t>PORBANDAR</t>
  </si>
  <si>
    <t>BARODA</t>
  </si>
  <si>
    <t>TYPE</t>
  </si>
  <si>
    <t>RIVER</t>
  </si>
  <si>
    <t>BEACH</t>
  </si>
  <si>
    <t>LONGITUDE</t>
  </si>
  <si>
    <t>AREA</t>
  </si>
  <si>
    <t>AVERAGEIF</t>
  </si>
  <si>
    <t>AVERAGEIF(RANGE)</t>
  </si>
  <si>
    <t>SUMIF</t>
  </si>
  <si>
    <t>AND</t>
  </si>
  <si>
    <t>OR</t>
  </si>
  <si>
    <t>COURSE</t>
  </si>
  <si>
    <t>MSC_IT</t>
  </si>
  <si>
    <t>BSC_IT</t>
  </si>
  <si>
    <t>DIPLOMA</t>
  </si>
  <si>
    <t>N</t>
  </si>
  <si>
    <t>S</t>
  </si>
  <si>
    <t>#HLOOKUP(ROW)</t>
  </si>
  <si>
    <t>#VLOOKUP(COLUMN)</t>
  </si>
  <si>
    <t>edate</t>
  </si>
  <si>
    <t>date</t>
  </si>
  <si>
    <t>month</t>
  </si>
  <si>
    <t>day(+,-)</t>
  </si>
  <si>
    <t>pivottable(raw dsata)</t>
  </si>
  <si>
    <t>IFNA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</si>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</sst>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22A0-34E2-4303-90AD-BA9108F1F338}">
  <dimension ref="A1:V30"/>
  <sheetViews>
    <sheetView tabSelected="1" topLeftCell="D1" zoomScale="99" zoomScaleNormal="99" workbookViewId="0">
      <selection activeCell="N25" sqref="N25"/>
    </sheetView>
  </sheetViews>
  <sheetFormatPr defaultRowHeight="14.4" x14ac:dyDescent="0.3"/>
  <cols>
    <col min="3" max="3" width="13.21875" customWidth="1"/>
    <col min="5" max="5" width="10.33203125" customWidth="1"/>
    <col min="7" max="7" width="9.77734375" customWidth="1"/>
    <col min="8" max="8" width="11.44140625" customWidth="1"/>
    <col min="9" max="9" width="17.5546875" customWidth="1"/>
    <col min="13" max="13" width="19.109375" customWidth="1"/>
    <col min="14" max="14" width="10.44140625" customWidth="1"/>
    <col min="15" max="15" width="8.88671875" customWidth="1"/>
    <col min="17" max="17" width="17.77734375" customWidth="1"/>
    <col min="18" max="18" width="10.88671875" customWidth="1"/>
  </cols>
  <sheetData>
    <row r="1" spans="1:22" x14ac:dyDescent="0.3">
      <c r="A1" s="1"/>
      <c r="B1" s="1" t="s">
        <v>0</v>
      </c>
      <c r="C1" s="2" t="s">
        <v>29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57</v>
      </c>
      <c r="J1" s="2" t="s">
        <v>38</v>
      </c>
      <c r="K1" s="3" t="s">
        <v>39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71</v>
      </c>
      <c r="V1" s="3" t="s">
        <v>72</v>
      </c>
    </row>
    <row r="2" spans="1:22" x14ac:dyDescent="0.3">
      <c r="B2" t="s">
        <v>30</v>
      </c>
      <c r="C2">
        <v>24</v>
      </c>
      <c r="D2" t="s">
        <v>15</v>
      </c>
      <c r="E2">
        <v>78</v>
      </c>
      <c r="F2">
        <v>22</v>
      </c>
      <c r="G2" t="s">
        <v>16</v>
      </c>
      <c r="H2" t="s">
        <v>17</v>
      </c>
      <c r="J2" t="str">
        <f>IF(G2="PASS","TRUE","FALSE")</f>
        <v>TRUE</v>
      </c>
      <c r="K2" t="str" cm="1">
        <f t="array" ref="K2">_xlfn.IFS(E2&gt;50,"PASS",E2&lt;45,"FAIL")</f>
        <v>PASS</v>
      </c>
      <c r="L2">
        <f>SUM(E2:F2)</f>
        <v>100</v>
      </c>
      <c r="M2">
        <f>COUNT(A2:H2)</f>
        <v>3</v>
      </c>
      <c r="N2">
        <f>COUNTA(A2:H2)</f>
        <v>7</v>
      </c>
      <c r="O2">
        <f>COUNTBLANK(A2:E2)</f>
        <v>1</v>
      </c>
      <c r="P2">
        <f>AVERAGE(A2:H2)</f>
        <v>41.333333333333336</v>
      </c>
      <c r="Q2" t="str">
        <f>_xlfn.CONCAT(B2," ",D2)</f>
        <v>MIHIR English</v>
      </c>
      <c r="R2" t="str">
        <f>TRIM(B2)</f>
        <v>MIHIR</v>
      </c>
      <c r="S2" t="str">
        <f>LEFT(C2,1)</f>
        <v>2</v>
      </c>
      <c r="T2" t="str">
        <f>RIGHT(B2,3)</f>
        <v>HIR</v>
      </c>
      <c r="U2">
        <f>+_xlfn.IFNA(L2,"NOT AVILABLE")</f>
        <v>100</v>
      </c>
      <c r="V2" t="e">
        <f>+INDEX(D2,4,4)</f>
        <v>#REF!</v>
      </c>
    </row>
    <row r="3" spans="1:22" x14ac:dyDescent="0.3">
      <c r="B3" t="s">
        <v>31</v>
      </c>
      <c r="C3">
        <v>27</v>
      </c>
      <c r="D3" t="s">
        <v>18</v>
      </c>
      <c r="E3">
        <v>67</v>
      </c>
      <c r="F3">
        <v>75</v>
      </c>
      <c r="G3" t="s">
        <v>16</v>
      </c>
      <c r="H3" t="s">
        <v>19</v>
      </c>
      <c r="J3" t="str">
        <f t="shared" ref="J3:J10" si="0">IF(G3="PASS","TRUE","FALSE")</f>
        <v>TRUE</v>
      </c>
      <c r="K3" t="str" cm="1">
        <f t="array" ref="K3">_xlfn.IFS(E3&gt;50,"PASS",E3&lt;45,"FAIL")</f>
        <v>PASS</v>
      </c>
      <c r="L3">
        <f t="shared" ref="L3:L10" si="1">SUM(E3:F3)</f>
        <v>142</v>
      </c>
      <c r="M3">
        <f t="shared" ref="M3:M14" si="2">COUNT(A3:H3)</f>
        <v>3</v>
      </c>
      <c r="N3">
        <f t="shared" ref="N3:N14" si="3">COUNTA(A3:H3)</f>
        <v>7</v>
      </c>
      <c r="O3">
        <f t="shared" ref="O3:O14" si="4">COUNTBLANK(A3:E3)</f>
        <v>1</v>
      </c>
      <c r="P3">
        <f t="shared" ref="P3:P13" si="5">AVERAGE(A3:H3)</f>
        <v>56.333333333333336</v>
      </c>
      <c r="Q3" t="str">
        <f t="shared" ref="Q3:Q13" si="6">_xlfn.CONCAT(B3," ",D3)</f>
        <v>MARLIN maths</v>
      </c>
      <c r="R3" t="str">
        <f t="shared" ref="R3:R14" si="7">TRIM(B3)</f>
        <v>MARLIN</v>
      </c>
      <c r="S3" t="str">
        <f t="shared" ref="S3:S14" si="8">LEFT(C3,1)</f>
        <v>2</v>
      </c>
      <c r="T3" t="str">
        <f t="shared" ref="T3:T15" si="9">RIGHT(B3,3)</f>
        <v>LIN</v>
      </c>
      <c r="U3">
        <f t="shared" ref="U3:U6" si="10">+_xlfn.IFNA(L3,"NOT AVILABLE")</f>
        <v>142</v>
      </c>
    </row>
    <row r="4" spans="1:22" x14ac:dyDescent="0.3">
      <c r="B4" t="s">
        <v>32</v>
      </c>
      <c r="C4">
        <v>25</v>
      </c>
      <c r="D4" t="s">
        <v>20</v>
      </c>
      <c r="F4">
        <v>98</v>
      </c>
      <c r="G4" t="s">
        <v>16</v>
      </c>
      <c r="J4" t="str">
        <f t="shared" si="0"/>
        <v>TRUE</v>
      </c>
      <c r="K4" t="str" cm="1">
        <f t="array" ref="K4">_xlfn.IFS(E4&gt;50,"PASS",E4&lt;45,"FAIL")</f>
        <v>FAIL</v>
      </c>
      <c r="L4">
        <f t="shared" si="1"/>
        <v>98</v>
      </c>
      <c r="M4">
        <f t="shared" si="2"/>
        <v>2</v>
      </c>
      <c r="N4">
        <f t="shared" si="3"/>
        <v>5</v>
      </c>
      <c r="O4">
        <f t="shared" si="4"/>
        <v>2</v>
      </c>
      <c r="P4">
        <f t="shared" si="5"/>
        <v>61.5</v>
      </c>
      <c r="Q4" t="str">
        <f t="shared" si="6"/>
        <v>YESMEET science</v>
      </c>
      <c r="R4" t="str">
        <f t="shared" si="7"/>
        <v>YESMEET</v>
      </c>
      <c r="S4" t="str">
        <f t="shared" si="8"/>
        <v>2</v>
      </c>
      <c r="T4" t="str">
        <f t="shared" si="9"/>
        <v>EET</v>
      </c>
      <c r="U4">
        <f t="shared" si="10"/>
        <v>98</v>
      </c>
    </row>
    <row r="5" spans="1:22" x14ac:dyDescent="0.3">
      <c r="B5" t="s">
        <v>33</v>
      </c>
      <c r="C5">
        <v>26</v>
      </c>
      <c r="D5" t="s">
        <v>21</v>
      </c>
      <c r="E5">
        <v>89</v>
      </c>
      <c r="F5">
        <v>12</v>
      </c>
      <c r="G5" t="s">
        <v>16</v>
      </c>
      <c r="J5" t="str">
        <f t="shared" si="0"/>
        <v>TRUE</v>
      </c>
      <c r="K5" t="str" cm="1">
        <f t="array" ref="K5">_xlfn.IFS(E5&gt;50,"PASS",E5&lt;45,"FAIL")</f>
        <v>PASS</v>
      </c>
      <c r="L5">
        <f t="shared" si="1"/>
        <v>101</v>
      </c>
      <c r="M5">
        <f t="shared" si="2"/>
        <v>3</v>
      </c>
      <c r="N5">
        <f t="shared" si="3"/>
        <v>6</v>
      </c>
      <c r="O5">
        <f t="shared" si="4"/>
        <v>1</v>
      </c>
      <c r="P5">
        <f t="shared" si="5"/>
        <v>42.333333333333336</v>
      </c>
      <c r="Q5" t="str">
        <f t="shared" si="6"/>
        <v>PRATHAM s.s</v>
      </c>
      <c r="R5" t="str">
        <f t="shared" si="7"/>
        <v>PRATHAM</v>
      </c>
      <c r="S5" t="str">
        <f t="shared" si="8"/>
        <v>2</v>
      </c>
      <c r="T5" t="str">
        <f t="shared" si="9"/>
        <v>HAM</v>
      </c>
      <c r="U5">
        <f t="shared" si="10"/>
        <v>101</v>
      </c>
    </row>
    <row r="6" spans="1:22" x14ac:dyDescent="0.3">
      <c r="B6" t="s">
        <v>34</v>
      </c>
      <c r="C6">
        <v>29</v>
      </c>
      <c r="D6" t="s">
        <v>22</v>
      </c>
      <c r="E6">
        <v>12</v>
      </c>
      <c r="F6">
        <v>11</v>
      </c>
      <c r="G6" t="s">
        <v>16</v>
      </c>
      <c r="H6">
        <v>13</v>
      </c>
      <c r="J6" t="str">
        <f t="shared" si="0"/>
        <v>TRUE</v>
      </c>
      <c r="K6" t="str" cm="1">
        <f t="array" ref="K6">_xlfn.IFS(E6&gt;50,"PASS",E6&lt;45,"FAIL")</f>
        <v>FAIL</v>
      </c>
      <c r="L6">
        <f t="shared" si="1"/>
        <v>23</v>
      </c>
      <c r="M6">
        <f t="shared" si="2"/>
        <v>4</v>
      </c>
      <c r="N6">
        <f t="shared" si="3"/>
        <v>7</v>
      </c>
      <c r="O6">
        <f t="shared" si="4"/>
        <v>1</v>
      </c>
      <c r="P6">
        <f t="shared" si="5"/>
        <v>16.25</v>
      </c>
      <c r="Q6" t="str">
        <f t="shared" si="6"/>
        <v>DARBAR hindi</v>
      </c>
      <c r="R6" t="str">
        <f t="shared" si="7"/>
        <v>DARBAR</v>
      </c>
      <c r="S6" t="str">
        <f t="shared" si="8"/>
        <v>2</v>
      </c>
      <c r="T6" t="str">
        <f t="shared" si="9"/>
        <v>BAR</v>
      </c>
      <c r="U6">
        <f t="shared" si="10"/>
        <v>23</v>
      </c>
    </row>
    <row r="7" spans="1:22" x14ac:dyDescent="0.3">
      <c r="B7" t="s">
        <v>35</v>
      </c>
      <c r="C7">
        <v>27</v>
      </c>
      <c r="D7" t="s">
        <v>23</v>
      </c>
      <c r="E7">
        <v>99</v>
      </c>
      <c r="F7">
        <v>7</v>
      </c>
      <c r="G7" t="s">
        <v>16</v>
      </c>
      <c r="H7">
        <v>5</v>
      </c>
      <c r="J7" t="str">
        <f t="shared" si="0"/>
        <v>TRUE</v>
      </c>
      <c r="K7" t="str" cm="1">
        <f t="array" ref="K7">_xlfn.IFS(E7&gt;50,"PASS",E7&lt;45,"FAIL")</f>
        <v>PASS</v>
      </c>
      <c r="L7">
        <f t="shared" si="1"/>
        <v>106</v>
      </c>
      <c r="M7">
        <f t="shared" si="2"/>
        <v>4</v>
      </c>
      <c r="N7">
        <f t="shared" si="3"/>
        <v>7</v>
      </c>
      <c r="O7">
        <f t="shared" si="4"/>
        <v>1</v>
      </c>
      <c r="P7">
        <f t="shared" si="5"/>
        <v>34.5</v>
      </c>
      <c r="Q7" t="str">
        <f t="shared" si="6"/>
        <v>VISHVES gujarati</v>
      </c>
      <c r="R7" t="str">
        <f t="shared" si="7"/>
        <v>VISHVES</v>
      </c>
      <c r="S7" t="str">
        <f t="shared" si="8"/>
        <v>2</v>
      </c>
      <c r="T7" t="str">
        <f t="shared" si="9"/>
        <v>VES</v>
      </c>
    </row>
    <row r="8" spans="1:22" x14ac:dyDescent="0.3">
      <c r="B8" t="s">
        <v>24</v>
      </c>
      <c r="C8">
        <v>36</v>
      </c>
      <c r="D8" t="s">
        <v>25</v>
      </c>
      <c r="E8">
        <v>7</v>
      </c>
      <c r="F8">
        <v>43</v>
      </c>
      <c r="G8" t="s">
        <v>26</v>
      </c>
      <c r="H8" t="s">
        <v>26</v>
      </c>
      <c r="J8" t="str">
        <f t="shared" si="0"/>
        <v>FALSE</v>
      </c>
      <c r="K8" t="str" cm="1">
        <f t="array" ref="K8">_xlfn.IFS(E8&gt;50,"PASS",E8&lt;45,"FAIL")</f>
        <v>FAIL</v>
      </c>
      <c r="L8">
        <f t="shared" si="1"/>
        <v>50</v>
      </c>
      <c r="M8">
        <f t="shared" si="2"/>
        <v>3</v>
      </c>
      <c r="N8">
        <f t="shared" si="3"/>
        <v>7</v>
      </c>
      <c r="O8">
        <f t="shared" si="4"/>
        <v>1</v>
      </c>
      <c r="P8">
        <f t="shared" si="5"/>
        <v>28.666666666666668</v>
      </c>
      <c r="Q8" t="str">
        <f t="shared" si="6"/>
        <v>NEETA G.K</v>
      </c>
      <c r="R8" t="str">
        <f t="shared" si="7"/>
        <v>NEETA</v>
      </c>
      <c r="S8" t="str">
        <f t="shared" si="8"/>
        <v>3</v>
      </c>
      <c r="T8" t="str">
        <f t="shared" si="9"/>
        <v>ETA</v>
      </c>
    </row>
    <row r="9" spans="1:22" x14ac:dyDescent="0.3">
      <c r="B9" t="s">
        <v>36</v>
      </c>
      <c r="C9">
        <v>89</v>
      </c>
      <c r="D9" t="s">
        <v>27</v>
      </c>
      <c r="E9">
        <v>24</v>
      </c>
      <c r="F9">
        <v>23</v>
      </c>
      <c r="G9" t="s">
        <v>26</v>
      </c>
      <c r="J9" t="str">
        <f t="shared" si="0"/>
        <v>FALSE</v>
      </c>
      <c r="K9" t="str" cm="1">
        <f t="array" ref="K9">_xlfn.IFS(E9&gt;50,"PASS",E9&lt;45,"FAIL")</f>
        <v>FAIL</v>
      </c>
      <c r="L9">
        <f t="shared" si="1"/>
        <v>47</v>
      </c>
      <c r="M9">
        <f t="shared" si="2"/>
        <v>3</v>
      </c>
      <c r="N9">
        <f t="shared" si="3"/>
        <v>6</v>
      </c>
      <c r="O9">
        <f t="shared" si="4"/>
        <v>1</v>
      </c>
      <c r="P9">
        <f t="shared" si="5"/>
        <v>45.333333333333336</v>
      </c>
      <c r="Q9" t="str">
        <f t="shared" si="6"/>
        <v>MEHUL Aptitude</v>
      </c>
      <c r="R9" t="str">
        <f t="shared" si="7"/>
        <v>MEHUL</v>
      </c>
      <c r="S9" t="str">
        <f t="shared" si="8"/>
        <v>8</v>
      </c>
      <c r="T9" t="str">
        <f t="shared" si="9"/>
        <v>HUL</v>
      </c>
    </row>
    <row r="10" spans="1:22" x14ac:dyDescent="0.3">
      <c r="B10" t="s">
        <v>37</v>
      </c>
      <c r="C10">
        <v>12</v>
      </c>
      <c r="D10" t="s">
        <v>28</v>
      </c>
      <c r="E10">
        <v>65</v>
      </c>
      <c r="F10">
        <v>10</v>
      </c>
      <c r="G10" t="s">
        <v>16</v>
      </c>
      <c r="H10" t="s">
        <v>16</v>
      </c>
      <c r="J10" t="str">
        <f t="shared" si="0"/>
        <v>TRUE</v>
      </c>
      <c r="K10" t="str" cm="1">
        <f t="array" ref="K10">_xlfn.IFS(E10&gt;50,"PASS",E10&lt;45,"FAIL")</f>
        <v>PASS</v>
      </c>
      <c r="L10">
        <f t="shared" si="1"/>
        <v>75</v>
      </c>
      <c r="M10">
        <f t="shared" si="2"/>
        <v>3</v>
      </c>
      <c r="N10">
        <f t="shared" si="3"/>
        <v>7</v>
      </c>
      <c r="O10">
        <f t="shared" si="4"/>
        <v>1</v>
      </c>
      <c r="P10">
        <f t="shared" si="5"/>
        <v>29</v>
      </c>
      <c r="Q10" t="str">
        <f t="shared" si="6"/>
        <v>ZALA Sanskrit</v>
      </c>
      <c r="R10" t="str">
        <f t="shared" si="7"/>
        <v>ZALA</v>
      </c>
      <c r="S10" t="str">
        <f t="shared" si="8"/>
        <v>1</v>
      </c>
      <c r="T10" t="str">
        <f t="shared" si="9"/>
        <v>ALA</v>
      </c>
    </row>
    <row r="11" spans="1:22" x14ac:dyDescent="0.3">
      <c r="M11">
        <f t="shared" si="2"/>
        <v>0</v>
      </c>
      <c r="N11">
        <f t="shared" si="3"/>
        <v>0</v>
      </c>
      <c r="O11">
        <f t="shared" si="4"/>
        <v>5</v>
      </c>
      <c r="P11" t="e">
        <f t="shared" si="5"/>
        <v>#DIV/0!</v>
      </c>
      <c r="Q11" t="str">
        <f t="shared" si="6"/>
        <v xml:space="preserve"> </v>
      </c>
      <c r="R11" t="str">
        <f t="shared" si="7"/>
        <v/>
      </c>
      <c r="S11" t="str">
        <f t="shared" si="8"/>
        <v/>
      </c>
      <c r="T11" t="str">
        <f t="shared" si="9"/>
        <v/>
      </c>
    </row>
    <row r="12" spans="1:22" x14ac:dyDescent="0.3">
      <c r="M12">
        <f t="shared" si="2"/>
        <v>0</v>
      </c>
      <c r="N12">
        <f t="shared" si="3"/>
        <v>0</v>
      </c>
      <c r="O12">
        <f t="shared" si="4"/>
        <v>5</v>
      </c>
      <c r="P12" t="e">
        <f t="shared" si="5"/>
        <v>#DIV/0!</v>
      </c>
      <c r="Q12" t="str">
        <f t="shared" si="6"/>
        <v xml:space="preserve"> </v>
      </c>
      <c r="R12" t="str">
        <f t="shared" si="7"/>
        <v/>
      </c>
      <c r="S12" t="str">
        <f t="shared" si="8"/>
        <v/>
      </c>
      <c r="T12" t="str">
        <f t="shared" si="9"/>
        <v/>
      </c>
    </row>
    <row r="13" spans="1:22" x14ac:dyDescent="0.3">
      <c r="M13">
        <f t="shared" si="2"/>
        <v>0</v>
      </c>
      <c r="N13">
        <f t="shared" si="3"/>
        <v>0</v>
      </c>
      <c r="O13">
        <f t="shared" si="4"/>
        <v>5</v>
      </c>
      <c r="P13" t="e">
        <f t="shared" si="5"/>
        <v>#DIV/0!</v>
      </c>
      <c r="Q13" t="str">
        <f t="shared" si="6"/>
        <v xml:space="preserve"> </v>
      </c>
      <c r="R13" t="str">
        <f t="shared" si="7"/>
        <v/>
      </c>
      <c r="S13" t="str">
        <f t="shared" si="8"/>
        <v/>
      </c>
      <c r="T13" t="str">
        <f t="shared" si="9"/>
        <v/>
      </c>
    </row>
    <row r="14" spans="1:22" x14ac:dyDescent="0.3">
      <c r="M14">
        <f t="shared" si="2"/>
        <v>0</v>
      </c>
      <c r="N14">
        <f t="shared" si="3"/>
        <v>0</v>
      </c>
      <c r="O14">
        <f t="shared" si="4"/>
        <v>5</v>
      </c>
      <c r="R14" t="str">
        <f t="shared" si="7"/>
        <v/>
      </c>
      <c r="S14" t="str">
        <f t="shared" si="8"/>
        <v/>
      </c>
      <c r="T14" t="str">
        <f t="shared" si="9"/>
        <v/>
      </c>
    </row>
    <row r="15" spans="1:22" x14ac:dyDescent="0.3">
      <c r="T15" t="str">
        <f t="shared" si="9"/>
        <v/>
      </c>
    </row>
    <row r="19" spans="3:19" x14ac:dyDescent="0.3">
      <c r="C19" s="4" t="s">
        <v>40</v>
      </c>
      <c r="D19" s="4" t="s">
        <v>48</v>
      </c>
      <c r="E19" s="4" t="s">
        <v>51</v>
      </c>
      <c r="F19" s="4" t="s">
        <v>52</v>
      </c>
      <c r="G19" s="4"/>
      <c r="H19" s="4" t="s">
        <v>53</v>
      </c>
      <c r="I19" s="4" t="s">
        <v>54</v>
      </c>
      <c r="J19" s="4" t="s">
        <v>55</v>
      </c>
      <c r="K19" s="4" t="s">
        <v>56</v>
      </c>
      <c r="N19" s="4" t="s">
        <v>58</v>
      </c>
      <c r="O19" s="4" t="s">
        <v>59</v>
      </c>
      <c r="P19" s="4" t="s">
        <v>60</v>
      </c>
      <c r="Q19" s="4" t="s">
        <v>61</v>
      </c>
      <c r="S19" s="4" t="s">
        <v>66</v>
      </c>
    </row>
    <row r="20" spans="3:19" x14ac:dyDescent="0.3">
      <c r="C20" t="s">
        <v>41</v>
      </c>
      <c r="D20" t="s">
        <v>49</v>
      </c>
      <c r="E20">
        <v>45</v>
      </c>
      <c r="F20">
        <v>30</v>
      </c>
      <c r="G20" t="s">
        <v>50</v>
      </c>
      <c r="H20">
        <f>AVERAGEIF(D19:D26,G20,F19:F26)</f>
        <v>70.333333333333329</v>
      </c>
      <c r="I20">
        <f>(AVERAGEIF(D19:D26,D23,F19:F26))</f>
        <v>70.333333333333329</v>
      </c>
      <c r="J20">
        <f ca="1">SUMIF(C20:C26,O20,J22)</f>
        <v>0</v>
      </c>
      <c r="K20" t="b">
        <f>AND(D20="RIVER",E20&gt;30)</f>
        <v>1</v>
      </c>
      <c r="N20" t="s">
        <v>58</v>
      </c>
      <c r="O20">
        <v>445</v>
      </c>
      <c r="P20">
        <v>555</v>
      </c>
      <c r="Q20">
        <v>666</v>
      </c>
      <c r="S20" t="s">
        <v>67</v>
      </c>
    </row>
    <row r="21" spans="3:19" x14ac:dyDescent="0.3">
      <c r="C21" t="s">
        <v>42</v>
      </c>
      <c r="D21" t="s">
        <v>49</v>
      </c>
      <c r="E21">
        <v>12</v>
      </c>
      <c r="F21">
        <v>25</v>
      </c>
      <c r="K21" t="b">
        <f t="shared" ref="K21:K26" si="11">AND(D21="RIVER",E21&gt;30)</f>
        <v>0</v>
      </c>
      <c r="N21" t="s">
        <v>62</v>
      </c>
      <c r="O21">
        <v>25</v>
      </c>
      <c r="P21">
        <v>54</v>
      </c>
      <c r="Q21">
        <v>254</v>
      </c>
      <c r="S21" t="s">
        <v>68</v>
      </c>
    </row>
    <row r="22" spans="3:19" x14ac:dyDescent="0.3">
      <c r="C22" t="s">
        <v>43</v>
      </c>
      <c r="D22" t="s">
        <v>49</v>
      </c>
      <c r="E22">
        <v>25</v>
      </c>
      <c r="F22">
        <v>98</v>
      </c>
      <c r="K22" t="b">
        <f t="shared" si="11"/>
        <v>0</v>
      </c>
      <c r="N22" t="s">
        <v>63</v>
      </c>
      <c r="O22">
        <v>689</v>
      </c>
      <c r="P22">
        <v>98</v>
      </c>
      <c r="Q22">
        <v>87</v>
      </c>
      <c r="S22" t="s">
        <v>69</v>
      </c>
    </row>
    <row r="23" spans="3:19" x14ac:dyDescent="0.3">
      <c r="C23" t="s">
        <v>44</v>
      </c>
      <c r="D23" t="s">
        <v>50</v>
      </c>
      <c r="E23">
        <v>58</v>
      </c>
      <c r="F23">
        <v>78</v>
      </c>
      <c r="K23" t="b">
        <f t="shared" si="11"/>
        <v>0</v>
      </c>
      <c r="S23" t="s">
        <v>70</v>
      </c>
    </row>
    <row r="24" spans="3:19" x14ac:dyDescent="0.3">
      <c r="C24" t="s">
        <v>45</v>
      </c>
      <c r="D24" t="s">
        <v>50</v>
      </c>
      <c r="E24">
        <v>56</v>
      </c>
      <c r="F24">
        <v>45</v>
      </c>
      <c r="K24" t="b">
        <f t="shared" si="11"/>
        <v>0</v>
      </c>
      <c r="M24" t="s">
        <v>64</v>
      </c>
      <c r="N24" t="s">
        <v>59</v>
      </c>
      <c r="O24">
        <f>HLOOKUP(N24,N19:Q22,2,0)</f>
        <v>445</v>
      </c>
    </row>
    <row r="25" spans="3:19" x14ac:dyDescent="0.3">
      <c r="C25" t="s">
        <v>46</v>
      </c>
      <c r="D25" t="s">
        <v>49</v>
      </c>
      <c r="E25">
        <v>87</v>
      </c>
      <c r="F25">
        <v>54</v>
      </c>
      <c r="K25" t="b">
        <f t="shared" si="11"/>
        <v>1</v>
      </c>
      <c r="M25" t="s">
        <v>65</v>
      </c>
      <c r="N25" t="s">
        <v>62</v>
      </c>
      <c r="O25">
        <f>VLOOKUP(N25,N19:Q22,2,0)</f>
        <v>25</v>
      </c>
    </row>
    <row r="26" spans="3:19" x14ac:dyDescent="0.3">
      <c r="C26" t="s">
        <v>47</v>
      </c>
      <c r="D26" t="s">
        <v>50</v>
      </c>
      <c r="E26">
        <v>60</v>
      </c>
      <c r="F26">
        <v>88</v>
      </c>
      <c r="K26" t="b">
        <f t="shared" si="11"/>
        <v>0</v>
      </c>
    </row>
    <row r="30" spans="3:19" x14ac:dyDescent="0.3">
      <c r="J30" t="e" cm="1">
        <f t="array" ref="J30">xl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1D3-0558-4293-9731-8D2176BA1832}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F24ACC-638A-4739-B57D-29E6659E0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LAPTOP</dc:creator>
  <cp:lastModifiedBy>ASUS LAPTOP</cp:lastModifiedBy>
  <dcterms:created xsi:type="dcterms:W3CDTF">2022-11-12T06:43:50Z</dcterms:created>
  <dcterms:modified xsi:type="dcterms:W3CDTF">2022-12-18T07:29:42Z</dcterms:modified>
</cp:coreProperties>
</file>