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run.upadhyay\Desktop\ESOP_EXCEL\"/>
    </mc:Choice>
  </mc:AlternateContent>
  <bookViews>
    <workbookView xWindow="0" yWindow="0" windowWidth="20490" windowHeight="7650"/>
  </bookViews>
  <sheets>
    <sheet name="Perq Tax Calculation" sheetId="1" r:id="rId1"/>
    <sheet name="Sheet2" sheetId="3" r:id="rId2"/>
    <sheet name="Sheet1" sheetId="2" r:id="rId3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L9" i="1" l="1"/>
  <c r="M9" i="1" s="1"/>
  <c r="N9" i="1" s="1"/>
  <c r="J9" i="1"/>
  <c r="L8" i="1"/>
  <c r="M8" i="1" s="1"/>
  <c r="N8" i="1" s="1"/>
  <c r="J8" i="1"/>
  <c r="L7" i="1"/>
  <c r="M7" i="1" s="1"/>
  <c r="N7" i="1" s="1"/>
  <c r="J7" i="1"/>
  <c r="L6" i="1"/>
  <c r="J6" i="1"/>
  <c r="L5" i="1"/>
  <c r="M5" i="1" s="1"/>
  <c r="N5" i="1" s="1"/>
  <c r="J5" i="1"/>
  <c r="M6" i="1" l="1"/>
  <c r="N6" i="1" s="1"/>
  <c r="O6" i="1" s="1"/>
  <c r="P6" i="1" s="1"/>
  <c r="O7" i="1"/>
  <c r="P7" i="1" s="1"/>
  <c r="O9" i="1"/>
  <c r="P9" i="1" s="1"/>
  <c r="O8" i="1"/>
  <c r="P8" i="1" s="1"/>
  <c r="O5" i="1"/>
  <c r="P5" i="1" s="1"/>
  <c r="L4" i="1" l="1"/>
  <c r="M4" i="1" s="1"/>
  <c r="N4" i="1" s="1"/>
  <c r="J4" i="1"/>
  <c r="O4" i="1" l="1"/>
  <c r="P4" i="1" s="1"/>
</calcChain>
</file>

<file path=xl/sharedStrings.xml><?xml version="1.0" encoding="utf-8"?>
<sst xmlns="http://schemas.openxmlformats.org/spreadsheetml/2006/main" count="58" uniqueCount="34">
  <si>
    <t>Taxable Income Range</t>
  </si>
  <si>
    <t>Tax Rate %</t>
  </si>
  <si>
    <t>&lt;=50,00,000</t>
  </si>
  <si>
    <t>50,00,001 to 1,00,00,000</t>
  </si>
  <si>
    <t>1,00,00,001 to 2,00,00,000</t>
  </si>
  <si>
    <t>2,00,00,001 to 5,00,00,000</t>
  </si>
  <si>
    <t>&gt;5,00,00,000</t>
  </si>
  <si>
    <t>Grant Price</t>
  </si>
  <si>
    <t>Current FMV</t>
  </si>
  <si>
    <t>Tax Per Option</t>
  </si>
  <si>
    <t>Options Exercised</t>
  </si>
  <si>
    <t>Exercise Consideration</t>
  </si>
  <si>
    <t>(FMV-Grant price)*Options Exercised</t>
  </si>
  <si>
    <t>Perq Tax Amount</t>
  </si>
  <si>
    <t>Total Amount
Payable</t>
  </si>
  <si>
    <t>Master to be created</t>
  </si>
  <si>
    <t>Backend Calculation</t>
  </si>
  <si>
    <t>System Data</t>
  </si>
  <si>
    <t>User Input</t>
  </si>
  <si>
    <t>Admin Upload</t>
  </si>
  <si>
    <t>Current Taxable Income</t>
  </si>
  <si>
    <t>Revised Taxable Income</t>
  </si>
  <si>
    <t>T1V3</t>
  </si>
  <si>
    <t>T2V2</t>
  </si>
  <si>
    <t>T3V1</t>
  </si>
  <si>
    <t>Grant price</t>
  </si>
  <si>
    <t>Tranche wise Vesting</t>
  </si>
  <si>
    <t>FMV</t>
  </si>
  <si>
    <t>Total No. of options Tranche wise</t>
  </si>
  <si>
    <t>Number of Pending exercise</t>
  </si>
  <si>
    <t>Number of option s to be exercise.</t>
  </si>
  <si>
    <t>Total Amount</t>
  </si>
  <si>
    <t xml:space="preserve">Total Numbers of options to be exercised </t>
  </si>
  <si>
    <t>T4V3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</si>
</sst>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212529"/>
      <name val="Segoe UI"/>
      <family val="2"/>
    </font>
    <font>
      <sz val="11"/>
      <color rgb="FF3F646D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10" fontId="2" fillId="0" borderId="1" xfId="1" applyNumberFormat="1" applyFont="1" applyFill="1" applyBorder="1" applyAlignment="1">
      <alignment horizontal="left" vertical="center"/>
    </xf>
    <xf numFmtId="9" fontId="2" fillId="0" borderId="1" xfId="1" applyNumberFormat="1" applyFont="1" applyFill="1" applyBorder="1" applyAlignment="1">
      <alignment horizontal="left" vertical="center"/>
    </xf>
    <xf numFmtId="165" fontId="4" fillId="2" borderId="1" xfId="1" applyNumberFormat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vertical="center" wrapText="1"/>
    </xf>
    <xf numFmtId="10" fontId="4" fillId="2" borderId="1" xfId="2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165" fontId="2" fillId="5" borderId="1" xfId="1" applyNumberFormat="1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165" fontId="8" fillId="3" borderId="1" xfId="1" applyNumberFormat="1" applyFont="1" applyFill="1" applyBorder="1" applyAlignment="1">
      <alignment vertical="center" wrapText="1"/>
    </xf>
    <xf numFmtId="165" fontId="7" fillId="2" borderId="1" xfId="1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65" fontId="8" fillId="2" borderId="1" xfId="1" applyNumberFormat="1" applyFont="1" applyFill="1" applyBorder="1" applyAlignment="1">
      <alignment vertical="center" wrapText="1"/>
    </xf>
    <xf numFmtId="165" fontId="8" fillId="5" borderId="1" xfId="1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6" borderId="1" xfId="0" applyFill="1" applyBorder="1"/>
    <xf numFmtId="0" fontId="9" fillId="7" borderId="1" xfId="0" applyFont="1" applyFill="1" applyBorder="1" applyAlignment="1">
      <alignment horizontal="center" vertical="center"/>
    </xf>
    <xf numFmtId="3" fontId="10" fillId="7" borderId="1" xfId="0" applyNumberFormat="1" applyFont="1" applyFill="1" applyBorder="1" applyAlignment="1">
      <alignment horizontal="center" vertical="center"/>
    </xf>
    <xf numFmtId="10" fontId="10" fillId="7" borderId="1" xfId="0" applyNumberFormat="1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Fill="1" applyBorder="1"/>
    <xf numFmtId="0" fontId="0" fillId="6" borderId="0" xfId="0" applyFill="1" applyBorder="1"/>
    <xf numFmtId="0" fontId="3" fillId="0" borderId="1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showGridLines="0" tabSelected="1" workbookViewId="0">
      <selection activeCell="I14" sqref="I14"/>
    </sheetView>
  </sheetViews>
  <sheetFormatPr defaultRowHeight="12.75" x14ac:dyDescent="0.25"/>
  <cols>
    <col min="1" max="1" width="5.5703125" style="2" customWidth="1"/>
    <col min="2" max="2" width="23.5703125" style="2" bestFit="1" customWidth="1"/>
    <col min="3" max="3" width="10.42578125" style="2" bestFit="1" customWidth="1"/>
    <col min="4" max="4" width="2" style="2" customWidth="1"/>
    <col min="5" max="5" width="17.28515625" style="2" bestFit="1" customWidth="1"/>
    <col min="6" max="6" width="1.7109375" style="2" customWidth="1"/>
    <col min="7" max="8" width="9.140625" style="15"/>
    <col min="9" max="9" width="9.7109375" style="2" bestFit="1" customWidth="1"/>
    <col min="10" max="10" width="12.5703125" style="15" customWidth="1"/>
    <col min="11" max="11" width="13.7109375" style="15" customWidth="1"/>
    <col min="12" max="12" width="22.85546875" style="2" bestFit="1" customWidth="1"/>
    <col min="13" max="13" width="13.140625" style="2" customWidth="1"/>
    <col min="14" max="14" width="9.28515625" style="2" bestFit="1" customWidth="1"/>
    <col min="15" max="15" width="12.140625" style="2" bestFit="1" customWidth="1"/>
    <col min="16" max="16" width="13.85546875" style="2" customWidth="1"/>
    <col min="17" max="16384" width="9.140625" style="2"/>
  </cols>
  <sheetData>
    <row r="2" spans="1:16" x14ac:dyDescent="0.25">
      <c r="B2" s="35" t="s">
        <v>15</v>
      </c>
      <c r="C2" s="35"/>
      <c r="E2" s="12"/>
      <c r="G2" s="35" t="s">
        <v>16</v>
      </c>
      <c r="H2" s="35"/>
      <c r="I2" s="35"/>
      <c r="J2" s="35"/>
      <c r="K2" s="35"/>
      <c r="L2" s="35"/>
      <c r="M2" s="35"/>
      <c r="N2" s="35"/>
      <c r="O2" s="35"/>
      <c r="P2" s="35"/>
    </row>
    <row r="3" spans="1:16" ht="25.5" x14ac:dyDescent="0.25">
      <c r="B3" s="1" t="s">
        <v>0</v>
      </c>
      <c r="C3" s="1" t="s">
        <v>1</v>
      </c>
      <c r="E3" s="12"/>
      <c r="G3" s="16" t="s">
        <v>7</v>
      </c>
      <c r="H3" s="16" t="s">
        <v>8</v>
      </c>
      <c r="I3" s="17" t="s">
        <v>10</v>
      </c>
      <c r="J3" s="20" t="s">
        <v>11</v>
      </c>
      <c r="K3" s="21" t="s">
        <v>20</v>
      </c>
      <c r="L3" s="6" t="s">
        <v>12</v>
      </c>
      <c r="M3" s="6" t="s">
        <v>21</v>
      </c>
      <c r="N3" s="8" t="s">
        <v>9</v>
      </c>
      <c r="O3" s="6" t="s">
        <v>13</v>
      </c>
      <c r="P3" s="6" t="s">
        <v>14</v>
      </c>
    </row>
    <row r="4" spans="1:16" x14ac:dyDescent="0.25">
      <c r="B4" s="3" t="s">
        <v>2</v>
      </c>
      <c r="C4" s="4">
        <v>0.312</v>
      </c>
      <c r="E4" s="13"/>
      <c r="G4" s="18">
        <v>34</v>
      </c>
      <c r="H4" s="18">
        <v>90</v>
      </c>
      <c r="I4" s="19">
        <v>5</v>
      </c>
      <c r="J4" s="22">
        <f t="shared" ref="J4:J9" si="0">I4*G4</f>
        <v>170</v>
      </c>
      <c r="K4" s="23">
        <v>200000</v>
      </c>
      <c r="L4" s="7">
        <f t="shared" ref="L4:L9" si="1">(H4-G4)*I4</f>
        <v>280</v>
      </c>
      <c r="M4" s="7">
        <f>K4+L4</f>
        <v>200280</v>
      </c>
      <c r="N4" s="14">
        <f>IF(((M4)&lt;=5000000),$C$4,IF(AND(((M4)&gt;5000001),((M4)&lt;=10000000)),$C$5,IF(AND(((M4)&gt;10000001),((M4)&lt;=20000000)),$C$6,IF(AND(((M4)&gt;20000001),((M4)&lt;=50000000)),$C$7,IF(((M4)&gt;50000000),$C$8,"0%")))))</f>
        <v>0.312</v>
      </c>
      <c r="O4" s="7">
        <f t="shared" ref="O4:O9" si="2">L4*N4</f>
        <v>87.36</v>
      </c>
      <c r="P4" s="7">
        <f>J4+O4</f>
        <v>257.36</v>
      </c>
    </row>
    <row r="5" spans="1:16" x14ac:dyDescent="0.25">
      <c r="B5" s="3" t="s">
        <v>3</v>
      </c>
      <c r="C5" s="4">
        <v>0.34320000000000001</v>
      </c>
      <c r="E5" s="13"/>
      <c r="G5" s="18">
        <v>80</v>
      </c>
      <c r="H5" s="18">
        <v>363.8</v>
      </c>
      <c r="I5" s="19">
        <v>10000</v>
      </c>
      <c r="J5" s="22">
        <f t="shared" si="0"/>
        <v>800000</v>
      </c>
      <c r="K5" s="23">
        <v>5087333</v>
      </c>
      <c r="L5" s="7">
        <f t="shared" si="1"/>
        <v>2838000</v>
      </c>
      <c r="M5" s="7">
        <f t="shared" ref="M5:M9" si="3">K5+L5</f>
        <v>7925333</v>
      </c>
      <c r="N5" s="14">
        <f t="shared" ref="N5:N9" si="4">IF(((M5)&lt;=5000000),$C$4,IF(AND(((M5)&gt;5000001),((M5)&lt;=10000000)),$C$5,IF(AND(((M5)&gt;10000001),((M5)&lt;=20000000)),$C$6,IF(AND(((M5)&gt;20000001),((M5)&lt;=50000000)),$C$7,IF(((M5)&gt;50000000),$C$8,"0%")))))</f>
        <v>0.34320000000000001</v>
      </c>
      <c r="O5" s="7">
        <f t="shared" si="2"/>
        <v>974001.6</v>
      </c>
      <c r="P5" s="7">
        <f t="shared" ref="P5:P9" si="5">J5+O5</f>
        <v>1774001.6</v>
      </c>
    </row>
    <row r="6" spans="1:16" x14ac:dyDescent="0.25">
      <c r="B6" s="3" t="s">
        <v>4</v>
      </c>
      <c r="C6" s="4">
        <v>0.35880000000000001</v>
      </c>
      <c r="E6" s="13"/>
      <c r="G6" s="18">
        <v>151</v>
      </c>
      <c r="H6" s="18">
        <v>363.8</v>
      </c>
      <c r="I6" s="19">
        <v>15000</v>
      </c>
      <c r="J6" s="22">
        <f t="shared" si="0"/>
        <v>2265000</v>
      </c>
      <c r="K6" s="23">
        <v>2381571</v>
      </c>
      <c r="L6" s="7">
        <f t="shared" si="1"/>
        <v>3192000</v>
      </c>
      <c r="M6" s="7">
        <f t="shared" si="3"/>
        <v>5573571</v>
      </c>
      <c r="N6" s="14">
        <f t="shared" si="4"/>
        <v>0.34320000000000001</v>
      </c>
      <c r="O6" s="7">
        <f t="shared" si="2"/>
        <v>1095494.3999999999</v>
      </c>
      <c r="P6" s="7">
        <f t="shared" si="5"/>
        <v>3360494.4</v>
      </c>
    </row>
    <row r="7" spans="1:16" x14ac:dyDescent="0.25">
      <c r="B7" s="3" t="s">
        <v>5</v>
      </c>
      <c r="C7" s="5">
        <v>0.39</v>
      </c>
      <c r="E7" s="13"/>
      <c r="G7" s="18">
        <v>257</v>
      </c>
      <c r="H7" s="18">
        <v>363.8</v>
      </c>
      <c r="I7" s="19">
        <v>7500</v>
      </c>
      <c r="J7" s="22">
        <f t="shared" si="0"/>
        <v>1927500</v>
      </c>
      <c r="K7" s="23">
        <v>5673403</v>
      </c>
      <c r="L7" s="7">
        <f t="shared" si="1"/>
        <v>801000.00000000012</v>
      </c>
      <c r="M7" s="7">
        <f t="shared" si="3"/>
        <v>6474403</v>
      </c>
      <c r="N7" s="14">
        <f t="shared" si="4"/>
        <v>0.34320000000000001</v>
      </c>
      <c r="O7" s="7">
        <f t="shared" si="2"/>
        <v>274903.20000000007</v>
      </c>
      <c r="P7" s="7">
        <f t="shared" si="5"/>
        <v>2202403.2000000002</v>
      </c>
    </row>
    <row r="8" spans="1:16" x14ac:dyDescent="0.25">
      <c r="B8" s="3" t="s">
        <v>6</v>
      </c>
      <c r="C8" s="4">
        <v>0.4274</v>
      </c>
      <c r="E8" s="13"/>
      <c r="G8" s="18">
        <v>50</v>
      </c>
      <c r="H8" s="18">
        <v>363.8</v>
      </c>
      <c r="I8" s="19">
        <v>4002</v>
      </c>
      <c r="J8" s="22">
        <f t="shared" si="0"/>
        <v>200100</v>
      </c>
      <c r="K8" s="23">
        <v>3707104</v>
      </c>
      <c r="L8" s="7">
        <f t="shared" si="1"/>
        <v>1255827.6000000001</v>
      </c>
      <c r="M8" s="7">
        <f t="shared" si="3"/>
        <v>4962931.5999999996</v>
      </c>
      <c r="N8" s="14">
        <f t="shared" si="4"/>
        <v>0.312</v>
      </c>
      <c r="O8" s="7">
        <f t="shared" si="2"/>
        <v>391818.21120000002</v>
      </c>
      <c r="P8" s="7">
        <f t="shared" si="5"/>
        <v>591918.21120000002</v>
      </c>
    </row>
    <row r="9" spans="1:16" x14ac:dyDescent="0.25">
      <c r="E9" s="13"/>
      <c r="G9" s="18">
        <v>50</v>
      </c>
      <c r="H9" s="18">
        <v>363.8</v>
      </c>
      <c r="I9" s="19">
        <v>12000</v>
      </c>
      <c r="J9" s="22">
        <f t="shared" si="0"/>
        <v>600000</v>
      </c>
      <c r="K9" s="23">
        <v>1428598</v>
      </c>
      <c r="L9" s="7">
        <f t="shared" si="1"/>
        <v>3765600</v>
      </c>
      <c r="M9" s="7">
        <f t="shared" si="3"/>
        <v>5194198</v>
      </c>
      <c r="N9" s="14">
        <f t="shared" si="4"/>
        <v>0.34320000000000001</v>
      </c>
      <c r="O9" s="7">
        <f t="shared" si="2"/>
        <v>1292353.92</v>
      </c>
      <c r="P9" s="7">
        <f t="shared" si="5"/>
        <v>1892353.92</v>
      </c>
    </row>
    <row r="10" spans="1:16" x14ac:dyDescent="0.25">
      <c r="E10" s="13"/>
    </row>
    <row r="11" spans="1:16" x14ac:dyDescent="0.25">
      <c r="E11" s="13"/>
    </row>
    <row r="16" spans="1:16" x14ac:dyDescent="0.25">
      <c r="A16" s="11"/>
      <c r="B16" s="2" t="s">
        <v>19</v>
      </c>
    </row>
    <row r="17" spans="1:2" x14ac:dyDescent="0.25">
      <c r="A17" s="10"/>
      <c r="B17" s="2" t="s">
        <v>17</v>
      </c>
    </row>
    <row r="18" spans="1:2" x14ac:dyDescent="0.25">
      <c r="A18" s="9"/>
      <c r="B18" s="2" t="s">
        <v>18</v>
      </c>
    </row>
    <row r="19" spans="1:2" x14ac:dyDescent="0.25">
      <c r="A19" s="7"/>
      <c r="B19" s="2" t="s">
        <v>16</v>
      </c>
    </row>
  </sheetData>
  <mergeCells count="2">
    <mergeCell ref="B2:C2"/>
    <mergeCell ref="G2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F16" sqref="F16"/>
    </sheetView>
  </sheetViews>
  <sheetFormatPr defaultRowHeight="15" x14ac:dyDescent="0.25"/>
  <cols>
    <col min="4" max="4" width="20" bestFit="1" customWidth="1"/>
    <col min="5" max="5" width="12.85546875" customWidth="1"/>
    <col min="6" max="6" width="11.42578125" customWidth="1"/>
    <col min="7" max="7" width="20" customWidth="1"/>
    <col min="8" max="8" width="18.5703125" customWidth="1"/>
    <col min="9" max="9" width="21.85546875" customWidth="1"/>
    <col min="10" max="10" width="13" customWidth="1"/>
  </cols>
  <sheetData>
    <row r="1" spans="1:10" x14ac:dyDescent="0.25">
      <c r="A1" t="s">
        <v>22</v>
      </c>
      <c r="B1">
        <v>60</v>
      </c>
      <c r="C1">
        <v>50000</v>
      </c>
      <c r="D1">
        <v>20000</v>
      </c>
      <c r="E1">
        <v>10000</v>
      </c>
    </row>
    <row r="2" spans="1:10" x14ac:dyDescent="0.25">
      <c r="A2" t="s">
        <v>23</v>
      </c>
      <c r="B2">
        <v>50</v>
      </c>
      <c r="C2">
        <v>10000</v>
      </c>
      <c r="D2">
        <v>0</v>
      </c>
      <c r="E2">
        <v>5000</v>
      </c>
    </row>
    <row r="3" spans="1:10" x14ac:dyDescent="0.25">
      <c r="A3" t="s">
        <v>24</v>
      </c>
      <c r="B3">
        <v>30</v>
      </c>
      <c r="C3">
        <v>10000</v>
      </c>
      <c r="D3">
        <v>0</v>
      </c>
      <c r="E3">
        <v>2000</v>
      </c>
    </row>
    <row r="4" spans="1:10" x14ac:dyDescent="0.25">
      <c r="E4">
        <f>SUM(E1:E3)</f>
        <v>17000</v>
      </c>
    </row>
    <row r="8" spans="1:10" ht="35.25" customHeight="1" x14ac:dyDescent="0.25">
      <c r="D8" t="s">
        <v>26</v>
      </c>
      <c r="E8" t="s">
        <v>25</v>
      </c>
      <c r="F8" t="s">
        <v>27</v>
      </c>
      <c r="G8" s="26" t="s">
        <v>28</v>
      </c>
      <c r="H8" s="26" t="s">
        <v>29</v>
      </c>
      <c r="I8" s="26" t="s">
        <v>30</v>
      </c>
    </row>
    <row r="9" spans="1:10" x14ac:dyDescent="0.25">
      <c r="D9" s="24" t="s">
        <v>22</v>
      </c>
      <c r="E9" s="25">
        <v>30</v>
      </c>
      <c r="F9">
        <v>34</v>
      </c>
      <c r="G9" s="25">
        <v>50000</v>
      </c>
      <c r="H9" s="25">
        <v>1000</v>
      </c>
      <c r="I9" s="27">
        <v>6768</v>
      </c>
    </row>
    <row r="10" spans="1:10" x14ac:dyDescent="0.25">
      <c r="D10" s="24" t="s">
        <v>23</v>
      </c>
      <c r="E10" s="25">
        <v>45</v>
      </c>
      <c r="F10">
        <v>53</v>
      </c>
      <c r="G10" s="25">
        <v>10000</v>
      </c>
      <c r="H10" s="25">
        <v>500</v>
      </c>
      <c r="I10" s="27">
        <v>300</v>
      </c>
    </row>
    <row r="11" spans="1:10" x14ac:dyDescent="0.25">
      <c r="D11" s="24" t="s">
        <v>24</v>
      </c>
      <c r="E11" s="25">
        <v>32</v>
      </c>
      <c r="F11">
        <v>34</v>
      </c>
      <c r="G11" s="25">
        <v>10000</v>
      </c>
      <c r="H11" s="25">
        <v>500</v>
      </c>
      <c r="I11" s="27">
        <v>200</v>
      </c>
    </row>
    <row r="12" spans="1:10" x14ac:dyDescent="0.25">
      <c r="D12" s="32" t="s">
        <v>33</v>
      </c>
      <c r="E12" s="33">
        <v>54</v>
      </c>
      <c r="F12">
        <v>56</v>
      </c>
      <c r="G12" s="33">
        <v>10000</v>
      </c>
      <c r="H12" s="33">
        <v>400</v>
      </c>
      <c r="I12" s="34">
        <v>200</v>
      </c>
    </row>
    <row r="13" spans="1:10" ht="16.5" x14ac:dyDescent="0.25">
      <c r="D13" s="28" t="s">
        <v>11</v>
      </c>
      <c r="E13" s="28" t="s">
        <v>20</v>
      </c>
      <c r="F13" s="28" t="s">
        <v>12</v>
      </c>
      <c r="G13" s="28" t="s">
        <v>21</v>
      </c>
      <c r="H13" s="28" t="s">
        <v>9</v>
      </c>
      <c r="I13" s="28" t="s">
        <v>13</v>
      </c>
      <c r="J13" s="28" t="s">
        <v>31</v>
      </c>
    </row>
    <row r="14" spans="1:10" ht="16.5" x14ac:dyDescent="0.25">
      <c r="D14" s="29">
        <v>1000000</v>
      </c>
      <c r="E14" s="29">
        <v>2236458</v>
      </c>
      <c r="F14" s="29">
        <v>6276000</v>
      </c>
      <c r="G14" s="29">
        <v>8512458</v>
      </c>
      <c r="H14" s="30">
        <v>0.34320000000000001</v>
      </c>
      <c r="I14" s="29">
        <v>2553923</v>
      </c>
      <c r="J14" s="29">
        <v>3153923</v>
      </c>
    </row>
    <row r="15" spans="1:10" ht="16.5" x14ac:dyDescent="0.25">
      <c r="D15" s="28" t="s">
        <v>11</v>
      </c>
      <c r="E15" s="28" t="s">
        <v>20</v>
      </c>
      <c r="F15" s="28" t="s">
        <v>12</v>
      </c>
      <c r="G15" s="28" t="s">
        <v>21</v>
      </c>
      <c r="H15" s="28" t="s">
        <v>9</v>
      </c>
      <c r="I15" s="28" t="s">
        <v>13</v>
      </c>
      <c r="J15" s="28" t="s">
        <v>31</v>
      </c>
    </row>
    <row r="16" spans="1:10" ht="16.5" x14ac:dyDescent="0.25">
      <c r="D16" s="29">
        <v>1000000</v>
      </c>
      <c r="E16" s="29">
        <v>2236458</v>
      </c>
      <c r="F16" s="29">
        <v>6276000</v>
      </c>
      <c r="G16" s="29">
        <v>8512458</v>
      </c>
      <c r="H16" s="30">
        <v>0.34320000000000001</v>
      </c>
      <c r="I16" s="29">
        <v>2553923</v>
      </c>
      <c r="J16" s="29">
        <v>3153923</v>
      </c>
    </row>
    <row r="17" spans="4:10" ht="16.5" x14ac:dyDescent="0.25">
      <c r="D17" s="28" t="s">
        <v>11</v>
      </c>
      <c r="E17" s="28" t="s">
        <v>20</v>
      </c>
      <c r="F17" s="28" t="s">
        <v>12</v>
      </c>
      <c r="G17" s="28" t="s">
        <v>21</v>
      </c>
      <c r="H17" s="28" t="s">
        <v>9</v>
      </c>
      <c r="I17" s="28" t="s">
        <v>13</v>
      </c>
      <c r="J17" s="28" t="s">
        <v>31</v>
      </c>
    </row>
    <row r="18" spans="4:10" ht="16.5" x14ac:dyDescent="0.25">
      <c r="D18" s="29">
        <v>1000000</v>
      </c>
      <c r="E18" s="29">
        <v>2236458</v>
      </c>
      <c r="F18" s="29">
        <v>6276000</v>
      </c>
      <c r="G18" s="29">
        <v>8512458</v>
      </c>
      <c r="H18" s="30">
        <v>0.34320000000000001</v>
      </c>
      <c r="I18" s="29">
        <v>2553923</v>
      </c>
      <c r="J18" s="29">
        <v>3153923</v>
      </c>
    </row>
    <row r="19" spans="4:10" ht="45" x14ac:dyDescent="0.25">
      <c r="I19" s="26" t="s">
        <v>32</v>
      </c>
      <c r="J19" s="31">
        <v>87766767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Perq Tax Calculation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Sharma</dc:creator>
  <cp:lastModifiedBy>Varun Upadhyay</cp:lastModifiedBy>
  <dcterms:created xsi:type="dcterms:W3CDTF">2020-10-03T16:00:50Z</dcterms:created>
  <dcterms:modified xsi:type="dcterms:W3CDTF">2020-12-04T03:16:45Z</dcterms:modified>
</cp:coreProperties>
</file>