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<sst xmlns="http://schemas.openxmlformats.org/spreadsheetml/2006/main" count="657" uniqueCount="353">
  <si>
    <t xml:space="preserve">SECTION</t>
  </si>
  <si>
    <t xml:space="preserve">STATION</t>
  </si>
  <si>
    <t xml:space="preserve">LAT</t>
  </si>
  <si>
    <t xml:space="preserve">LONG</t>
  </si>
  <si>
    <t xml:space="preserve">SOUTHEAST GRAND BANK</t>
  </si>
  <si>
    <t xml:space="preserve">SEGB-01</t>
  </si>
  <si>
    <t xml:space="preserve">SEGB-02</t>
  </si>
  <si>
    <t xml:space="preserve">SEGB-03</t>
  </si>
  <si>
    <t xml:space="preserve">SEGB-04</t>
  </si>
  <si>
    <t xml:space="preserve">SEGB-05</t>
  </si>
  <si>
    <t xml:space="preserve">SEGB-06</t>
  </si>
  <si>
    <t xml:space="preserve">SEGB-07</t>
  </si>
  <si>
    <t xml:space="preserve">SEGB-08</t>
  </si>
  <si>
    <t xml:space="preserve">SEGB-09</t>
  </si>
  <si>
    <t xml:space="preserve">SEGB-10</t>
  </si>
  <si>
    <t xml:space="preserve">SEGB-11</t>
  </si>
  <si>
    <t xml:space="preserve">SEGB-12</t>
  </si>
  <si>
    <t xml:space="preserve">SEGB-13</t>
  </si>
  <si>
    <t xml:space="preserve">SEGB-14</t>
  </si>
  <si>
    <t xml:space="preserve">SEGB-15</t>
  </si>
  <si>
    <t xml:space="preserve">SEGB-16</t>
  </si>
  <si>
    <t xml:space="preserve">SEGB-17</t>
  </si>
  <si>
    <t xml:space="preserve">SEGB-18</t>
  </si>
  <si>
    <t xml:space="preserve">SEGB-19</t>
  </si>
  <si>
    <t xml:space="preserve">SEGB-20</t>
  </si>
  <si>
    <t xml:space="preserve">SEGB-21</t>
  </si>
  <si>
    <t xml:space="preserve">FLEMISH CAP</t>
  </si>
  <si>
    <t xml:space="preserve">FC-01</t>
  </si>
  <si>
    <t xml:space="preserve">FC-02</t>
  </si>
  <si>
    <t xml:space="preserve">FC-03</t>
  </si>
  <si>
    <t xml:space="preserve">FC-04</t>
  </si>
  <si>
    <t xml:space="preserve">FC-05</t>
  </si>
  <si>
    <t xml:space="preserve">FC-06</t>
  </si>
  <si>
    <t xml:space="preserve">FC-07</t>
  </si>
  <si>
    <t xml:space="preserve">FC-08</t>
  </si>
  <si>
    <t xml:space="preserve">FC-09</t>
  </si>
  <si>
    <t xml:space="preserve">FC-10</t>
  </si>
  <si>
    <t xml:space="preserve">FC-11</t>
  </si>
  <si>
    <t xml:space="preserve">FC-12</t>
  </si>
  <si>
    <t xml:space="preserve">FC-13</t>
  </si>
  <si>
    <t xml:space="preserve">FC-14</t>
  </si>
  <si>
    <t xml:space="preserve">FC-15</t>
  </si>
  <si>
    <t xml:space="preserve">FC-16</t>
  </si>
  <si>
    <t xml:space="preserve">FC-17</t>
  </si>
  <si>
    <t xml:space="preserve">FC-18</t>
  </si>
  <si>
    <t xml:space="preserve">FC-19</t>
  </si>
  <si>
    <t xml:space="preserve">FC-20</t>
  </si>
  <si>
    <t xml:space="preserve">FC-21</t>
  </si>
  <si>
    <t xml:space="preserve">FC-22</t>
  </si>
  <si>
    <t xml:space="preserve">FC-23</t>
  </si>
  <si>
    <t xml:space="preserve">FC-24</t>
  </si>
  <si>
    <t xml:space="preserve">FC-25</t>
  </si>
  <si>
    <t xml:space="preserve">FC-26</t>
  </si>
  <si>
    <t xml:space="preserve">FC-27</t>
  </si>
  <si>
    <t xml:space="preserve">FC-28</t>
  </si>
  <si>
    <t xml:space="preserve">FC-29</t>
  </si>
  <si>
    <t xml:space="preserve">FC-30</t>
  </si>
  <si>
    <t xml:space="preserve">FC-31</t>
  </si>
  <si>
    <t xml:space="preserve">FC-32</t>
  </si>
  <si>
    <t xml:space="preserve">FC-33</t>
  </si>
  <si>
    <t xml:space="preserve">FC-34</t>
  </si>
  <si>
    <t xml:space="preserve">FC-35</t>
  </si>
  <si>
    <t xml:space="preserve">FC-36</t>
  </si>
  <si>
    <t xml:space="preserve">FC-37</t>
  </si>
  <si>
    <t xml:space="preserve">FC-38</t>
  </si>
  <si>
    <t xml:space="preserve">BONAVISTA</t>
  </si>
  <si>
    <t xml:space="preserve">BB-01</t>
  </si>
  <si>
    <t xml:space="preserve">BB-02</t>
  </si>
  <si>
    <t xml:space="preserve">BB-03</t>
  </si>
  <si>
    <t xml:space="preserve">BB-04</t>
  </si>
  <si>
    <t xml:space="preserve">BB-05</t>
  </si>
  <si>
    <t xml:space="preserve">BB-06</t>
  </si>
  <si>
    <t xml:space="preserve">BB-07</t>
  </si>
  <si>
    <t xml:space="preserve">BB-08</t>
  </si>
  <si>
    <t xml:space="preserve">BB-09</t>
  </si>
  <si>
    <t xml:space="preserve">BB-10</t>
  </si>
  <si>
    <t xml:space="preserve">BB-11</t>
  </si>
  <si>
    <t xml:space="preserve">BB-12</t>
  </si>
  <si>
    <t xml:space="preserve">BB-13</t>
  </si>
  <si>
    <t xml:space="preserve">BB-14</t>
  </si>
  <si>
    <t xml:space="preserve">BB-15</t>
  </si>
  <si>
    <t xml:space="preserve">WHITE BAY</t>
  </si>
  <si>
    <t xml:space="preserve">WB-01</t>
  </si>
  <si>
    <t xml:space="preserve">WB-02</t>
  </si>
  <si>
    <t xml:space="preserve">WB-03</t>
  </si>
  <si>
    <t xml:space="preserve">WB-04</t>
  </si>
  <si>
    <t xml:space="preserve">WB-05</t>
  </si>
  <si>
    <t xml:space="preserve">WB-06</t>
  </si>
  <si>
    <t xml:space="preserve">WB-07</t>
  </si>
  <si>
    <t xml:space="preserve">WB-08</t>
  </si>
  <si>
    <t xml:space="preserve">WB-09</t>
  </si>
  <si>
    <t xml:space="preserve">WB-10</t>
  </si>
  <si>
    <t xml:space="preserve">WB-11</t>
  </si>
  <si>
    <t xml:space="preserve">WB-12</t>
  </si>
  <si>
    <t xml:space="preserve">WB-13</t>
  </si>
  <si>
    <t xml:space="preserve">WB-14</t>
  </si>
  <si>
    <t xml:space="preserve">WB-15</t>
  </si>
  <si>
    <t xml:space="preserve">WB-16</t>
  </si>
  <si>
    <t xml:space="preserve">WB-17</t>
  </si>
  <si>
    <t xml:space="preserve">WB-18</t>
  </si>
  <si>
    <t xml:space="preserve">WB-19</t>
  </si>
  <si>
    <t xml:space="preserve">WB-20</t>
  </si>
  <si>
    <t xml:space="preserve">SEAL ISLAND</t>
  </si>
  <si>
    <t xml:space="preserve">SI-01</t>
  </si>
  <si>
    <t xml:space="preserve">SI-02</t>
  </si>
  <si>
    <t xml:space="preserve">SI-03</t>
  </si>
  <si>
    <t xml:space="preserve">SI-04</t>
  </si>
  <si>
    <t xml:space="preserve">SI-05</t>
  </si>
  <si>
    <t xml:space="preserve">SI-06</t>
  </si>
  <si>
    <t xml:space="preserve">SI-07</t>
  </si>
  <si>
    <t xml:space="preserve">SI-08</t>
  </si>
  <si>
    <t xml:space="preserve">SI-09</t>
  </si>
  <si>
    <t xml:space="preserve">SI-10</t>
  </si>
  <si>
    <t xml:space="preserve">SI-11</t>
  </si>
  <si>
    <t xml:space="preserve">SI-12</t>
  </si>
  <si>
    <t xml:space="preserve">SI-13</t>
  </si>
  <si>
    <t xml:space="preserve">SI-14</t>
  </si>
  <si>
    <t xml:space="preserve">MAKKOVIK BANK</t>
  </si>
  <si>
    <t xml:space="preserve">MB-01</t>
  </si>
  <si>
    <t xml:space="preserve">MB-02</t>
  </si>
  <si>
    <t xml:space="preserve">MB-03</t>
  </si>
  <si>
    <t xml:space="preserve">MB-04</t>
  </si>
  <si>
    <t xml:space="preserve">MB-05</t>
  </si>
  <si>
    <t xml:space="preserve">MB-06</t>
  </si>
  <si>
    <t xml:space="preserve">MB-07</t>
  </si>
  <si>
    <t xml:space="preserve">MB-08</t>
  </si>
  <si>
    <t xml:space="preserve">MB-09</t>
  </si>
  <si>
    <t xml:space="preserve">MB-10</t>
  </si>
  <si>
    <t xml:space="preserve">MB-11</t>
  </si>
  <si>
    <t xml:space="preserve">MB-12</t>
  </si>
  <si>
    <t xml:space="preserve">BEACH ISLAND</t>
  </si>
  <si>
    <t xml:space="preserve">BI-01</t>
  </si>
  <si>
    <t xml:space="preserve">BI-02</t>
  </si>
  <si>
    <t xml:space="preserve">BI-03</t>
  </si>
  <si>
    <t xml:space="preserve">BI-04</t>
  </si>
  <si>
    <t xml:space="preserve">BI-05</t>
  </si>
  <si>
    <t xml:space="preserve">BI-06</t>
  </si>
  <si>
    <t xml:space="preserve">BI-07</t>
  </si>
  <si>
    <t xml:space="preserve">BI-08</t>
  </si>
  <si>
    <t xml:space="preserve">BI-09</t>
  </si>
  <si>
    <t xml:space="preserve">FUNK ISLAND</t>
  </si>
  <si>
    <t xml:space="preserve">FI-01</t>
  </si>
  <si>
    <t xml:space="preserve">FI-02</t>
  </si>
  <si>
    <t xml:space="preserve">FI-03</t>
  </si>
  <si>
    <t xml:space="preserve">FI-04</t>
  </si>
  <si>
    <t xml:space="preserve">FI-05</t>
  </si>
  <si>
    <t xml:space="preserve">FI-06</t>
  </si>
  <si>
    <t xml:space="preserve">FI-07</t>
  </si>
  <si>
    <t xml:space="preserve">FI-08</t>
  </si>
  <si>
    <t xml:space="preserve">FI-09</t>
  </si>
  <si>
    <t xml:space="preserve">FI-10</t>
  </si>
  <si>
    <t xml:space="preserve">FI-11</t>
  </si>
  <si>
    <t xml:space="preserve">FI-12</t>
  </si>
  <si>
    <t xml:space="preserve">FI-13</t>
  </si>
  <si>
    <t xml:space="preserve">FI-14</t>
  </si>
  <si>
    <t xml:space="preserve">FI-15</t>
  </si>
  <si>
    <t xml:space="preserve">FI-16</t>
  </si>
  <si>
    <t xml:space="preserve">FI-17</t>
  </si>
  <si>
    <t xml:space="preserve">FI-18</t>
  </si>
  <si>
    <t xml:space="preserve">STATION 27</t>
  </si>
  <si>
    <t xml:space="preserve">S27-01</t>
  </si>
  <si>
    <t xml:space="preserve">S27-02</t>
  </si>
  <si>
    <t xml:space="preserve">S27-03</t>
  </si>
  <si>
    <t xml:space="preserve">S27-04</t>
  </si>
  <si>
    <t xml:space="preserve">S27-05</t>
  </si>
  <si>
    <t xml:space="preserve">S27-06</t>
  </si>
  <si>
    <t xml:space="preserve">S27-07</t>
  </si>
  <si>
    <t xml:space="preserve">S27-08</t>
  </si>
  <si>
    <t xml:space="preserve">S27-09</t>
  </si>
  <si>
    <t xml:space="preserve">S27-10</t>
  </si>
  <si>
    <t xml:space="preserve">S27-11</t>
  </si>
  <si>
    <t xml:space="preserve">S27-12</t>
  </si>
  <si>
    <t xml:space="preserve">S27-13</t>
  </si>
  <si>
    <t xml:space="preserve">S27-14</t>
  </si>
  <si>
    <t xml:space="preserve">S27-15</t>
  </si>
  <si>
    <t xml:space="preserve">S27-16</t>
  </si>
  <si>
    <t xml:space="preserve">S27-17</t>
  </si>
  <si>
    <t xml:space="preserve">S27-18</t>
  </si>
  <si>
    <t xml:space="preserve">S27-19</t>
  </si>
  <si>
    <t xml:space="preserve">SOUTHEAST ST PIERRE BANK</t>
  </si>
  <si>
    <t xml:space="preserve">SESPB-01</t>
  </si>
  <si>
    <t xml:space="preserve">SESPB-02</t>
  </si>
  <si>
    <t xml:space="preserve">SESPB-03</t>
  </si>
  <si>
    <t xml:space="preserve">SESPB-04</t>
  </si>
  <si>
    <t xml:space="preserve">SESPB-05</t>
  </si>
  <si>
    <t xml:space="preserve">SESPB-06</t>
  </si>
  <si>
    <t xml:space="preserve">SESPB-07</t>
  </si>
  <si>
    <t xml:space="preserve">SESPB-08</t>
  </si>
  <si>
    <t xml:space="preserve">SESPB-09</t>
  </si>
  <si>
    <t xml:space="preserve">SOUTHWEST ST PIERRE BANK</t>
  </si>
  <si>
    <t xml:space="preserve">SWSPB-01</t>
  </si>
  <si>
    <t xml:space="preserve">SWSPB-02</t>
  </si>
  <si>
    <t xml:space="preserve">SWSPB-03</t>
  </si>
  <si>
    <t xml:space="preserve">SWSPB-04</t>
  </si>
  <si>
    <t xml:space="preserve">SWSPB-05</t>
  </si>
  <si>
    <t xml:space="preserve">SWSPB-06</t>
  </si>
  <si>
    <t xml:space="preserve">SMITH SOUND</t>
  </si>
  <si>
    <t xml:space="preserve">SS-01</t>
  </si>
  <si>
    <t xml:space="preserve">SS-02</t>
  </si>
  <si>
    <t xml:space="preserve">SS-03</t>
  </si>
  <si>
    <t xml:space="preserve">SS-04</t>
  </si>
  <si>
    <t xml:space="preserve">SS-05</t>
  </si>
  <si>
    <t xml:space="preserve">SS-06</t>
  </si>
  <si>
    <t xml:space="preserve">SS-07</t>
  </si>
  <si>
    <t xml:space="preserve">SS-08</t>
  </si>
  <si>
    <t xml:space="preserve">SS-09</t>
  </si>
  <si>
    <t xml:space="preserve">SS-10</t>
  </si>
  <si>
    <t xml:space="preserve">SS-12</t>
  </si>
  <si>
    <t xml:space="preserve">SS-13</t>
  </si>
  <si>
    <t xml:space="preserve">SS-14</t>
  </si>
  <si>
    <t xml:space="preserve">SS-11</t>
  </si>
  <si>
    <t xml:space="preserve">SS-15</t>
  </si>
  <si>
    <t xml:space="preserve">SS-16</t>
  </si>
  <si>
    <t xml:space="preserve">SS-17</t>
  </si>
  <si>
    <t xml:space="preserve">SS-18</t>
  </si>
  <si>
    <t xml:space="preserve">SS-19</t>
  </si>
  <si>
    <t xml:space="preserve">SS-20</t>
  </si>
  <si>
    <t xml:space="preserve">SS-21</t>
  </si>
  <si>
    <t xml:space="preserve">RYANS BAY</t>
  </si>
  <si>
    <t xml:space="preserve">RB-01</t>
  </si>
  <si>
    <t xml:space="preserve">RB-02</t>
  </si>
  <si>
    <t xml:space="preserve">RB-03</t>
  </si>
  <si>
    <t xml:space="preserve">RB-04</t>
  </si>
  <si>
    <t xml:space="preserve">RB-05</t>
  </si>
  <si>
    <t xml:space="preserve">RB-06</t>
  </si>
  <si>
    <t xml:space="preserve">HUDSON STRAITx</t>
  </si>
  <si>
    <t xml:space="preserve">xHS-01</t>
  </si>
  <si>
    <t xml:space="preserve">xHS-02</t>
  </si>
  <si>
    <t xml:space="preserve">xHS-03</t>
  </si>
  <si>
    <t xml:space="preserve">xHS-04</t>
  </si>
  <si>
    <t xml:space="preserve">xHS-05</t>
  </si>
  <si>
    <t xml:space="preserve">xHS-06</t>
  </si>
  <si>
    <t xml:space="preserve">xHS-07</t>
  </si>
  <si>
    <t xml:space="preserve">xHS-08</t>
  </si>
  <si>
    <t xml:space="preserve">HUDSON STRAIT</t>
  </si>
  <si>
    <t xml:space="preserve">HS-01</t>
  </si>
  <si>
    <t xml:space="preserve">HS-02</t>
  </si>
  <si>
    <t xml:space="preserve">HS-03</t>
  </si>
  <si>
    <t xml:space="preserve">HS-04</t>
  </si>
  <si>
    <t xml:space="preserve">HS-05</t>
  </si>
  <si>
    <t xml:space="preserve">HS-06</t>
  </si>
  <si>
    <t xml:space="preserve">HS-07</t>
  </si>
  <si>
    <t xml:space="preserve">HS-08</t>
  </si>
  <si>
    <t xml:space="preserve">HS-09</t>
  </si>
  <si>
    <t xml:space="preserve">HS-10</t>
  </si>
  <si>
    <t xml:space="preserve">HS-11</t>
  </si>
  <si>
    <t xml:space="preserve">HS-12</t>
  </si>
  <si>
    <t xml:space="preserve">CAPE HOPES ADVANCE</t>
  </si>
  <si>
    <t xml:space="preserve">CHA-01</t>
  </si>
  <si>
    <t xml:space="preserve">CHA-02</t>
  </si>
  <si>
    <t xml:space="preserve">CHA-03</t>
  </si>
  <si>
    <t xml:space="preserve">CHA-04</t>
  </si>
  <si>
    <t xml:space="preserve">CHA-05</t>
  </si>
  <si>
    <t xml:space="preserve">CHA-06</t>
  </si>
  <si>
    <t xml:space="preserve">CHA-07</t>
  </si>
  <si>
    <t xml:space="preserve">CHA-08</t>
  </si>
  <si>
    <t xml:space="preserve">CAPE CHIDLEY</t>
  </si>
  <si>
    <t xml:space="preserve">CC-01</t>
  </si>
  <si>
    <t xml:space="preserve">CC-02</t>
  </si>
  <si>
    <t xml:space="preserve">CC-03</t>
  </si>
  <si>
    <t xml:space="preserve">CC-04</t>
  </si>
  <si>
    <t xml:space="preserve">CC-05</t>
  </si>
  <si>
    <t xml:space="preserve">CC-06</t>
  </si>
  <si>
    <t xml:space="preserve">CC-07</t>
  </si>
  <si>
    <t xml:space="preserve">CC-08</t>
  </si>
  <si>
    <t xml:space="preserve">CC-09</t>
  </si>
  <si>
    <t xml:space="preserve">CC-10</t>
  </si>
  <si>
    <t xml:space="preserve">FROBISHER BAY</t>
  </si>
  <si>
    <t xml:space="preserve">FB-01</t>
  </si>
  <si>
    <t xml:space="preserve">FB-02</t>
  </si>
  <si>
    <t xml:space="preserve">FB-03</t>
  </si>
  <si>
    <t xml:space="preserve">FB-04</t>
  </si>
  <si>
    <t xml:space="preserve">FB-05</t>
  </si>
  <si>
    <t xml:space="preserve">FB-06</t>
  </si>
  <si>
    <t xml:space="preserve">FB-07</t>
  </si>
  <si>
    <t xml:space="preserve">FB-08</t>
  </si>
  <si>
    <t xml:space="preserve">FB-09</t>
  </si>
  <si>
    <t xml:space="preserve">FB-10</t>
  </si>
  <si>
    <t xml:space="preserve">FB-11</t>
  </si>
  <si>
    <t xml:space="preserve">FB-12</t>
  </si>
  <si>
    <t xml:space="preserve">LOUISBOURG</t>
  </si>
  <si>
    <t xml:space="preserve">LL--1</t>
  </si>
  <si>
    <t xml:space="preserve">LL-2</t>
  </si>
  <si>
    <t xml:space="preserve">LL-3</t>
  </si>
  <si>
    <t xml:space="preserve">LL-4</t>
  </si>
  <si>
    <t xml:space="preserve">LL-5</t>
  </si>
  <si>
    <t xml:space="preserve">LL-6</t>
  </si>
  <si>
    <t xml:space="preserve">LL-7</t>
  </si>
  <si>
    <t xml:space="preserve">LL-8</t>
  </si>
  <si>
    <t xml:space="preserve">LL-9</t>
  </si>
  <si>
    <t xml:space="preserve">HALIFAX</t>
  </si>
  <si>
    <t xml:space="preserve">HL-01</t>
  </si>
  <si>
    <t xml:space="preserve">HL-02</t>
  </si>
  <si>
    <t xml:space="preserve">HL-03</t>
  </si>
  <si>
    <t xml:space="preserve">HL-04</t>
  </si>
  <si>
    <t xml:space="preserve">HL-05</t>
  </si>
  <si>
    <t xml:space="preserve">HL-05.5</t>
  </si>
  <si>
    <t xml:space="preserve">HL-06</t>
  </si>
  <si>
    <t xml:space="preserve">HL-07</t>
  </si>
  <si>
    <t xml:space="preserve">HL-08</t>
  </si>
  <si>
    <t xml:space="preserve">HL-09</t>
  </si>
  <si>
    <t xml:space="preserve">HL-10</t>
  </si>
  <si>
    <t xml:space="preserve">HL-11</t>
  </si>
  <si>
    <t xml:space="preserve">HL-12</t>
  </si>
  <si>
    <t xml:space="preserve">HL-13</t>
  </si>
  <si>
    <t xml:space="preserve">HL-14</t>
  </si>
  <si>
    <t xml:space="preserve">BROWNS BANK</t>
  </si>
  <si>
    <t xml:space="preserve">BBL-1</t>
  </si>
  <si>
    <t xml:space="preserve">BBL-2</t>
  </si>
  <si>
    <t xml:space="preserve">BBL-3</t>
  </si>
  <si>
    <t xml:space="preserve">BBL-4</t>
  </si>
  <si>
    <t xml:space="preserve">BBL-5</t>
  </si>
  <si>
    <t xml:space="preserve">BBL-6</t>
  </si>
  <si>
    <t xml:space="preserve">BBL-7</t>
  </si>
  <si>
    <t xml:space="preserve">CABOT STRAIT</t>
  </si>
  <si>
    <t xml:space="preserve">CSL-01</t>
  </si>
  <si>
    <t xml:space="preserve">CSL-02</t>
  </si>
  <si>
    <t xml:space="preserve">CSL-03</t>
  </si>
  <si>
    <t xml:space="preserve">CSL-04</t>
  </si>
  <si>
    <t xml:space="preserve">CSL-05</t>
  </si>
  <si>
    <t xml:space="preserve">CSL-06</t>
  </si>
  <si>
    <t xml:space="preserve">TRANSECT ILES DE LA MADELEINE</t>
  </si>
  <si>
    <t xml:space="preserve">TIDM1</t>
  </si>
  <si>
    <t xml:space="preserve">TIDM2</t>
  </si>
  <si>
    <t xml:space="preserve">TIDM3</t>
  </si>
  <si>
    <t xml:space="preserve">TIDM4</t>
  </si>
  <si>
    <t xml:space="preserve">TIDM4.5</t>
  </si>
  <si>
    <t xml:space="preserve">TIDM5</t>
  </si>
  <si>
    <t xml:space="preserve">TIDM6</t>
  </si>
  <si>
    <t xml:space="preserve">TIDM6.4</t>
  </si>
  <si>
    <t xml:space="preserve">TIDM7</t>
  </si>
  <si>
    <t xml:space="preserve">TIDM8</t>
  </si>
  <si>
    <t xml:space="preserve">TIDM9</t>
  </si>
  <si>
    <t xml:space="preserve">xGSL</t>
  </si>
  <si>
    <t xml:space="preserve">TCEN1</t>
  </si>
  <si>
    <t xml:space="preserve">TCEN3</t>
  </si>
  <si>
    <t xml:space="preserve">TCEN5</t>
  </si>
  <si>
    <t xml:space="preserve">CH6</t>
  </si>
  <si>
    <t xml:space="preserve">TBB3</t>
  </si>
  <si>
    <t xml:space="preserve">CH2</t>
  </si>
  <si>
    <t xml:space="preserve">CMO1/CH1</t>
  </si>
  <si>
    <t xml:space="preserve">IF12</t>
  </si>
  <si>
    <t xml:space="preserve">LAURENTIAN CHANNEL</t>
  </si>
  <si>
    <t xml:space="preserve">14ML</t>
  </si>
  <si>
    <t xml:space="preserve">CMO3/CH12</t>
  </si>
  <si>
    <t xml:space="preserve">IF37</t>
  </si>
  <si>
    <t xml:space="preserve">TSI3</t>
  </si>
  <si>
    <t xml:space="preserve">TASO3</t>
  </si>
  <si>
    <t xml:space="preserve">IF34</t>
  </si>
  <si>
    <t xml:space="preserve">IF32</t>
  </si>
  <si>
    <t xml:space="preserve">IF27</t>
  </si>
  <si>
    <t xml:space="preserve">IF28</t>
  </si>
  <si>
    <t xml:space="preserve">CSL_04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</si>
</sst>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7"/>
  <sheetViews>
    <sheetView showFormulas="false" showGridLines="true" showRowColHeaders="true" showZeros="true" rightToLeft="false" tabSelected="true" showOutlineSymbols="true" defaultGridColor="true" view="normal" topLeftCell="A322" colorId="64" zoomScale="100" zoomScaleNormal="100" zoomScalePageLayoutView="100" workbookViewId="0">
      <selection pane="topLeft" activeCell="A352" activeCellId="0" sqref="A352:E352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29.57"/>
    <col collapsed="false" customWidth="true" hidden="false" outlineLevel="0" max="2" min="2" style="1" width="11.3"/>
    <col collapsed="false" customWidth="true" hidden="false" outlineLevel="0" max="5" min="3" style="0" width="9.13"/>
  </cols>
  <sheetData>
    <row r="1" s="3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3</v>
      </c>
    </row>
    <row r="2" customFormat="false" ht="12.8" hidden="false" customHeight="false" outlineLevel="0" collapsed="false">
      <c r="A2" s="2" t="s">
        <v>4</v>
      </c>
      <c r="B2" s="4" t="s">
        <v>5</v>
      </c>
      <c r="C2" s="5" t="n">
        <v>46.583</v>
      </c>
      <c r="D2" s="5" t="n">
        <v>52.933</v>
      </c>
      <c r="E2" s="5" t="n">
        <f aca="false">D2*-1</f>
        <v>-52.933</v>
      </c>
    </row>
    <row r="3" customFormat="false" ht="12.8" hidden="false" customHeight="false" outlineLevel="0" collapsed="false">
      <c r="A3" s="2" t="s">
        <v>4</v>
      </c>
      <c r="B3" s="4" t="s">
        <v>6</v>
      </c>
      <c r="C3" s="5" t="n">
        <v>46.5</v>
      </c>
      <c r="D3" s="5" t="n">
        <v>52.85</v>
      </c>
      <c r="E3" s="5" t="n">
        <f aca="false">D3*-1</f>
        <v>-52.85</v>
      </c>
    </row>
    <row r="4" customFormat="false" ht="12.8" hidden="false" customHeight="false" outlineLevel="0" collapsed="false">
      <c r="A4" s="2" t="s">
        <v>4</v>
      </c>
      <c r="B4" s="4" t="s">
        <v>7</v>
      </c>
      <c r="C4" s="5" t="n">
        <v>46.35</v>
      </c>
      <c r="D4" s="5" t="n">
        <v>52.733</v>
      </c>
      <c r="E4" s="5" t="n">
        <f aca="false">D4*-1</f>
        <v>-52.733</v>
      </c>
    </row>
    <row r="5" customFormat="false" ht="12.8" hidden="false" customHeight="false" outlineLevel="0" collapsed="false">
      <c r="A5" s="2" t="s">
        <v>4</v>
      </c>
      <c r="B5" s="4" t="s">
        <v>8</v>
      </c>
      <c r="C5" s="5" t="n">
        <v>46.208</v>
      </c>
      <c r="D5" s="5" t="n">
        <v>52.608</v>
      </c>
      <c r="E5" s="5" t="n">
        <f aca="false">D5*-1</f>
        <v>-52.608</v>
      </c>
    </row>
    <row r="6" customFormat="false" ht="12.8" hidden="false" customHeight="false" outlineLevel="0" collapsed="false">
      <c r="A6" s="2" t="s">
        <v>4</v>
      </c>
      <c r="B6" s="4" t="s">
        <v>9</v>
      </c>
      <c r="C6" s="5" t="n">
        <v>46.07</v>
      </c>
      <c r="D6" s="5" t="n">
        <v>52.5</v>
      </c>
      <c r="E6" s="5" t="n">
        <f aca="false">D6*-1</f>
        <v>-52.5</v>
      </c>
    </row>
    <row r="7" customFormat="false" ht="12.8" hidden="false" customHeight="false" outlineLevel="0" collapsed="false">
      <c r="A7" s="2" t="s">
        <v>4</v>
      </c>
      <c r="B7" s="4" t="s">
        <v>10</v>
      </c>
      <c r="C7" s="5" t="n">
        <v>45.788</v>
      </c>
      <c r="D7" s="5" t="n">
        <v>52.267</v>
      </c>
      <c r="E7" s="5" t="n">
        <f aca="false">D7*-1</f>
        <v>-52.267</v>
      </c>
    </row>
    <row r="8" customFormat="false" ht="12.8" hidden="false" customHeight="false" outlineLevel="0" collapsed="false">
      <c r="A8" s="2" t="s">
        <v>4</v>
      </c>
      <c r="B8" s="4" t="s">
        <v>11</v>
      </c>
      <c r="C8" s="5" t="n">
        <v>45.458</v>
      </c>
      <c r="D8" s="5" t="n">
        <v>52</v>
      </c>
      <c r="E8" s="5" t="n">
        <f aca="false">D8*-1</f>
        <v>-52</v>
      </c>
    </row>
    <row r="9" customFormat="false" ht="12.8" hidden="false" customHeight="false" outlineLevel="0" collapsed="false">
      <c r="A9" s="2" t="s">
        <v>4</v>
      </c>
      <c r="B9" s="4" t="s">
        <v>12</v>
      </c>
      <c r="C9" s="5" t="n">
        <v>45.095</v>
      </c>
      <c r="D9" s="5" t="n">
        <v>51.7</v>
      </c>
      <c r="E9" s="5" t="n">
        <f aca="false">D9*-1</f>
        <v>-51.7</v>
      </c>
    </row>
    <row r="10" customFormat="false" ht="12.8" hidden="false" customHeight="false" outlineLevel="0" collapsed="false">
      <c r="A10" s="2" t="s">
        <v>4</v>
      </c>
      <c r="B10" s="4" t="s">
        <v>13</v>
      </c>
      <c r="C10" s="5" t="n">
        <v>44.725</v>
      </c>
      <c r="D10" s="5" t="n">
        <v>51.395</v>
      </c>
      <c r="E10" s="5" t="n">
        <f aca="false">D10*-1</f>
        <v>-51.395</v>
      </c>
    </row>
    <row r="11" customFormat="false" ht="12.8" hidden="false" customHeight="false" outlineLevel="0" collapsed="false">
      <c r="A11" s="2" t="s">
        <v>4</v>
      </c>
      <c r="B11" s="4" t="s">
        <v>14</v>
      </c>
      <c r="C11" s="5" t="n">
        <v>44.363</v>
      </c>
      <c r="D11" s="5" t="n">
        <v>51.103</v>
      </c>
      <c r="E11" s="5" t="n">
        <f aca="false">D11*-1</f>
        <v>-51.103</v>
      </c>
    </row>
    <row r="12" customFormat="false" ht="12.8" hidden="false" customHeight="false" outlineLevel="0" collapsed="false">
      <c r="A12" s="2" t="s">
        <v>4</v>
      </c>
      <c r="B12" s="4" t="s">
        <v>15</v>
      </c>
      <c r="C12" s="5" t="n">
        <v>44</v>
      </c>
      <c r="D12" s="5" t="n">
        <v>50.808</v>
      </c>
      <c r="E12" s="5" t="n">
        <f aca="false">D12*-1</f>
        <v>-50.808</v>
      </c>
    </row>
    <row r="13" customFormat="false" ht="12.8" hidden="false" customHeight="false" outlineLevel="0" collapsed="false">
      <c r="A13" s="2" t="s">
        <v>4</v>
      </c>
      <c r="B13" s="4" t="s">
        <v>16</v>
      </c>
      <c r="C13" s="5" t="n">
        <v>43.633</v>
      </c>
      <c r="D13" s="5" t="n">
        <v>50.517</v>
      </c>
      <c r="E13" s="5" t="n">
        <f aca="false">D13*-1</f>
        <v>-50.517</v>
      </c>
    </row>
    <row r="14" customFormat="false" ht="12.8" hidden="false" customHeight="false" outlineLevel="0" collapsed="false">
      <c r="A14" s="2" t="s">
        <v>4</v>
      </c>
      <c r="B14" s="4" t="s">
        <v>17</v>
      </c>
      <c r="C14" s="5" t="n">
        <v>43.2</v>
      </c>
      <c r="D14" s="5" t="n">
        <v>50.167</v>
      </c>
      <c r="E14" s="5" t="n">
        <f aca="false">D14*-1</f>
        <v>-50.167</v>
      </c>
    </row>
    <row r="15" customFormat="false" ht="12.8" hidden="false" customHeight="false" outlineLevel="0" collapsed="false">
      <c r="A15" s="2" t="s">
        <v>4</v>
      </c>
      <c r="B15" s="4" t="s">
        <v>18</v>
      </c>
      <c r="C15" s="5" t="n">
        <v>42.92</v>
      </c>
      <c r="D15" s="5" t="n">
        <v>49.942</v>
      </c>
      <c r="E15" s="5" t="n">
        <f aca="false">D15*-1</f>
        <v>-49.942</v>
      </c>
    </row>
    <row r="16" customFormat="false" ht="12.8" hidden="false" customHeight="false" outlineLevel="0" collapsed="false">
      <c r="A16" s="2" t="s">
        <v>4</v>
      </c>
      <c r="B16" s="4" t="s">
        <v>19</v>
      </c>
      <c r="C16" s="5" t="n">
        <v>42.85</v>
      </c>
      <c r="D16" s="5" t="n">
        <v>49.887</v>
      </c>
      <c r="E16" s="5" t="n">
        <f aca="false">D16*-1</f>
        <v>-49.887</v>
      </c>
    </row>
    <row r="17" customFormat="false" ht="12.8" hidden="false" customHeight="false" outlineLevel="0" collapsed="false">
      <c r="A17" s="2" t="s">
        <v>4</v>
      </c>
      <c r="B17" s="4" t="s">
        <v>20</v>
      </c>
      <c r="C17" s="5" t="n">
        <v>42.775</v>
      </c>
      <c r="D17" s="5" t="n">
        <v>49.828</v>
      </c>
      <c r="E17" s="5" t="n">
        <f aca="false">D17*-1</f>
        <v>-49.828</v>
      </c>
    </row>
    <row r="18" customFormat="false" ht="12.8" hidden="false" customHeight="false" outlineLevel="0" collapsed="false">
      <c r="A18" s="2" t="s">
        <v>4</v>
      </c>
      <c r="B18" s="4" t="s">
        <v>21</v>
      </c>
      <c r="C18" s="5" t="n">
        <v>42.588</v>
      </c>
      <c r="D18" s="5" t="n">
        <v>49.683</v>
      </c>
      <c r="E18" s="5" t="n">
        <f aca="false">D18*-1</f>
        <v>-49.683</v>
      </c>
    </row>
    <row r="19" customFormat="false" ht="12.8" hidden="false" customHeight="false" outlineLevel="0" collapsed="false">
      <c r="A19" s="2" t="s">
        <v>4</v>
      </c>
      <c r="B19" s="4" t="s">
        <v>22</v>
      </c>
      <c r="C19" s="5" t="n">
        <v>42.395</v>
      </c>
      <c r="D19" s="5" t="n">
        <v>49.518</v>
      </c>
      <c r="E19" s="5" t="n">
        <f aca="false">D19*-1</f>
        <v>-49.518</v>
      </c>
    </row>
    <row r="20" customFormat="false" ht="12.8" hidden="false" customHeight="false" outlineLevel="0" collapsed="false">
      <c r="A20" s="2" t="s">
        <v>4</v>
      </c>
      <c r="B20" s="4" t="s">
        <v>23</v>
      </c>
      <c r="C20" s="5" t="n">
        <v>42.077</v>
      </c>
      <c r="D20" s="5" t="n">
        <v>49.27</v>
      </c>
      <c r="E20" s="5" t="n">
        <f aca="false">D20*-1</f>
        <v>-49.27</v>
      </c>
    </row>
    <row r="21" customFormat="false" ht="12.8" hidden="false" customHeight="false" outlineLevel="0" collapsed="false">
      <c r="A21" s="2" t="s">
        <v>4</v>
      </c>
      <c r="B21" s="4" t="s">
        <v>24</v>
      </c>
      <c r="C21" s="5" t="n">
        <v>41.7</v>
      </c>
      <c r="D21" s="5" t="n">
        <v>48.95</v>
      </c>
      <c r="E21" s="5" t="n">
        <f aca="false">D21*-1</f>
        <v>-48.95</v>
      </c>
    </row>
    <row r="22" customFormat="false" ht="12.8" hidden="false" customHeight="false" outlineLevel="0" collapsed="false">
      <c r="A22" s="2" t="s">
        <v>4</v>
      </c>
      <c r="B22" s="4" t="s">
        <v>25</v>
      </c>
      <c r="C22" s="5" t="n">
        <v>41.333</v>
      </c>
      <c r="D22" s="5" t="n">
        <v>48.667</v>
      </c>
      <c r="E22" s="5" t="n">
        <f aca="false">D22*-1</f>
        <v>-48.667</v>
      </c>
    </row>
    <row r="23" s="5" customFormat="true" ht="12.8" hidden="false" customHeight="false" outlineLevel="0" collapsed="false">
      <c r="A23" s="2"/>
    </row>
    <row r="24" customFormat="false" ht="12.8" hidden="false" customHeight="false" outlineLevel="0" collapsed="false">
      <c r="A24" s="2" t="s">
        <v>26</v>
      </c>
      <c r="B24" s="4" t="s">
        <v>27</v>
      </c>
      <c r="C24" s="5" t="n">
        <v>47</v>
      </c>
      <c r="D24" s="5" t="n">
        <v>52.832</v>
      </c>
      <c r="E24" s="5" t="n">
        <f aca="false">D24*-1</f>
        <v>-52.832</v>
      </c>
    </row>
    <row r="25" customFormat="false" ht="12.8" hidden="false" customHeight="false" outlineLevel="0" collapsed="false">
      <c r="A25" s="2" t="s">
        <v>26</v>
      </c>
      <c r="B25" s="4" t="s">
        <v>28</v>
      </c>
      <c r="C25" s="5" t="n">
        <v>47</v>
      </c>
      <c r="D25" s="5" t="n">
        <v>52.705</v>
      </c>
      <c r="E25" s="5" t="n">
        <f aca="false">D25*-1</f>
        <v>-52.705</v>
      </c>
    </row>
    <row r="26" customFormat="false" ht="12.8" hidden="false" customHeight="false" outlineLevel="0" collapsed="false">
      <c r="A26" s="2" t="s">
        <v>26</v>
      </c>
      <c r="B26" s="4" t="s">
        <v>29</v>
      </c>
      <c r="C26" s="5" t="n">
        <v>47</v>
      </c>
      <c r="D26" s="5" t="n">
        <v>52.58</v>
      </c>
      <c r="E26" s="5" t="n">
        <f aca="false">D26*-1</f>
        <v>-52.58</v>
      </c>
    </row>
    <row r="27" customFormat="false" ht="12.8" hidden="false" customHeight="false" outlineLevel="0" collapsed="false">
      <c r="A27" s="2" t="s">
        <v>26</v>
      </c>
      <c r="B27" s="4" t="s">
        <v>30</v>
      </c>
      <c r="C27" s="5" t="n">
        <v>47</v>
      </c>
      <c r="D27" s="5" t="n">
        <v>52.322</v>
      </c>
      <c r="E27" s="5" t="n">
        <f aca="false">D27*-1</f>
        <v>-52.322</v>
      </c>
    </row>
    <row r="28" customFormat="false" ht="12.8" hidden="false" customHeight="false" outlineLevel="0" collapsed="false">
      <c r="A28" s="2" t="s">
        <v>26</v>
      </c>
      <c r="B28" s="4" t="s">
        <v>31</v>
      </c>
      <c r="C28" s="5" t="n">
        <v>47</v>
      </c>
      <c r="D28" s="5" t="n">
        <v>52.033</v>
      </c>
      <c r="E28" s="5" t="n">
        <f aca="false">D28*-1</f>
        <v>-52.033</v>
      </c>
    </row>
    <row r="29" customFormat="false" ht="12.8" hidden="false" customHeight="false" outlineLevel="0" collapsed="false">
      <c r="A29" s="2" t="s">
        <v>26</v>
      </c>
      <c r="B29" s="4" t="s">
        <v>32</v>
      </c>
      <c r="C29" s="5" t="n">
        <v>47</v>
      </c>
      <c r="D29" s="5" t="n">
        <v>51.485</v>
      </c>
      <c r="E29" s="5" t="n">
        <f aca="false">D29*-1</f>
        <v>-51.485</v>
      </c>
    </row>
    <row r="30" customFormat="false" ht="12.8" hidden="false" customHeight="false" outlineLevel="0" collapsed="false">
      <c r="A30" s="2" t="s">
        <v>26</v>
      </c>
      <c r="B30" s="4" t="s">
        <v>33</v>
      </c>
      <c r="C30" s="5" t="n">
        <v>47</v>
      </c>
      <c r="D30" s="5" t="n">
        <v>51</v>
      </c>
      <c r="E30" s="5" t="n">
        <f aca="false">D30*-1</f>
        <v>-51</v>
      </c>
    </row>
    <row r="31" customFormat="false" ht="12.8" hidden="false" customHeight="false" outlineLevel="0" collapsed="false">
      <c r="A31" s="2" t="s">
        <v>26</v>
      </c>
      <c r="B31" s="4" t="s">
        <v>34</v>
      </c>
      <c r="C31" s="5" t="n">
        <v>47</v>
      </c>
      <c r="D31" s="5" t="n">
        <v>50.667</v>
      </c>
      <c r="E31" s="5" t="n">
        <f aca="false">D31*-1</f>
        <v>-50.667</v>
      </c>
    </row>
    <row r="32" customFormat="false" ht="12.8" hidden="false" customHeight="false" outlineLevel="0" collapsed="false">
      <c r="A32" s="2" t="s">
        <v>26</v>
      </c>
      <c r="B32" s="4" t="s">
        <v>35</v>
      </c>
      <c r="C32" s="5" t="n">
        <v>47</v>
      </c>
      <c r="D32" s="5" t="n">
        <v>50</v>
      </c>
      <c r="E32" s="5" t="n">
        <f aca="false">D32*-1</f>
        <v>-50</v>
      </c>
    </row>
    <row r="33" customFormat="false" ht="12.8" hidden="false" customHeight="false" outlineLevel="0" collapsed="false">
      <c r="A33" s="2" t="s">
        <v>26</v>
      </c>
      <c r="B33" s="4" t="s">
        <v>36</v>
      </c>
      <c r="C33" s="5" t="n">
        <v>47</v>
      </c>
      <c r="D33" s="5" t="n">
        <v>49.117</v>
      </c>
      <c r="E33" s="5" t="n">
        <f aca="false">D33*-1</f>
        <v>-49.117</v>
      </c>
    </row>
    <row r="34" customFormat="false" ht="12.8" hidden="false" customHeight="false" outlineLevel="0" collapsed="false">
      <c r="A34" s="2" t="s">
        <v>26</v>
      </c>
      <c r="B34" s="4" t="s">
        <v>37</v>
      </c>
      <c r="C34" s="5" t="n">
        <v>47</v>
      </c>
      <c r="D34" s="5" t="n">
        <v>48.617</v>
      </c>
      <c r="E34" s="5" t="n">
        <f aca="false">D34*-1</f>
        <v>-48.617</v>
      </c>
    </row>
    <row r="35" customFormat="false" ht="12.8" hidden="false" customHeight="false" outlineLevel="0" collapsed="false">
      <c r="A35" s="2" t="s">
        <v>26</v>
      </c>
      <c r="B35" s="4" t="s">
        <v>38</v>
      </c>
      <c r="C35" s="5" t="n">
        <v>47</v>
      </c>
      <c r="D35" s="5" t="n">
        <v>48.117</v>
      </c>
      <c r="E35" s="5" t="n">
        <f aca="false">D35*-1</f>
        <v>-48.117</v>
      </c>
    </row>
    <row r="36" customFormat="false" ht="12.8" hidden="false" customHeight="false" outlineLevel="0" collapsed="false">
      <c r="A36" s="2" t="s">
        <v>26</v>
      </c>
      <c r="B36" s="4" t="s">
        <v>39</v>
      </c>
      <c r="C36" s="5" t="n">
        <v>47</v>
      </c>
      <c r="D36" s="5" t="n">
        <v>47.817</v>
      </c>
      <c r="E36" s="5" t="n">
        <f aca="false">D36*-1</f>
        <v>-47.817</v>
      </c>
    </row>
    <row r="37" customFormat="false" ht="12.8" hidden="false" customHeight="false" outlineLevel="0" collapsed="false">
      <c r="A37" s="2" t="s">
        <v>26</v>
      </c>
      <c r="B37" s="4" t="s">
        <v>40</v>
      </c>
      <c r="C37" s="5" t="n">
        <v>47</v>
      </c>
      <c r="D37" s="5" t="n">
        <v>47.5</v>
      </c>
      <c r="E37" s="5" t="n">
        <f aca="false">D37*-1</f>
        <v>-47.5</v>
      </c>
    </row>
    <row r="38" customFormat="false" ht="12.8" hidden="false" customHeight="false" outlineLevel="0" collapsed="false">
      <c r="A38" s="2" t="s">
        <v>26</v>
      </c>
      <c r="B38" s="4" t="s">
        <v>41</v>
      </c>
      <c r="C38" s="5" t="n">
        <v>47</v>
      </c>
      <c r="D38" s="5" t="n">
        <v>47.25</v>
      </c>
      <c r="E38" s="5" t="n">
        <f aca="false">D38*-1</f>
        <v>-47.25</v>
      </c>
    </row>
    <row r="39" customFormat="false" ht="12.8" hidden="false" customHeight="false" outlineLevel="0" collapsed="false">
      <c r="A39" s="2" t="s">
        <v>26</v>
      </c>
      <c r="B39" s="4" t="s">
        <v>42</v>
      </c>
      <c r="C39" s="5" t="n">
        <v>47</v>
      </c>
      <c r="D39" s="5" t="n">
        <v>47.168</v>
      </c>
      <c r="E39" s="5" t="n">
        <f aca="false">D39*-1</f>
        <v>-47.168</v>
      </c>
    </row>
    <row r="40" customFormat="false" ht="12.8" hidden="false" customHeight="false" outlineLevel="0" collapsed="false">
      <c r="A40" s="2" t="s">
        <v>26</v>
      </c>
      <c r="B40" s="4" t="s">
        <v>43</v>
      </c>
      <c r="C40" s="5" t="n">
        <v>47</v>
      </c>
      <c r="D40" s="5" t="n">
        <v>47.017</v>
      </c>
      <c r="E40" s="5" t="n">
        <f aca="false">D40*-1</f>
        <v>-47.017</v>
      </c>
    </row>
    <row r="41" customFormat="false" ht="12.8" hidden="false" customHeight="false" outlineLevel="0" collapsed="false">
      <c r="A41" s="2" t="s">
        <v>26</v>
      </c>
      <c r="B41" s="4" t="s">
        <v>44</v>
      </c>
      <c r="C41" s="5" t="n">
        <v>47</v>
      </c>
      <c r="D41" s="5" t="n">
        <v>46.833</v>
      </c>
      <c r="E41" s="5" t="n">
        <f aca="false">D41*-1</f>
        <v>-46.833</v>
      </c>
    </row>
    <row r="42" customFormat="false" ht="12.8" hidden="false" customHeight="false" outlineLevel="0" collapsed="false">
      <c r="A42" s="2" t="s">
        <v>26</v>
      </c>
      <c r="B42" s="4" t="s">
        <v>45</v>
      </c>
      <c r="C42" s="5" t="n">
        <v>47</v>
      </c>
      <c r="D42" s="5" t="n">
        <v>46.67</v>
      </c>
      <c r="E42" s="5" t="n">
        <f aca="false">D42*-1</f>
        <v>-46.67</v>
      </c>
    </row>
    <row r="43" customFormat="false" ht="12.8" hidden="false" customHeight="false" outlineLevel="0" collapsed="false">
      <c r="A43" s="2" t="s">
        <v>26</v>
      </c>
      <c r="B43" s="4" t="s">
        <v>46</v>
      </c>
      <c r="C43" s="5" t="n">
        <v>47</v>
      </c>
      <c r="D43" s="5" t="n">
        <v>46.483</v>
      </c>
      <c r="E43" s="5" t="n">
        <f aca="false">D43*-1</f>
        <v>-46.483</v>
      </c>
    </row>
    <row r="44" customFormat="false" ht="12.8" hidden="false" customHeight="false" outlineLevel="0" collapsed="false">
      <c r="A44" s="2" t="s">
        <v>26</v>
      </c>
      <c r="B44" s="4" t="s">
        <v>47</v>
      </c>
      <c r="C44" s="5" t="n">
        <v>47</v>
      </c>
      <c r="D44" s="5" t="n">
        <v>46.017</v>
      </c>
      <c r="E44" s="5" t="n">
        <f aca="false">D44*-1</f>
        <v>-46.017</v>
      </c>
    </row>
    <row r="45" customFormat="false" ht="12.8" hidden="false" customHeight="false" outlineLevel="0" collapsed="false">
      <c r="A45" s="2" t="s">
        <v>26</v>
      </c>
      <c r="B45" s="4" t="s">
        <v>48</v>
      </c>
      <c r="C45" s="5" t="n">
        <v>47</v>
      </c>
      <c r="D45" s="5" t="n">
        <v>45.73</v>
      </c>
      <c r="E45" s="5" t="n">
        <f aca="false">D45*-1</f>
        <v>-45.73</v>
      </c>
    </row>
    <row r="46" customFormat="false" ht="12.8" hidden="false" customHeight="false" outlineLevel="0" collapsed="false">
      <c r="A46" s="2" t="s">
        <v>26</v>
      </c>
      <c r="B46" s="4" t="s">
        <v>49</v>
      </c>
      <c r="C46" s="5" t="n">
        <v>47</v>
      </c>
      <c r="D46" s="5" t="n">
        <v>45.5</v>
      </c>
      <c r="E46" s="5" t="n">
        <f aca="false">D46*-1</f>
        <v>-45.5</v>
      </c>
    </row>
    <row r="47" customFormat="false" ht="12.8" hidden="false" customHeight="false" outlineLevel="0" collapsed="false">
      <c r="A47" s="2" t="s">
        <v>26</v>
      </c>
      <c r="B47" s="4" t="s">
        <v>50</v>
      </c>
      <c r="C47" s="5" t="n">
        <v>47</v>
      </c>
      <c r="D47" s="5" t="n">
        <v>45.213</v>
      </c>
      <c r="E47" s="5" t="n">
        <f aca="false">D47*-1</f>
        <v>-45.213</v>
      </c>
    </row>
    <row r="48" customFormat="false" ht="12.8" hidden="false" customHeight="false" outlineLevel="0" collapsed="false">
      <c r="A48" s="2" t="s">
        <v>26</v>
      </c>
      <c r="B48" s="4" t="s">
        <v>51</v>
      </c>
      <c r="C48" s="5" t="n">
        <v>47</v>
      </c>
      <c r="D48" s="5" t="n">
        <v>44.988</v>
      </c>
      <c r="E48" s="5" t="n">
        <f aca="false">D48*-1</f>
        <v>-44.988</v>
      </c>
    </row>
    <row r="49" customFormat="false" ht="12.8" hidden="false" customHeight="false" outlineLevel="0" collapsed="false">
      <c r="A49" s="2" t="s">
        <v>26</v>
      </c>
      <c r="B49" s="4" t="s">
        <v>52</v>
      </c>
      <c r="C49" s="5" t="n">
        <v>47</v>
      </c>
      <c r="D49" s="5" t="n">
        <v>44.772</v>
      </c>
      <c r="E49" s="5" t="n">
        <f aca="false">D49*-1</f>
        <v>-44.772</v>
      </c>
    </row>
    <row r="50" customFormat="false" ht="12.8" hidden="false" customHeight="false" outlineLevel="0" collapsed="false">
      <c r="A50" s="2" t="s">
        <v>26</v>
      </c>
      <c r="B50" s="4" t="s">
        <v>53</v>
      </c>
      <c r="C50" s="5" t="n">
        <v>47</v>
      </c>
      <c r="D50" s="5" t="n">
        <v>44.578</v>
      </c>
      <c r="E50" s="5" t="n">
        <f aca="false">D50*-1</f>
        <v>-44.578</v>
      </c>
    </row>
    <row r="51" customFormat="false" ht="12.8" hidden="false" customHeight="false" outlineLevel="0" collapsed="false">
      <c r="A51" s="2" t="s">
        <v>26</v>
      </c>
      <c r="B51" s="4" t="s">
        <v>54</v>
      </c>
      <c r="C51" s="5" t="n">
        <v>47</v>
      </c>
      <c r="D51" s="5" t="n">
        <v>44.433</v>
      </c>
      <c r="E51" s="5" t="n">
        <f aca="false">D51*-1</f>
        <v>-44.433</v>
      </c>
    </row>
    <row r="52" customFormat="false" ht="12.8" hidden="false" customHeight="false" outlineLevel="0" collapsed="false">
      <c r="A52" s="2" t="s">
        <v>26</v>
      </c>
      <c r="B52" s="4" t="s">
        <v>55</v>
      </c>
      <c r="C52" s="5" t="n">
        <v>47</v>
      </c>
      <c r="D52" s="5" t="n">
        <v>44.232</v>
      </c>
      <c r="E52" s="5" t="n">
        <f aca="false">D52*-1</f>
        <v>-44.232</v>
      </c>
    </row>
    <row r="53" customFormat="false" ht="12.8" hidden="false" customHeight="false" outlineLevel="0" collapsed="false">
      <c r="A53" s="2" t="s">
        <v>26</v>
      </c>
      <c r="B53" s="4" t="s">
        <v>56</v>
      </c>
      <c r="C53" s="5" t="n">
        <v>47</v>
      </c>
      <c r="D53" s="5" t="n">
        <v>44.083</v>
      </c>
      <c r="E53" s="5" t="n">
        <f aca="false">D53*-1</f>
        <v>-44.083</v>
      </c>
    </row>
    <row r="54" customFormat="false" ht="12.8" hidden="false" customHeight="false" outlineLevel="0" collapsed="false">
      <c r="A54" s="2" t="s">
        <v>26</v>
      </c>
      <c r="B54" s="4" t="s">
        <v>57</v>
      </c>
      <c r="C54" s="5" t="n">
        <v>47</v>
      </c>
      <c r="D54" s="5" t="n">
        <v>43.833</v>
      </c>
      <c r="E54" s="5" t="n">
        <f aca="false">D54*-1</f>
        <v>-43.833</v>
      </c>
    </row>
    <row r="55" customFormat="false" ht="12.8" hidden="false" customHeight="false" outlineLevel="0" collapsed="false">
      <c r="A55" s="2" t="s">
        <v>26</v>
      </c>
      <c r="B55" s="4" t="s">
        <v>58</v>
      </c>
      <c r="C55" s="5" t="n">
        <v>47</v>
      </c>
      <c r="D55" s="5" t="n">
        <v>43.75</v>
      </c>
      <c r="E55" s="5" t="n">
        <f aca="false">D55*-1</f>
        <v>-43.75</v>
      </c>
    </row>
    <row r="56" customFormat="false" ht="12.8" hidden="false" customHeight="false" outlineLevel="0" collapsed="false">
      <c r="A56" s="2" t="s">
        <v>26</v>
      </c>
      <c r="B56" s="4" t="s">
        <v>59</v>
      </c>
      <c r="C56" s="5" t="n">
        <v>47</v>
      </c>
      <c r="D56" s="5" t="n">
        <v>43.4</v>
      </c>
      <c r="E56" s="5" t="n">
        <f aca="false">D56*-1</f>
        <v>-43.4</v>
      </c>
    </row>
    <row r="57" customFormat="false" ht="12.8" hidden="false" customHeight="false" outlineLevel="0" collapsed="false">
      <c r="A57" s="2" t="s">
        <v>26</v>
      </c>
      <c r="B57" s="4" t="s">
        <v>60</v>
      </c>
      <c r="C57" s="5" t="n">
        <v>47</v>
      </c>
      <c r="D57" s="5" t="n">
        <v>43.25</v>
      </c>
      <c r="E57" s="5" t="n">
        <f aca="false">D57*-1</f>
        <v>-43.25</v>
      </c>
    </row>
    <row r="58" customFormat="false" ht="12.8" hidden="false" customHeight="false" outlineLevel="0" collapsed="false">
      <c r="A58" s="2" t="s">
        <v>26</v>
      </c>
      <c r="B58" s="4" t="s">
        <v>61</v>
      </c>
      <c r="C58" s="5" t="n">
        <v>47</v>
      </c>
      <c r="D58" s="5" t="n">
        <v>43</v>
      </c>
      <c r="E58" s="5" t="n">
        <f aca="false">D58*-1</f>
        <v>-43</v>
      </c>
    </row>
    <row r="59" customFormat="false" ht="12.8" hidden="false" customHeight="false" outlineLevel="0" collapsed="false">
      <c r="A59" s="2" t="s">
        <v>26</v>
      </c>
      <c r="B59" s="4" t="s">
        <v>62</v>
      </c>
      <c r="C59" s="5" t="n">
        <v>47</v>
      </c>
      <c r="D59" s="5" t="n">
        <v>42.75</v>
      </c>
      <c r="E59" s="5" t="n">
        <f aca="false">D59*-1</f>
        <v>-42.75</v>
      </c>
    </row>
    <row r="60" customFormat="false" ht="12.8" hidden="false" customHeight="false" outlineLevel="0" collapsed="false">
      <c r="A60" s="2" t="s">
        <v>26</v>
      </c>
      <c r="B60" s="4" t="s">
        <v>63</v>
      </c>
      <c r="C60" s="5" t="n">
        <v>47</v>
      </c>
      <c r="D60" s="5" t="n">
        <v>42.5</v>
      </c>
      <c r="E60" s="5" t="n">
        <f aca="false">D60*-1</f>
        <v>-42.5</v>
      </c>
    </row>
    <row r="61" customFormat="false" ht="12.8" hidden="false" customHeight="false" outlineLevel="0" collapsed="false">
      <c r="A61" s="2" t="s">
        <v>26</v>
      </c>
      <c r="B61" s="4" t="s">
        <v>64</v>
      </c>
      <c r="C61" s="5" t="n">
        <v>47</v>
      </c>
      <c r="D61" s="5" t="n">
        <v>42</v>
      </c>
      <c r="E61" s="5" t="n">
        <f aca="false">D61*-1</f>
        <v>-42</v>
      </c>
    </row>
    <row r="62" s="5" customFormat="true" ht="12.8" hidden="false" customHeight="false" outlineLevel="0" collapsed="false">
      <c r="A62" s="2"/>
    </row>
    <row r="63" customFormat="false" ht="12.8" hidden="false" customHeight="false" outlineLevel="0" collapsed="false">
      <c r="A63" s="2" t="s">
        <v>65</v>
      </c>
      <c r="B63" s="4" t="s">
        <v>66</v>
      </c>
      <c r="C63" s="5" t="n">
        <v>48.733</v>
      </c>
      <c r="D63" s="5" t="n">
        <v>52.967</v>
      </c>
      <c r="E63" s="5" t="n">
        <f aca="false">D63*-1</f>
        <v>-52.967</v>
      </c>
    </row>
    <row r="64" customFormat="false" ht="12.8" hidden="false" customHeight="false" outlineLevel="0" collapsed="false">
      <c r="A64" s="2" t="s">
        <v>65</v>
      </c>
      <c r="B64" s="4" t="s">
        <v>67</v>
      </c>
      <c r="C64" s="5" t="n">
        <v>48.8</v>
      </c>
      <c r="D64" s="5" t="n">
        <v>52.75</v>
      </c>
      <c r="E64" s="5" t="n">
        <f aca="false">D64*-1</f>
        <v>-52.75</v>
      </c>
    </row>
    <row r="65" customFormat="false" ht="12.8" hidden="false" customHeight="false" outlineLevel="0" collapsed="false">
      <c r="A65" s="2" t="s">
        <v>65</v>
      </c>
      <c r="B65" s="4" t="s">
        <v>68</v>
      </c>
      <c r="C65" s="5" t="n">
        <v>48.833</v>
      </c>
      <c r="D65" s="5" t="n">
        <v>52.65</v>
      </c>
      <c r="E65" s="5" t="n">
        <f aca="false">D65*-1</f>
        <v>-52.65</v>
      </c>
    </row>
    <row r="66" customFormat="false" ht="12.8" hidden="false" customHeight="false" outlineLevel="0" collapsed="false">
      <c r="A66" s="2" t="s">
        <v>65</v>
      </c>
      <c r="B66" s="4" t="s">
        <v>69</v>
      </c>
      <c r="C66" s="5" t="n">
        <v>48.917</v>
      </c>
      <c r="D66" s="5" t="n">
        <v>52.4</v>
      </c>
      <c r="E66" s="5" t="n">
        <f aca="false">D66*-1</f>
        <v>-52.4</v>
      </c>
    </row>
    <row r="67" customFormat="false" ht="12.8" hidden="false" customHeight="false" outlineLevel="0" collapsed="false">
      <c r="A67" s="2" t="s">
        <v>65</v>
      </c>
      <c r="B67" s="4" t="s">
        <v>70</v>
      </c>
      <c r="C67" s="5" t="n">
        <v>49.025</v>
      </c>
      <c r="D67" s="5" t="n">
        <v>52.067</v>
      </c>
      <c r="E67" s="5" t="n">
        <f aca="false">D67*-1</f>
        <v>-52.067</v>
      </c>
    </row>
    <row r="68" customFormat="false" ht="12.8" hidden="false" customHeight="false" outlineLevel="0" collapsed="false">
      <c r="A68" s="2" t="s">
        <v>65</v>
      </c>
      <c r="B68" s="4" t="s">
        <v>71</v>
      </c>
      <c r="C68" s="5" t="n">
        <v>49.1</v>
      </c>
      <c r="D68" s="5" t="n">
        <v>51.83</v>
      </c>
      <c r="E68" s="5" t="n">
        <f aca="false">D68*-1</f>
        <v>-51.83</v>
      </c>
    </row>
    <row r="69" customFormat="false" ht="12.8" hidden="false" customHeight="false" outlineLevel="0" collapsed="false">
      <c r="A69" s="2" t="s">
        <v>65</v>
      </c>
      <c r="B69" s="4" t="s">
        <v>72</v>
      </c>
      <c r="C69" s="5" t="n">
        <v>49.19</v>
      </c>
      <c r="D69" s="5" t="n">
        <v>51.542</v>
      </c>
      <c r="E69" s="5" t="n">
        <f aca="false">D69*-1</f>
        <v>-51.542</v>
      </c>
    </row>
    <row r="70" customFormat="false" ht="12.8" hidden="false" customHeight="false" outlineLevel="0" collapsed="false">
      <c r="A70" s="2" t="s">
        <v>65</v>
      </c>
      <c r="B70" s="4" t="s">
        <v>73</v>
      </c>
      <c r="C70" s="5" t="n">
        <v>49.28</v>
      </c>
      <c r="D70" s="5" t="n">
        <v>51.28</v>
      </c>
      <c r="E70" s="5" t="n">
        <f aca="false">D70*-1</f>
        <v>-51.28</v>
      </c>
    </row>
    <row r="71" customFormat="false" ht="12.8" hidden="false" customHeight="false" outlineLevel="0" collapsed="false">
      <c r="A71" s="2" t="s">
        <v>65</v>
      </c>
      <c r="B71" s="4" t="s">
        <v>74</v>
      </c>
      <c r="C71" s="5" t="n">
        <v>49.367</v>
      </c>
      <c r="D71" s="5" t="n">
        <v>51.017</v>
      </c>
      <c r="E71" s="5" t="n">
        <f aca="false">D71*-1</f>
        <v>-51.017</v>
      </c>
    </row>
    <row r="72" customFormat="false" ht="12.8" hidden="false" customHeight="false" outlineLevel="0" collapsed="false">
      <c r="A72" s="2" t="s">
        <v>65</v>
      </c>
      <c r="B72" s="4" t="s">
        <v>75</v>
      </c>
      <c r="C72" s="5" t="n">
        <v>49.517</v>
      </c>
      <c r="D72" s="5" t="n">
        <v>50.533</v>
      </c>
      <c r="E72" s="5" t="n">
        <f aca="false">D72*-1</f>
        <v>-50.533</v>
      </c>
    </row>
    <row r="73" customFormat="false" ht="12.8" hidden="false" customHeight="false" outlineLevel="0" collapsed="false">
      <c r="A73" s="2" t="s">
        <v>65</v>
      </c>
      <c r="B73" s="4" t="s">
        <v>76</v>
      </c>
      <c r="C73" s="5" t="n">
        <v>49.688</v>
      </c>
      <c r="D73" s="5" t="n">
        <v>50.017</v>
      </c>
      <c r="E73" s="5" t="n">
        <f aca="false">D73*-1</f>
        <v>-50.017</v>
      </c>
    </row>
    <row r="74" customFormat="false" ht="12.8" hidden="false" customHeight="false" outlineLevel="0" collapsed="false">
      <c r="A74" s="2" t="s">
        <v>65</v>
      </c>
      <c r="B74" s="4" t="s">
        <v>77</v>
      </c>
      <c r="C74" s="5" t="n">
        <v>49.85</v>
      </c>
      <c r="D74" s="5" t="n">
        <v>49.5</v>
      </c>
      <c r="E74" s="5" t="n">
        <f aca="false">D74*-1</f>
        <v>-49.5</v>
      </c>
    </row>
    <row r="75" customFormat="false" ht="12.8" hidden="false" customHeight="false" outlineLevel="0" collapsed="false">
      <c r="A75" s="2" t="s">
        <v>65</v>
      </c>
      <c r="B75" s="4" t="s">
        <v>78</v>
      </c>
      <c r="C75" s="5" t="n">
        <v>50</v>
      </c>
      <c r="D75" s="5" t="n">
        <v>49</v>
      </c>
      <c r="E75" s="5" t="n">
        <f aca="false">D75*-1</f>
        <v>-49</v>
      </c>
    </row>
    <row r="76" customFormat="false" ht="12.8" hidden="false" customHeight="false" outlineLevel="0" collapsed="false">
      <c r="A76" s="2" t="s">
        <v>65</v>
      </c>
      <c r="B76" s="4" t="s">
        <v>79</v>
      </c>
      <c r="C76" s="5" t="n">
        <v>50.177</v>
      </c>
      <c r="D76" s="5" t="n">
        <v>48.472</v>
      </c>
      <c r="E76" s="5" t="n">
        <f aca="false">D76*-1</f>
        <v>-48.472</v>
      </c>
    </row>
    <row r="77" customFormat="false" ht="12.8" hidden="false" customHeight="false" outlineLevel="0" collapsed="false">
      <c r="A77" s="2" t="s">
        <v>65</v>
      </c>
      <c r="B77" s="4" t="s">
        <v>80</v>
      </c>
      <c r="C77" s="5" t="n">
        <v>50.332</v>
      </c>
      <c r="D77" s="5" t="n">
        <v>47.947</v>
      </c>
      <c r="E77" s="5" t="n">
        <f aca="false">D77*-1</f>
        <v>-47.947</v>
      </c>
    </row>
    <row r="78" s="5" customFormat="true" ht="12.8" hidden="false" customHeight="false" outlineLevel="0" collapsed="false">
      <c r="A78" s="2"/>
    </row>
    <row r="79" customFormat="false" ht="12.8" hidden="false" customHeight="false" outlineLevel="0" collapsed="false">
      <c r="A79" s="2" t="s">
        <v>81</v>
      </c>
      <c r="B79" s="4" t="s">
        <v>82</v>
      </c>
      <c r="C79" s="5" t="n">
        <v>50.227</v>
      </c>
      <c r="D79" s="5" t="n">
        <v>56.453</v>
      </c>
      <c r="E79" s="5" t="n">
        <f aca="false">D79*-1</f>
        <v>-56.453</v>
      </c>
    </row>
    <row r="80" customFormat="false" ht="12.8" hidden="false" customHeight="false" outlineLevel="0" collapsed="false">
      <c r="A80" s="2" t="s">
        <v>81</v>
      </c>
      <c r="B80" s="4" t="s">
        <v>83</v>
      </c>
      <c r="C80" s="5" t="n">
        <v>50.3</v>
      </c>
      <c r="D80" s="5" t="n">
        <v>56.182</v>
      </c>
      <c r="E80" s="5" t="n">
        <f aca="false">D80*-1</f>
        <v>-56.182</v>
      </c>
    </row>
    <row r="81" customFormat="false" ht="12.8" hidden="false" customHeight="false" outlineLevel="0" collapsed="false">
      <c r="A81" s="2" t="s">
        <v>81</v>
      </c>
      <c r="B81" s="4" t="s">
        <v>84</v>
      </c>
      <c r="C81" s="5" t="n">
        <v>50.45</v>
      </c>
      <c r="D81" s="5" t="n">
        <v>55.617</v>
      </c>
      <c r="E81" s="5" t="n">
        <f aca="false">D81*-1</f>
        <v>-55.617</v>
      </c>
    </row>
    <row r="82" customFormat="false" ht="12.8" hidden="false" customHeight="false" outlineLevel="0" collapsed="false">
      <c r="A82" s="2" t="s">
        <v>81</v>
      </c>
      <c r="B82" s="4" t="s">
        <v>85</v>
      </c>
      <c r="C82" s="5" t="n">
        <v>50.667</v>
      </c>
      <c r="D82" s="5" t="n">
        <v>55</v>
      </c>
      <c r="E82" s="5" t="n">
        <f aca="false">D82*-1</f>
        <v>-55</v>
      </c>
    </row>
    <row r="83" customFormat="false" ht="12.8" hidden="false" customHeight="false" outlineLevel="0" collapsed="false">
      <c r="A83" s="2" t="s">
        <v>81</v>
      </c>
      <c r="B83" s="4" t="s">
        <v>86</v>
      </c>
      <c r="C83" s="5" t="n">
        <v>50.8</v>
      </c>
      <c r="D83" s="5" t="n">
        <v>54.5</v>
      </c>
      <c r="E83" s="5" t="n">
        <f aca="false">D83*-1</f>
        <v>-54.5</v>
      </c>
    </row>
    <row r="84" customFormat="false" ht="12.8" hidden="false" customHeight="false" outlineLevel="0" collapsed="false">
      <c r="A84" s="2" t="s">
        <v>81</v>
      </c>
      <c r="B84" s="4" t="s">
        <v>87</v>
      </c>
      <c r="C84" s="5" t="n">
        <v>50.852</v>
      </c>
      <c r="D84" s="5" t="n">
        <v>54.33</v>
      </c>
      <c r="E84" s="5" t="n">
        <f aca="false">D84*-1</f>
        <v>-54.33</v>
      </c>
    </row>
    <row r="85" customFormat="false" ht="12.8" hidden="false" customHeight="false" outlineLevel="0" collapsed="false">
      <c r="A85" s="2" t="s">
        <v>81</v>
      </c>
      <c r="B85" s="4" t="s">
        <v>88</v>
      </c>
      <c r="C85" s="5" t="n">
        <v>50.945</v>
      </c>
      <c r="D85" s="5" t="n">
        <v>54</v>
      </c>
      <c r="E85" s="5" t="n">
        <f aca="false">D85*-1</f>
        <v>-54</v>
      </c>
    </row>
    <row r="86" customFormat="false" ht="12.8" hidden="false" customHeight="false" outlineLevel="0" collapsed="false">
      <c r="A86" s="2" t="s">
        <v>81</v>
      </c>
      <c r="B86" s="4" t="s">
        <v>89</v>
      </c>
      <c r="C86" s="5" t="n">
        <v>51.083</v>
      </c>
      <c r="D86" s="5" t="n">
        <v>53.5</v>
      </c>
      <c r="E86" s="5" t="n">
        <f aca="false">D86*-1</f>
        <v>-53.5</v>
      </c>
    </row>
    <row r="87" customFormat="false" ht="12.8" hidden="false" customHeight="false" outlineLevel="0" collapsed="false">
      <c r="A87" s="2" t="s">
        <v>81</v>
      </c>
      <c r="B87" s="4" t="s">
        <v>90</v>
      </c>
      <c r="C87" s="5" t="n">
        <v>51.225</v>
      </c>
      <c r="D87" s="5" t="n">
        <v>53</v>
      </c>
      <c r="E87" s="5" t="n">
        <f aca="false">D87*-1</f>
        <v>-53</v>
      </c>
    </row>
    <row r="88" customFormat="false" ht="12.8" hidden="false" customHeight="false" outlineLevel="0" collapsed="false">
      <c r="A88" s="2" t="s">
        <v>81</v>
      </c>
      <c r="B88" s="4" t="s">
        <v>91</v>
      </c>
      <c r="C88" s="5" t="n">
        <v>51.298</v>
      </c>
      <c r="D88" s="5" t="n">
        <v>52.723</v>
      </c>
      <c r="E88" s="5" t="n">
        <f aca="false">D88*-1</f>
        <v>-52.723</v>
      </c>
    </row>
    <row r="89" customFormat="false" ht="12.8" hidden="false" customHeight="false" outlineLevel="0" collapsed="false">
      <c r="A89" s="2" t="s">
        <v>81</v>
      </c>
      <c r="B89" s="4" t="s">
        <v>92</v>
      </c>
      <c r="C89" s="5" t="n">
        <v>51.367</v>
      </c>
      <c r="D89" s="5" t="n">
        <v>52.483</v>
      </c>
      <c r="E89" s="5" t="n">
        <f aca="false">D89*-1</f>
        <v>-52.483</v>
      </c>
    </row>
    <row r="90" customFormat="false" ht="12.8" hidden="false" customHeight="false" outlineLevel="0" collapsed="false">
      <c r="A90" s="2" t="s">
        <v>81</v>
      </c>
      <c r="B90" s="4" t="s">
        <v>93</v>
      </c>
      <c r="C90" s="5" t="n">
        <v>51.5</v>
      </c>
      <c r="D90" s="5" t="n">
        <v>52</v>
      </c>
      <c r="E90" s="5" t="n">
        <f aca="false">D90*-1</f>
        <v>-52</v>
      </c>
    </row>
    <row r="91" customFormat="false" ht="12.8" hidden="false" customHeight="false" outlineLevel="0" collapsed="false">
      <c r="A91" s="2" t="s">
        <v>81</v>
      </c>
      <c r="B91" s="4" t="s">
        <v>94</v>
      </c>
      <c r="C91" s="5" t="n">
        <v>51.647</v>
      </c>
      <c r="D91" s="5" t="n">
        <v>51.5</v>
      </c>
      <c r="E91" s="5" t="n">
        <f aca="false">D91*-1</f>
        <v>-51.5</v>
      </c>
    </row>
    <row r="92" customFormat="false" ht="12.8" hidden="false" customHeight="false" outlineLevel="0" collapsed="false">
      <c r="A92" s="2" t="s">
        <v>81</v>
      </c>
      <c r="B92" s="4" t="s">
        <v>95</v>
      </c>
      <c r="C92" s="5" t="n">
        <v>51.788</v>
      </c>
      <c r="D92" s="5" t="n">
        <v>50.992</v>
      </c>
      <c r="E92" s="5" t="n">
        <f aca="false">D92*-1</f>
        <v>-50.992</v>
      </c>
    </row>
    <row r="93" customFormat="false" ht="12.8" hidden="false" customHeight="false" outlineLevel="0" collapsed="false">
      <c r="A93" s="2" t="s">
        <v>81</v>
      </c>
      <c r="B93" s="4" t="s">
        <v>96</v>
      </c>
      <c r="C93" s="5" t="n">
        <v>51.867</v>
      </c>
      <c r="D93" s="5" t="n">
        <v>50.707</v>
      </c>
      <c r="E93" s="5" t="n">
        <f aca="false">D93*-1</f>
        <v>-50.707</v>
      </c>
    </row>
    <row r="94" customFormat="false" ht="12.8" hidden="false" customHeight="false" outlineLevel="0" collapsed="false">
      <c r="A94" s="2" t="s">
        <v>81</v>
      </c>
      <c r="B94" s="4" t="s">
        <v>97</v>
      </c>
      <c r="C94" s="5" t="n">
        <v>51.895</v>
      </c>
      <c r="D94" s="5" t="n">
        <v>50.6</v>
      </c>
      <c r="E94" s="5" t="n">
        <f aca="false">D94*-1</f>
        <v>-50.6</v>
      </c>
    </row>
    <row r="95" customFormat="false" ht="12.8" hidden="false" customHeight="false" outlineLevel="0" collapsed="false">
      <c r="A95" s="2" t="s">
        <v>81</v>
      </c>
      <c r="B95" s="4" t="s">
        <v>98</v>
      </c>
      <c r="C95" s="5" t="n">
        <v>51.933</v>
      </c>
      <c r="D95" s="5" t="n">
        <v>50.467</v>
      </c>
      <c r="E95" s="5" t="n">
        <f aca="false">D95*-1</f>
        <v>-50.467</v>
      </c>
    </row>
    <row r="96" customFormat="false" ht="12.8" hidden="false" customHeight="false" outlineLevel="0" collapsed="false">
      <c r="A96" s="2" t="s">
        <v>81</v>
      </c>
      <c r="B96" s="4" t="s">
        <v>99</v>
      </c>
      <c r="C96" s="5" t="n">
        <v>51.993</v>
      </c>
      <c r="D96" s="5" t="n">
        <v>50.25</v>
      </c>
      <c r="E96" s="5" t="n">
        <f aca="false">D96*-1</f>
        <v>-50.25</v>
      </c>
    </row>
    <row r="97" customFormat="false" ht="12.8" hidden="false" customHeight="false" outlineLevel="0" collapsed="false">
      <c r="A97" s="2" t="s">
        <v>81</v>
      </c>
      <c r="B97" s="4" t="s">
        <v>100</v>
      </c>
      <c r="C97" s="5" t="n">
        <v>52.117</v>
      </c>
      <c r="D97" s="5" t="n">
        <v>49.75</v>
      </c>
      <c r="E97" s="5" t="n">
        <f aca="false">D97*-1</f>
        <v>-49.75</v>
      </c>
    </row>
    <row r="98" customFormat="false" ht="12.8" hidden="false" customHeight="false" outlineLevel="0" collapsed="false">
      <c r="A98" s="2" t="s">
        <v>81</v>
      </c>
      <c r="B98" s="4" t="s">
        <v>101</v>
      </c>
      <c r="C98" s="5" t="n">
        <v>52.258</v>
      </c>
      <c r="D98" s="5" t="n">
        <v>49.25</v>
      </c>
      <c r="E98" s="5" t="n">
        <f aca="false">D98*-1</f>
        <v>-49.25</v>
      </c>
    </row>
    <row r="99" s="5" customFormat="true" ht="12.8" hidden="false" customHeight="false" outlineLevel="0" collapsed="false">
      <c r="A99" s="2"/>
    </row>
    <row r="100" customFormat="false" ht="12.8" hidden="false" customHeight="false" outlineLevel="0" collapsed="false">
      <c r="A100" s="2" t="s">
        <v>102</v>
      </c>
      <c r="B100" s="4" t="s">
        <v>103</v>
      </c>
      <c r="C100" s="5" t="n">
        <v>53.233</v>
      </c>
      <c r="D100" s="5" t="n">
        <v>55.65</v>
      </c>
      <c r="E100" s="5" t="n">
        <f aca="false">D100*-1</f>
        <v>-55.65</v>
      </c>
    </row>
    <row r="101" customFormat="false" ht="12.8" hidden="false" customHeight="false" outlineLevel="0" collapsed="false">
      <c r="A101" s="2" t="s">
        <v>102</v>
      </c>
      <c r="B101" s="4" t="s">
        <v>104</v>
      </c>
      <c r="C101" s="5" t="n">
        <v>53.333</v>
      </c>
      <c r="D101" s="5" t="n">
        <v>55.5</v>
      </c>
      <c r="E101" s="5" t="n">
        <f aca="false">D101*-1</f>
        <v>-55.5</v>
      </c>
    </row>
    <row r="102" customFormat="false" ht="12.8" hidden="false" customHeight="false" outlineLevel="0" collapsed="false">
      <c r="A102" s="2" t="s">
        <v>102</v>
      </c>
      <c r="B102" s="4" t="s">
        <v>105</v>
      </c>
      <c r="C102" s="5" t="n">
        <v>53.41</v>
      </c>
      <c r="D102" s="5" t="n">
        <v>55.357</v>
      </c>
      <c r="E102" s="5" t="n">
        <f aca="false">D102*-1</f>
        <v>-55.357</v>
      </c>
    </row>
    <row r="103" customFormat="false" ht="12.8" hidden="false" customHeight="false" outlineLevel="0" collapsed="false">
      <c r="A103" s="2" t="s">
        <v>102</v>
      </c>
      <c r="B103" s="4" t="s">
        <v>106</v>
      </c>
      <c r="C103" s="5" t="n">
        <v>53.533</v>
      </c>
      <c r="D103" s="5" t="n">
        <v>55.145</v>
      </c>
      <c r="E103" s="5" t="n">
        <f aca="false">D103*-1</f>
        <v>-55.145</v>
      </c>
    </row>
    <row r="104" customFormat="false" ht="12.8" hidden="false" customHeight="false" outlineLevel="0" collapsed="false">
      <c r="A104" s="2" t="s">
        <v>102</v>
      </c>
      <c r="B104" s="4" t="s">
        <v>107</v>
      </c>
      <c r="C104" s="5" t="n">
        <v>53.617</v>
      </c>
      <c r="D104" s="5" t="n">
        <v>55</v>
      </c>
      <c r="E104" s="5" t="n">
        <f aca="false">D104*-1</f>
        <v>-55</v>
      </c>
    </row>
    <row r="105" customFormat="false" ht="12.8" hidden="false" customHeight="false" outlineLevel="0" collapsed="false">
      <c r="A105" s="2" t="s">
        <v>102</v>
      </c>
      <c r="B105" s="4" t="s">
        <v>108</v>
      </c>
      <c r="C105" s="5" t="n">
        <v>53.757</v>
      </c>
      <c r="D105" s="5" t="n">
        <v>54.777</v>
      </c>
      <c r="E105" s="5" t="n">
        <f aca="false">D105*-1</f>
        <v>-54.777</v>
      </c>
    </row>
    <row r="106" customFormat="false" ht="12.8" hidden="false" customHeight="false" outlineLevel="0" collapsed="false">
      <c r="A106" s="2" t="s">
        <v>102</v>
      </c>
      <c r="B106" s="4" t="s">
        <v>109</v>
      </c>
      <c r="C106" s="5" t="n">
        <v>53.917</v>
      </c>
      <c r="D106" s="5" t="n">
        <v>54.5</v>
      </c>
      <c r="E106" s="5" t="n">
        <f aca="false">D106*-1</f>
        <v>-54.5</v>
      </c>
    </row>
    <row r="107" customFormat="false" ht="12.8" hidden="false" customHeight="false" outlineLevel="0" collapsed="false">
      <c r="A107" s="2" t="s">
        <v>102</v>
      </c>
      <c r="B107" s="4" t="s">
        <v>110</v>
      </c>
      <c r="C107" s="5" t="n">
        <v>54.082</v>
      </c>
      <c r="D107" s="5" t="n">
        <v>54.217</v>
      </c>
      <c r="E107" s="5" t="n">
        <f aca="false">D107*-1</f>
        <v>-54.217</v>
      </c>
    </row>
    <row r="108" customFormat="false" ht="12.8" hidden="false" customHeight="false" outlineLevel="0" collapsed="false">
      <c r="A108" s="2" t="s">
        <v>102</v>
      </c>
      <c r="B108" s="4" t="s">
        <v>111</v>
      </c>
      <c r="C108" s="5" t="n">
        <v>54.2</v>
      </c>
      <c r="D108" s="5" t="n">
        <v>54</v>
      </c>
      <c r="E108" s="5" t="n">
        <f aca="false">D108*-1</f>
        <v>-54</v>
      </c>
    </row>
    <row r="109" customFormat="false" ht="12.8" hidden="false" customHeight="false" outlineLevel="0" collapsed="false">
      <c r="A109" s="2" t="s">
        <v>102</v>
      </c>
      <c r="B109" s="4" t="s">
        <v>112</v>
      </c>
      <c r="C109" s="5" t="n">
        <v>54.355</v>
      </c>
      <c r="D109" s="5" t="n">
        <v>53.733</v>
      </c>
      <c r="E109" s="5" t="n">
        <f aca="false">D109*-1</f>
        <v>-53.733</v>
      </c>
    </row>
    <row r="110" customFormat="false" ht="12.8" hidden="false" customHeight="false" outlineLevel="0" collapsed="false">
      <c r="A110" s="2" t="s">
        <v>102</v>
      </c>
      <c r="B110" s="4" t="s">
        <v>113</v>
      </c>
      <c r="C110" s="5" t="n">
        <v>54.5</v>
      </c>
      <c r="D110" s="5" t="n">
        <v>53.5</v>
      </c>
      <c r="E110" s="5" t="n">
        <f aca="false">D110*-1</f>
        <v>-53.5</v>
      </c>
    </row>
    <row r="111" customFormat="false" ht="12.8" hidden="false" customHeight="false" outlineLevel="0" collapsed="false">
      <c r="A111" s="2" t="s">
        <v>102</v>
      </c>
      <c r="B111" s="4" t="s">
        <v>114</v>
      </c>
      <c r="C111" s="5" t="n">
        <v>54.633</v>
      </c>
      <c r="D111" s="5" t="n">
        <v>53.25</v>
      </c>
      <c r="E111" s="5" t="n">
        <f aca="false">D111*-1</f>
        <v>-53.25</v>
      </c>
    </row>
    <row r="112" customFormat="false" ht="12.8" hidden="false" customHeight="false" outlineLevel="0" collapsed="false">
      <c r="A112" s="2" t="s">
        <v>102</v>
      </c>
      <c r="B112" s="4" t="s">
        <v>115</v>
      </c>
      <c r="C112" s="5" t="n">
        <v>54.783</v>
      </c>
      <c r="D112" s="5" t="n">
        <v>53</v>
      </c>
      <c r="E112" s="5" t="n">
        <f aca="false">D112*-1</f>
        <v>-53</v>
      </c>
    </row>
    <row r="113" customFormat="false" ht="12.8" hidden="false" customHeight="false" outlineLevel="0" collapsed="false">
      <c r="A113" s="2" t="s">
        <v>102</v>
      </c>
      <c r="B113" s="4" t="s">
        <v>116</v>
      </c>
      <c r="C113" s="5" t="n">
        <v>55.067</v>
      </c>
      <c r="D113" s="5" t="n">
        <v>52.5</v>
      </c>
      <c r="E113" s="5" t="n">
        <f aca="false">D113*-1</f>
        <v>-52.5</v>
      </c>
    </row>
    <row r="114" s="5" customFormat="true" ht="12.8" hidden="false" customHeight="false" outlineLevel="0" collapsed="false">
      <c r="A114" s="2"/>
    </row>
    <row r="115" customFormat="false" ht="12.8" hidden="false" customHeight="false" outlineLevel="0" collapsed="false">
      <c r="A115" s="2" t="s">
        <v>117</v>
      </c>
      <c r="B115" s="4" t="s">
        <v>118</v>
      </c>
      <c r="C115" s="5" t="n">
        <v>55.217</v>
      </c>
      <c r="D115" s="5" t="n">
        <v>58.513</v>
      </c>
      <c r="E115" s="5" t="n">
        <f aca="false">D115*-1</f>
        <v>-58.513</v>
      </c>
    </row>
    <row r="116" customFormat="false" ht="12.8" hidden="false" customHeight="false" outlineLevel="0" collapsed="false">
      <c r="A116" s="2" t="s">
        <v>117</v>
      </c>
      <c r="B116" s="4" t="s">
        <v>119</v>
      </c>
      <c r="C116" s="5" t="n">
        <v>55.25</v>
      </c>
      <c r="D116" s="5" t="n">
        <v>58.437</v>
      </c>
      <c r="E116" s="5" t="n">
        <f aca="false">D116*-1</f>
        <v>-58.437</v>
      </c>
    </row>
    <row r="117" customFormat="false" ht="12.8" hidden="false" customHeight="false" outlineLevel="0" collapsed="false">
      <c r="A117" s="2" t="s">
        <v>117</v>
      </c>
      <c r="B117" s="4" t="s">
        <v>120</v>
      </c>
      <c r="C117" s="5" t="n">
        <v>55.313</v>
      </c>
      <c r="D117" s="5" t="n">
        <v>58.287</v>
      </c>
      <c r="E117" s="5" t="n">
        <f aca="false">D117*-1</f>
        <v>-58.287</v>
      </c>
    </row>
    <row r="118" customFormat="false" ht="12.8" hidden="false" customHeight="false" outlineLevel="0" collapsed="false">
      <c r="A118" s="2" t="s">
        <v>117</v>
      </c>
      <c r="B118" s="4" t="s">
        <v>121</v>
      </c>
      <c r="C118" s="5" t="n">
        <v>55.372</v>
      </c>
      <c r="D118" s="5" t="n">
        <v>58.145</v>
      </c>
      <c r="E118" s="5" t="n">
        <f aca="false">D118*-1</f>
        <v>-58.145</v>
      </c>
    </row>
    <row r="119" customFormat="false" ht="12.8" hidden="false" customHeight="false" outlineLevel="0" collapsed="false">
      <c r="A119" s="2" t="s">
        <v>117</v>
      </c>
      <c r="B119" s="4" t="s">
        <v>122</v>
      </c>
      <c r="C119" s="5" t="n">
        <v>55.478</v>
      </c>
      <c r="D119" s="5" t="n">
        <v>57.907</v>
      </c>
      <c r="E119" s="5" t="n">
        <f aca="false">D119*-1</f>
        <v>-57.907</v>
      </c>
    </row>
    <row r="120" customFormat="false" ht="12.8" hidden="false" customHeight="false" outlineLevel="0" collapsed="false">
      <c r="A120" s="2" t="s">
        <v>117</v>
      </c>
      <c r="B120" s="4" t="s">
        <v>123</v>
      </c>
      <c r="C120" s="5" t="n">
        <v>55.577</v>
      </c>
      <c r="D120" s="5" t="n">
        <v>57.675</v>
      </c>
      <c r="E120" s="5" t="n">
        <f aca="false">D120*-1</f>
        <v>-57.675</v>
      </c>
    </row>
    <row r="121" customFormat="false" ht="12.8" hidden="false" customHeight="false" outlineLevel="0" collapsed="false">
      <c r="A121" s="2" t="s">
        <v>117</v>
      </c>
      <c r="B121" s="4" t="s">
        <v>124</v>
      </c>
      <c r="C121" s="5" t="n">
        <v>55.678</v>
      </c>
      <c r="D121" s="5" t="n">
        <v>57.44</v>
      </c>
      <c r="E121" s="5" t="n">
        <f aca="false">D121*-1</f>
        <v>-57.44</v>
      </c>
    </row>
    <row r="122" customFormat="false" ht="12.8" hidden="false" customHeight="false" outlineLevel="0" collapsed="false">
      <c r="A122" s="2" t="s">
        <v>117</v>
      </c>
      <c r="B122" s="4" t="s">
        <v>125</v>
      </c>
      <c r="C122" s="5" t="n">
        <v>55.747</v>
      </c>
      <c r="D122" s="5" t="n">
        <v>57.278</v>
      </c>
      <c r="E122" s="5" t="n">
        <f aca="false">D122*-1</f>
        <v>-57.278</v>
      </c>
    </row>
    <row r="123" customFormat="false" ht="12.8" hidden="false" customHeight="false" outlineLevel="0" collapsed="false">
      <c r="A123" s="2" t="s">
        <v>117</v>
      </c>
      <c r="B123" s="4" t="s">
        <v>126</v>
      </c>
      <c r="C123" s="5" t="n">
        <v>55.77</v>
      </c>
      <c r="D123" s="5" t="n">
        <v>57.222</v>
      </c>
      <c r="E123" s="5" t="n">
        <f aca="false">D123*-1</f>
        <v>-57.222</v>
      </c>
    </row>
    <row r="124" customFormat="false" ht="12.8" hidden="false" customHeight="false" outlineLevel="0" collapsed="false">
      <c r="A124" s="2" t="s">
        <v>117</v>
      </c>
      <c r="B124" s="4" t="s">
        <v>127</v>
      </c>
      <c r="C124" s="5" t="n">
        <v>55.872</v>
      </c>
      <c r="D124" s="5" t="n">
        <v>56.983</v>
      </c>
      <c r="E124" s="5" t="n">
        <f aca="false">D124*-1</f>
        <v>-56.983</v>
      </c>
    </row>
    <row r="125" customFormat="false" ht="12.8" hidden="false" customHeight="false" outlineLevel="0" collapsed="false">
      <c r="A125" s="2" t="s">
        <v>117</v>
      </c>
      <c r="B125" s="4" t="s">
        <v>128</v>
      </c>
      <c r="C125" s="5" t="n">
        <v>55.978</v>
      </c>
      <c r="D125" s="5" t="n">
        <v>56.742</v>
      </c>
      <c r="E125" s="5" t="n">
        <f aca="false">D125*-1</f>
        <v>-56.742</v>
      </c>
    </row>
    <row r="126" customFormat="false" ht="12.8" hidden="false" customHeight="false" outlineLevel="0" collapsed="false">
      <c r="A126" s="2" t="s">
        <v>117</v>
      </c>
      <c r="B126" s="4" t="s">
        <v>129</v>
      </c>
      <c r="C126" s="5" t="n">
        <v>56.078</v>
      </c>
      <c r="D126" s="5" t="n">
        <v>56.51</v>
      </c>
      <c r="E126" s="5" t="n">
        <f aca="false">D126*-1</f>
        <v>-56.51</v>
      </c>
    </row>
    <row r="127" s="5" customFormat="true" ht="12.8" hidden="false" customHeight="false" outlineLevel="0" collapsed="false">
      <c r="A127" s="2"/>
    </row>
    <row r="128" customFormat="false" ht="12.8" hidden="false" customHeight="false" outlineLevel="0" collapsed="false">
      <c r="A128" s="2" t="s">
        <v>130</v>
      </c>
      <c r="B128" s="4" t="s">
        <v>131</v>
      </c>
      <c r="C128" s="5" t="n">
        <v>57.058</v>
      </c>
      <c r="D128" s="5" t="n">
        <v>61.305</v>
      </c>
      <c r="E128" s="5" t="n">
        <f aca="false">D128*-1</f>
        <v>-61.305</v>
      </c>
    </row>
    <row r="129" customFormat="false" ht="12.8" hidden="false" customHeight="false" outlineLevel="0" collapsed="false">
      <c r="A129" s="2" t="s">
        <v>130</v>
      </c>
      <c r="B129" s="4" t="s">
        <v>132</v>
      </c>
      <c r="C129" s="5" t="n">
        <v>57.117</v>
      </c>
      <c r="D129" s="5" t="n">
        <v>61.1</v>
      </c>
      <c r="E129" s="5" t="n">
        <f aca="false">D129*-1</f>
        <v>-61.1</v>
      </c>
    </row>
    <row r="130" customFormat="false" ht="12.8" hidden="false" customHeight="false" outlineLevel="0" collapsed="false">
      <c r="A130" s="2" t="s">
        <v>130</v>
      </c>
      <c r="B130" s="4" t="s">
        <v>133</v>
      </c>
      <c r="C130" s="5" t="n">
        <v>57.25</v>
      </c>
      <c r="D130" s="5" t="n">
        <v>60.683</v>
      </c>
      <c r="E130" s="5" t="n">
        <f aca="false">D130*-1</f>
        <v>-60.683</v>
      </c>
    </row>
    <row r="131" customFormat="false" ht="12.8" hidden="false" customHeight="false" outlineLevel="0" collapsed="false">
      <c r="A131" s="2" t="s">
        <v>130</v>
      </c>
      <c r="B131" s="4" t="s">
        <v>134</v>
      </c>
      <c r="C131" s="5" t="n">
        <v>57.38</v>
      </c>
      <c r="D131" s="5" t="n">
        <v>60.25</v>
      </c>
      <c r="E131" s="5" t="n">
        <f aca="false">D131*-1</f>
        <v>-60.25</v>
      </c>
    </row>
    <row r="132" customFormat="false" ht="12.8" hidden="false" customHeight="false" outlineLevel="0" collapsed="false">
      <c r="A132" s="2" t="s">
        <v>130</v>
      </c>
      <c r="B132" s="4" t="s">
        <v>135</v>
      </c>
      <c r="C132" s="5" t="n">
        <v>57.517</v>
      </c>
      <c r="D132" s="5" t="n">
        <v>59.817</v>
      </c>
      <c r="E132" s="5" t="n">
        <f aca="false">D132*-1</f>
        <v>-59.817</v>
      </c>
    </row>
    <row r="133" customFormat="false" ht="12.8" hidden="false" customHeight="false" outlineLevel="0" collapsed="false">
      <c r="A133" s="2" t="s">
        <v>130</v>
      </c>
      <c r="B133" s="4" t="s">
        <v>136</v>
      </c>
      <c r="C133" s="5" t="n">
        <v>57.617</v>
      </c>
      <c r="D133" s="5" t="n">
        <v>59.475</v>
      </c>
      <c r="E133" s="5" t="n">
        <f aca="false">D133*-1</f>
        <v>-59.475</v>
      </c>
    </row>
    <row r="134" customFormat="false" ht="12.8" hidden="false" customHeight="false" outlineLevel="0" collapsed="false">
      <c r="A134" s="2" t="s">
        <v>130</v>
      </c>
      <c r="B134" s="4" t="s">
        <v>137</v>
      </c>
      <c r="C134" s="5" t="n">
        <v>57.643</v>
      </c>
      <c r="D134" s="5" t="n">
        <v>59.383</v>
      </c>
      <c r="E134" s="5" t="n">
        <f aca="false">D134*-1</f>
        <v>-59.383</v>
      </c>
    </row>
    <row r="135" customFormat="false" ht="12.8" hidden="false" customHeight="false" outlineLevel="0" collapsed="false">
      <c r="A135" s="2" t="s">
        <v>130</v>
      </c>
      <c r="B135" s="4" t="s">
        <v>138</v>
      </c>
      <c r="C135" s="5" t="n">
        <v>57.76</v>
      </c>
      <c r="D135" s="5" t="n">
        <v>59</v>
      </c>
      <c r="E135" s="5" t="n">
        <f aca="false">D135*-1</f>
        <v>-59</v>
      </c>
    </row>
    <row r="136" customFormat="false" ht="12.8" hidden="false" customHeight="false" outlineLevel="0" collapsed="false">
      <c r="A136" s="2" t="s">
        <v>130</v>
      </c>
      <c r="B136" s="4" t="s">
        <v>139</v>
      </c>
      <c r="C136" s="5" t="n">
        <v>57.888</v>
      </c>
      <c r="D136" s="5" t="n">
        <v>58.583</v>
      </c>
      <c r="E136" s="5" t="n">
        <f aca="false">D136*-1</f>
        <v>-58.583</v>
      </c>
    </row>
    <row r="137" s="5" customFormat="true" ht="12.8" hidden="false" customHeight="false" outlineLevel="0" collapsed="false">
      <c r="A137" s="2"/>
    </row>
    <row r="138" customFormat="false" ht="12.8" hidden="false" customHeight="false" outlineLevel="0" collapsed="false">
      <c r="A138" s="2" t="s">
        <v>140</v>
      </c>
      <c r="B138" s="4" t="s">
        <v>141</v>
      </c>
      <c r="C138" s="5" t="n">
        <v>49.658</v>
      </c>
      <c r="D138" s="5" t="n">
        <v>53.908</v>
      </c>
      <c r="E138" s="5" t="n">
        <f aca="false">D138*-1</f>
        <v>-53.908</v>
      </c>
    </row>
    <row r="139" customFormat="false" ht="12.8" hidden="false" customHeight="false" outlineLevel="0" collapsed="false">
      <c r="A139" s="2" t="s">
        <v>140</v>
      </c>
      <c r="B139" s="4" t="s">
        <v>142</v>
      </c>
      <c r="C139" s="5" t="n">
        <v>49.755</v>
      </c>
      <c r="D139" s="5" t="n">
        <v>53.597</v>
      </c>
      <c r="E139" s="5" t="n">
        <f aca="false">D139*-1</f>
        <v>-53.597</v>
      </c>
    </row>
    <row r="140" customFormat="false" ht="12.8" hidden="false" customHeight="false" outlineLevel="0" collapsed="false">
      <c r="A140" s="2" t="s">
        <v>140</v>
      </c>
      <c r="B140" s="4" t="s">
        <v>143</v>
      </c>
      <c r="C140" s="5" t="n">
        <v>49.84</v>
      </c>
      <c r="D140" s="5" t="n">
        <v>53.332</v>
      </c>
      <c r="E140" s="5" t="n">
        <f aca="false">D140*-1</f>
        <v>-53.332</v>
      </c>
    </row>
    <row r="141" customFormat="false" ht="12.8" hidden="false" customHeight="false" outlineLevel="0" collapsed="false">
      <c r="A141" s="2" t="s">
        <v>140</v>
      </c>
      <c r="B141" s="4" t="s">
        <v>144</v>
      </c>
      <c r="C141" s="5" t="n">
        <v>49.92</v>
      </c>
      <c r="D141" s="5" t="n">
        <v>53.082</v>
      </c>
      <c r="E141" s="5" t="n">
        <f aca="false">D141*-1</f>
        <v>-53.082</v>
      </c>
    </row>
    <row r="142" customFormat="false" ht="12.8" hidden="false" customHeight="false" outlineLevel="0" collapsed="false">
      <c r="A142" s="2" t="s">
        <v>140</v>
      </c>
      <c r="B142" s="4" t="s">
        <v>145</v>
      </c>
      <c r="C142" s="5" t="n">
        <v>50.008</v>
      </c>
      <c r="D142" s="5" t="n">
        <v>52.802</v>
      </c>
      <c r="E142" s="5" t="n">
        <f aca="false">D142*-1</f>
        <v>-52.802</v>
      </c>
    </row>
    <row r="143" customFormat="false" ht="12.8" hidden="false" customHeight="false" outlineLevel="0" collapsed="false">
      <c r="A143" s="2" t="s">
        <v>140</v>
      </c>
      <c r="B143" s="4" t="s">
        <v>146</v>
      </c>
      <c r="C143" s="5" t="n">
        <v>50.05</v>
      </c>
      <c r="D143" s="5" t="n">
        <v>52.648</v>
      </c>
      <c r="E143" s="5" t="n">
        <f aca="false">D143*-1</f>
        <v>-52.648</v>
      </c>
    </row>
    <row r="144" customFormat="false" ht="12.8" hidden="false" customHeight="false" outlineLevel="0" collapsed="false">
      <c r="A144" s="2" t="s">
        <v>140</v>
      </c>
      <c r="B144" s="4" t="s">
        <v>147</v>
      </c>
      <c r="C144" s="5" t="n">
        <v>50.108</v>
      </c>
      <c r="D144" s="5" t="n">
        <v>52.452</v>
      </c>
      <c r="E144" s="5" t="n">
        <f aca="false">D144*-1</f>
        <v>-52.452</v>
      </c>
    </row>
    <row r="145" customFormat="false" ht="12.8" hidden="false" customHeight="false" outlineLevel="0" collapsed="false">
      <c r="A145" s="2" t="s">
        <v>140</v>
      </c>
      <c r="B145" s="4" t="s">
        <v>148</v>
      </c>
      <c r="C145" s="5" t="n">
        <v>50.2</v>
      </c>
      <c r="D145" s="5" t="n">
        <v>52.142</v>
      </c>
      <c r="E145" s="5" t="n">
        <f aca="false">D145*-1</f>
        <v>-52.142</v>
      </c>
    </row>
    <row r="146" customFormat="false" ht="12.8" hidden="false" customHeight="false" outlineLevel="0" collapsed="false">
      <c r="A146" s="2" t="s">
        <v>140</v>
      </c>
      <c r="B146" s="4" t="s">
        <v>149</v>
      </c>
      <c r="C146" s="5" t="n">
        <v>50.25</v>
      </c>
      <c r="D146" s="5" t="n">
        <v>51.995</v>
      </c>
      <c r="E146" s="5" t="n">
        <f aca="false">D146*-1</f>
        <v>-51.995</v>
      </c>
    </row>
    <row r="147" customFormat="false" ht="12.8" hidden="false" customHeight="false" outlineLevel="0" collapsed="false">
      <c r="A147" s="2" t="s">
        <v>140</v>
      </c>
      <c r="B147" s="4" t="s">
        <v>150</v>
      </c>
      <c r="C147" s="5" t="n">
        <v>50.295</v>
      </c>
      <c r="D147" s="5" t="n">
        <v>51.813</v>
      </c>
      <c r="E147" s="5" t="n">
        <f aca="false">D147*-1</f>
        <v>-51.813</v>
      </c>
    </row>
    <row r="148" customFormat="false" ht="12.8" hidden="false" customHeight="false" outlineLevel="0" collapsed="false">
      <c r="A148" s="2" t="s">
        <v>140</v>
      </c>
      <c r="B148" s="4" t="s">
        <v>151</v>
      </c>
      <c r="C148" s="5" t="n">
        <v>50.427</v>
      </c>
      <c r="D148" s="5" t="n">
        <v>51.353</v>
      </c>
      <c r="E148" s="5" t="n">
        <f aca="false">D148*-1</f>
        <v>-51.353</v>
      </c>
    </row>
    <row r="149" customFormat="false" ht="12.8" hidden="false" customHeight="false" outlineLevel="0" collapsed="false">
      <c r="A149" s="2" t="s">
        <v>140</v>
      </c>
      <c r="B149" s="4" t="s">
        <v>152</v>
      </c>
      <c r="C149" s="5" t="n">
        <v>50.528</v>
      </c>
      <c r="D149" s="5" t="n">
        <v>51.023</v>
      </c>
      <c r="E149" s="5" t="n">
        <f aca="false">D149*-1</f>
        <v>-51.023</v>
      </c>
    </row>
    <row r="150" customFormat="false" ht="12.8" hidden="false" customHeight="false" outlineLevel="0" collapsed="false">
      <c r="A150" s="2" t="s">
        <v>140</v>
      </c>
      <c r="B150" s="4" t="s">
        <v>153</v>
      </c>
      <c r="C150" s="5" t="n">
        <v>50.56</v>
      </c>
      <c r="D150" s="5" t="n">
        <v>50.893</v>
      </c>
      <c r="E150" s="5" t="n">
        <f aca="false">D150*-1</f>
        <v>-50.893</v>
      </c>
    </row>
    <row r="151" customFormat="false" ht="12.8" hidden="false" customHeight="false" outlineLevel="0" collapsed="false">
      <c r="A151" s="2" t="s">
        <v>140</v>
      </c>
      <c r="B151" s="4" t="s">
        <v>154</v>
      </c>
      <c r="C151" s="5" t="n">
        <v>50.603</v>
      </c>
      <c r="D151" s="5" t="n">
        <v>50.767</v>
      </c>
      <c r="E151" s="5" t="n">
        <f aca="false">D151*-1</f>
        <v>-50.767</v>
      </c>
    </row>
    <row r="152" customFormat="false" ht="12.8" hidden="false" customHeight="false" outlineLevel="0" collapsed="false">
      <c r="A152" s="2" t="s">
        <v>140</v>
      </c>
      <c r="B152" s="4" t="s">
        <v>155</v>
      </c>
      <c r="C152" s="5" t="n">
        <v>50.63</v>
      </c>
      <c r="D152" s="5" t="n">
        <v>50.653</v>
      </c>
      <c r="E152" s="5" t="n">
        <f aca="false">D152*-1</f>
        <v>-50.653</v>
      </c>
    </row>
    <row r="153" customFormat="false" ht="12.8" hidden="false" customHeight="false" outlineLevel="0" collapsed="false">
      <c r="A153" s="2" t="s">
        <v>140</v>
      </c>
      <c r="B153" s="4" t="s">
        <v>156</v>
      </c>
      <c r="C153" s="5" t="n">
        <v>50.705</v>
      </c>
      <c r="D153" s="5" t="n">
        <v>50.382</v>
      </c>
      <c r="E153" s="5" t="n">
        <f aca="false">D153*-1</f>
        <v>-50.382</v>
      </c>
    </row>
    <row r="154" customFormat="false" ht="12.8" hidden="false" customHeight="false" outlineLevel="0" collapsed="false">
      <c r="A154" s="2" t="s">
        <v>140</v>
      </c>
      <c r="B154" s="4" t="s">
        <v>157</v>
      </c>
      <c r="C154" s="5" t="n">
        <v>50.783</v>
      </c>
      <c r="D154" s="5" t="n">
        <v>50.108</v>
      </c>
      <c r="E154" s="5" t="n">
        <f aca="false">D154*-1</f>
        <v>-50.108</v>
      </c>
    </row>
    <row r="155" customFormat="false" ht="12.8" hidden="false" customHeight="false" outlineLevel="0" collapsed="false">
      <c r="A155" s="2" t="s">
        <v>140</v>
      </c>
      <c r="B155" s="4" t="s">
        <v>158</v>
      </c>
      <c r="C155" s="5" t="n">
        <v>50.855</v>
      </c>
      <c r="D155" s="5" t="n">
        <v>49.825</v>
      </c>
      <c r="E155" s="5" t="n">
        <f aca="false">D155*-1</f>
        <v>-49.825</v>
      </c>
    </row>
    <row r="156" s="5" customFormat="true" ht="12.8" hidden="false" customHeight="false" outlineLevel="0" collapsed="false">
      <c r="A156" s="2"/>
    </row>
    <row r="157" customFormat="false" ht="12.8" hidden="false" customHeight="false" outlineLevel="0" collapsed="false">
      <c r="A157" s="2" t="s">
        <v>159</v>
      </c>
      <c r="B157" s="4" t="s">
        <v>160</v>
      </c>
      <c r="C157" s="5" t="n">
        <v>47.547</v>
      </c>
      <c r="D157" s="5" t="n">
        <v>52.587</v>
      </c>
      <c r="E157" s="5" t="n">
        <f aca="false">D157*-1</f>
        <v>-52.587</v>
      </c>
    </row>
    <row r="158" customFormat="false" ht="12.8" hidden="false" customHeight="false" outlineLevel="0" collapsed="false">
      <c r="A158" s="2" t="s">
        <v>159</v>
      </c>
      <c r="B158" s="4" t="s">
        <v>161</v>
      </c>
      <c r="C158" s="5" t="n">
        <v>47.58</v>
      </c>
      <c r="D158" s="5" t="n">
        <v>52.35</v>
      </c>
      <c r="E158" s="5" t="n">
        <f aca="false">D158*-1</f>
        <v>-52.35</v>
      </c>
    </row>
    <row r="159" customFormat="false" ht="12.8" hidden="false" customHeight="false" outlineLevel="0" collapsed="false">
      <c r="A159" s="2" t="s">
        <v>159</v>
      </c>
      <c r="B159" s="4" t="s">
        <v>162</v>
      </c>
      <c r="C159" s="5" t="n">
        <v>47.63</v>
      </c>
      <c r="D159" s="5" t="n">
        <v>52.12</v>
      </c>
      <c r="E159" s="5" t="n">
        <f aca="false">D159*-1</f>
        <v>-52.12</v>
      </c>
    </row>
    <row r="160" customFormat="false" ht="12.8" hidden="false" customHeight="false" outlineLevel="0" collapsed="false">
      <c r="A160" s="2" t="s">
        <v>159</v>
      </c>
      <c r="B160" s="4" t="s">
        <v>163</v>
      </c>
      <c r="C160" s="5" t="n">
        <v>47.68</v>
      </c>
      <c r="D160" s="5" t="n">
        <v>51.88</v>
      </c>
      <c r="E160" s="5" t="n">
        <f aca="false">D160*-1</f>
        <v>-51.88</v>
      </c>
    </row>
    <row r="161" customFormat="false" ht="12.8" hidden="false" customHeight="false" outlineLevel="0" collapsed="false">
      <c r="A161" s="2" t="s">
        <v>159</v>
      </c>
      <c r="B161" s="4" t="s">
        <v>164</v>
      </c>
      <c r="C161" s="5" t="n">
        <v>47.74</v>
      </c>
      <c r="D161" s="5" t="n">
        <v>51.65</v>
      </c>
      <c r="E161" s="5" t="n">
        <f aca="false">D161*-1</f>
        <v>-51.65</v>
      </c>
    </row>
    <row r="162" customFormat="false" ht="12.8" hidden="false" customHeight="false" outlineLevel="0" collapsed="false">
      <c r="A162" s="2" t="s">
        <v>159</v>
      </c>
      <c r="B162" s="4" t="s">
        <v>165</v>
      </c>
      <c r="C162" s="5" t="n">
        <v>47.79</v>
      </c>
      <c r="D162" s="5" t="n">
        <v>51.42</v>
      </c>
      <c r="E162" s="5" t="n">
        <f aca="false">D162*-1</f>
        <v>-51.42</v>
      </c>
    </row>
    <row r="163" customFormat="false" ht="12.8" hidden="false" customHeight="false" outlineLevel="0" collapsed="false">
      <c r="A163" s="2" t="s">
        <v>159</v>
      </c>
      <c r="B163" s="4" t="s">
        <v>166</v>
      </c>
      <c r="C163" s="5" t="n">
        <v>47.84</v>
      </c>
      <c r="D163" s="5" t="n">
        <v>51.19</v>
      </c>
      <c r="E163" s="5" t="n">
        <f aca="false">D163*-1</f>
        <v>-51.19</v>
      </c>
    </row>
    <row r="164" customFormat="false" ht="12.8" hidden="false" customHeight="false" outlineLevel="0" collapsed="false">
      <c r="A164" s="2" t="s">
        <v>159</v>
      </c>
      <c r="B164" s="4" t="s">
        <v>167</v>
      </c>
      <c r="C164" s="5" t="n">
        <v>47.89</v>
      </c>
      <c r="D164" s="5" t="n">
        <v>50.95</v>
      </c>
      <c r="E164" s="5" t="n">
        <f aca="false">D164*-1</f>
        <v>-50.95</v>
      </c>
    </row>
    <row r="165" customFormat="false" ht="12.8" hidden="false" customHeight="false" outlineLevel="0" collapsed="false">
      <c r="A165" s="2" t="s">
        <v>159</v>
      </c>
      <c r="B165" s="4" t="s">
        <v>168</v>
      </c>
      <c r="C165" s="5" t="n">
        <v>47.94</v>
      </c>
      <c r="D165" s="5" t="n">
        <v>50.72</v>
      </c>
      <c r="E165" s="5" t="n">
        <f aca="false">D165*-1</f>
        <v>-50.72</v>
      </c>
    </row>
    <row r="166" customFormat="false" ht="12.8" hidden="false" customHeight="false" outlineLevel="0" collapsed="false">
      <c r="A166" s="2" t="s">
        <v>159</v>
      </c>
      <c r="B166" s="4" t="s">
        <v>169</v>
      </c>
      <c r="C166" s="5" t="n">
        <v>47.99</v>
      </c>
      <c r="D166" s="5" t="n">
        <v>50.48</v>
      </c>
      <c r="E166" s="5" t="n">
        <f aca="false">D166*-1</f>
        <v>-50.48</v>
      </c>
    </row>
    <row r="167" customFormat="false" ht="12.8" hidden="false" customHeight="false" outlineLevel="0" collapsed="false">
      <c r="A167" s="2" t="s">
        <v>159</v>
      </c>
      <c r="B167" s="4" t="s">
        <v>170</v>
      </c>
      <c r="C167" s="5" t="n">
        <v>48.04</v>
      </c>
      <c r="D167" s="5" t="n">
        <v>50.25</v>
      </c>
      <c r="E167" s="5" t="n">
        <f aca="false">D167*-1</f>
        <v>-50.25</v>
      </c>
    </row>
    <row r="168" customFormat="false" ht="12.8" hidden="false" customHeight="false" outlineLevel="0" collapsed="false">
      <c r="A168" s="2" t="s">
        <v>159</v>
      </c>
      <c r="B168" s="4" t="s">
        <v>171</v>
      </c>
      <c r="C168" s="5" t="n">
        <v>48.09</v>
      </c>
      <c r="D168" s="5" t="n">
        <v>50.02</v>
      </c>
      <c r="E168" s="5" t="n">
        <f aca="false">D168*-1</f>
        <v>-50.02</v>
      </c>
    </row>
    <row r="169" customFormat="false" ht="12.8" hidden="false" customHeight="false" outlineLevel="0" collapsed="false">
      <c r="A169" s="2" t="s">
        <v>159</v>
      </c>
      <c r="B169" s="4" t="s">
        <v>172</v>
      </c>
      <c r="C169" s="5" t="n">
        <v>48.14</v>
      </c>
      <c r="D169" s="5" t="n">
        <v>49.78</v>
      </c>
      <c r="E169" s="5" t="n">
        <f aca="false">D169*-1</f>
        <v>-49.78</v>
      </c>
    </row>
    <row r="170" customFormat="false" ht="12.8" hidden="false" customHeight="false" outlineLevel="0" collapsed="false">
      <c r="A170" s="2" t="s">
        <v>159</v>
      </c>
      <c r="B170" s="4" t="s">
        <v>173</v>
      </c>
      <c r="C170" s="5" t="n">
        <v>48.19</v>
      </c>
      <c r="D170" s="5" t="n">
        <v>49.55</v>
      </c>
      <c r="E170" s="5" t="n">
        <f aca="false">D170*-1</f>
        <v>-49.55</v>
      </c>
    </row>
    <row r="171" customFormat="false" ht="12.8" hidden="false" customHeight="false" outlineLevel="0" collapsed="false">
      <c r="A171" s="2" t="s">
        <v>159</v>
      </c>
      <c r="B171" s="4" t="s">
        <v>174</v>
      </c>
      <c r="C171" s="5" t="n">
        <v>48.24</v>
      </c>
      <c r="D171" s="5" t="n">
        <v>49.31</v>
      </c>
      <c r="E171" s="5" t="n">
        <f aca="false">D171*-1</f>
        <v>-49.31</v>
      </c>
    </row>
    <row r="172" customFormat="false" ht="12.8" hidden="false" customHeight="false" outlineLevel="0" collapsed="false">
      <c r="A172" s="2" t="s">
        <v>159</v>
      </c>
      <c r="B172" s="4" t="s">
        <v>175</v>
      </c>
      <c r="C172" s="5" t="n">
        <v>48.29</v>
      </c>
      <c r="D172" s="5" t="n">
        <v>49.08</v>
      </c>
      <c r="E172" s="5" t="n">
        <f aca="false">D172*-1</f>
        <v>-49.08</v>
      </c>
    </row>
    <row r="173" customFormat="false" ht="12.8" hidden="false" customHeight="false" outlineLevel="0" collapsed="false">
      <c r="A173" s="2" t="s">
        <v>159</v>
      </c>
      <c r="B173" s="4" t="s">
        <v>176</v>
      </c>
      <c r="C173" s="5" t="n">
        <v>48.35</v>
      </c>
      <c r="D173" s="5" t="n">
        <v>48.85</v>
      </c>
      <c r="E173" s="5" t="n">
        <f aca="false">D173*-1</f>
        <v>-48.85</v>
      </c>
    </row>
    <row r="174" customFormat="false" ht="12.8" hidden="false" customHeight="false" outlineLevel="0" collapsed="false">
      <c r="A174" s="2" t="s">
        <v>159</v>
      </c>
      <c r="B174" s="4" t="s">
        <v>177</v>
      </c>
      <c r="C174" s="5" t="n">
        <v>48.4</v>
      </c>
      <c r="D174" s="5" t="n">
        <v>48.62</v>
      </c>
      <c r="E174" s="5" t="n">
        <f aca="false">D174*-1</f>
        <v>-48.62</v>
      </c>
    </row>
    <row r="175" customFormat="false" ht="12.8" hidden="false" customHeight="false" outlineLevel="0" collapsed="false">
      <c r="A175" s="2" t="s">
        <v>159</v>
      </c>
      <c r="B175" s="4" t="s">
        <v>178</v>
      </c>
      <c r="C175" s="5" t="n">
        <v>48.433</v>
      </c>
      <c r="D175" s="5" t="n">
        <v>48.41</v>
      </c>
      <c r="E175" s="5" t="n">
        <f aca="false">D175*-1</f>
        <v>-48.41</v>
      </c>
    </row>
    <row r="176" s="5" customFormat="true" ht="12.8" hidden="false" customHeight="false" outlineLevel="0" collapsed="false">
      <c r="A176" s="2"/>
    </row>
    <row r="177" customFormat="false" ht="12.8" hidden="false" customHeight="false" outlineLevel="0" collapsed="false">
      <c r="A177" s="2" t="s">
        <v>179</v>
      </c>
      <c r="B177" s="4" t="s">
        <v>180</v>
      </c>
      <c r="C177" s="5" t="n">
        <v>46.7736666666667</v>
      </c>
      <c r="D177" s="5" t="n">
        <v>55.619</v>
      </c>
      <c r="E177" s="5" t="n">
        <f aca="false">D177*-1</f>
        <v>-55.619</v>
      </c>
    </row>
    <row r="178" customFormat="false" ht="12.8" hidden="false" customHeight="false" outlineLevel="0" collapsed="false">
      <c r="A178" s="2" t="s">
        <v>179</v>
      </c>
      <c r="B178" s="4" t="s">
        <v>181</v>
      </c>
      <c r="C178" s="5" t="n">
        <v>46.4373333333333</v>
      </c>
      <c r="D178" s="5" t="n">
        <v>55.514</v>
      </c>
      <c r="E178" s="5" t="n">
        <f aca="false">D178*-1</f>
        <v>-55.514</v>
      </c>
    </row>
    <row r="179" customFormat="false" ht="12.8" hidden="false" customHeight="false" outlineLevel="0" collapsed="false">
      <c r="A179" s="2" t="s">
        <v>179</v>
      </c>
      <c r="B179" s="4" t="s">
        <v>182</v>
      </c>
      <c r="C179" s="5" t="n">
        <v>46.0796666666667</v>
      </c>
      <c r="D179" s="5" t="n">
        <v>55.4025</v>
      </c>
      <c r="E179" s="5" t="n">
        <f aca="false">D179*-1</f>
        <v>-55.4025</v>
      </c>
    </row>
    <row r="180" customFormat="false" ht="12.8" hidden="false" customHeight="false" outlineLevel="0" collapsed="false">
      <c r="A180" s="2" t="s">
        <v>179</v>
      </c>
      <c r="B180" s="4" t="s">
        <v>183</v>
      </c>
      <c r="C180" s="5" t="n">
        <v>45.5875</v>
      </c>
      <c r="D180" s="5" t="n">
        <v>55.2561666666667</v>
      </c>
      <c r="E180" s="5" t="n">
        <f aca="false">D180*-1</f>
        <v>-55.2561666666667</v>
      </c>
    </row>
    <row r="181" customFormat="false" ht="12.8" hidden="false" customHeight="false" outlineLevel="0" collapsed="false">
      <c r="A181" s="2" t="s">
        <v>179</v>
      </c>
      <c r="B181" s="4" t="s">
        <v>184</v>
      </c>
      <c r="C181" s="5" t="n">
        <v>45.1205</v>
      </c>
      <c r="D181" s="5" t="n">
        <v>55.1096666666667</v>
      </c>
      <c r="E181" s="5" t="n">
        <f aca="false">D181*-1</f>
        <v>-55.1096666666667</v>
      </c>
    </row>
    <row r="182" customFormat="false" ht="12.8" hidden="false" customHeight="false" outlineLevel="0" collapsed="false">
      <c r="A182" s="2" t="s">
        <v>179</v>
      </c>
      <c r="B182" s="4" t="s">
        <v>185</v>
      </c>
      <c r="C182" s="5" t="n">
        <v>44.9871666666667</v>
      </c>
      <c r="D182" s="5" t="n">
        <v>55.0678333333333</v>
      </c>
      <c r="E182" s="5" t="n">
        <f aca="false">D182*-1</f>
        <v>-55.0678333333333</v>
      </c>
    </row>
    <row r="183" customFormat="false" ht="12.8" hidden="false" customHeight="false" outlineLevel="0" collapsed="false">
      <c r="A183" s="2" t="s">
        <v>179</v>
      </c>
      <c r="B183" s="4" t="s">
        <v>186</v>
      </c>
      <c r="C183" s="5" t="n">
        <v>44.8117</v>
      </c>
      <c r="D183" s="5" t="n">
        <v>55.0093</v>
      </c>
      <c r="E183" s="5" t="n">
        <f aca="false">D183*-1</f>
        <v>-55.0093</v>
      </c>
    </row>
    <row r="184" customFormat="false" ht="12.8" hidden="false" customHeight="false" outlineLevel="0" collapsed="false">
      <c r="A184" s="2" t="s">
        <v>179</v>
      </c>
      <c r="B184" s="4" t="s">
        <v>187</v>
      </c>
      <c r="C184" s="5" t="n">
        <v>44.4305</v>
      </c>
      <c r="D184" s="5" t="n">
        <v>54.8936666666667</v>
      </c>
      <c r="E184" s="5" t="n">
        <f aca="false">D184*-1</f>
        <v>-54.8936666666667</v>
      </c>
    </row>
    <row r="185" customFormat="false" ht="12.8" hidden="false" customHeight="false" outlineLevel="0" collapsed="false">
      <c r="A185" s="2" t="s">
        <v>179</v>
      </c>
      <c r="B185" s="4" t="s">
        <v>188</v>
      </c>
      <c r="C185" s="5" t="n">
        <v>44.0746666666667</v>
      </c>
      <c r="D185" s="5" t="n">
        <v>54.7821666666667</v>
      </c>
      <c r="E185" s="5" t="n">
        <f aca="false">D185*-1</f>
        <v>-54.7821666666667</v>
      </c>
    </row>
    <row r="186" s="5" customFormat="true" ht="12.8" hidden="false" customHeight="false" outlineLevel="0" collapsed="false">
      <c r="A186" s="2"/>
    </row>
    <row r="187" customFormat="false" ht="12.8" hidden="false" customHeight="false" outlineLevel="0" collapsed="false">
      <c r="A187" s="2" t="s">
        <v>189</v>
      </c>
      <c r="B187" s="4" t="s">
        <v>190</v>
      </c>
      <c r="C187" s="5" t="n">
        <v>46.7736666666667</v>
      </c>
      <c r="D187" s="5" t="n">
        <v>55.6185</v>
      </c>
      <c r="E187" s="5" t="n">
        <f aca="false">D187*-1</f>
        <v>-55.6185</v>
      </c>
    </row>
    <row r="188" customFormat="false" ht="12.8" hidden="false" customHeight="false" outlineLevel="0" collapsed="false">
      <c r="A188" s="2" t="s">
        <v>189</v>
      </c>
      <c r="B188" s="4" t="s">
        <v>191</v>
      </c>
      <c r="C188" s="5" t="n">
        <v>46.5048333333333</v>
      </c>
      <c r="D188" s="5" t="n">
        <v>56.0298333333333</v>
      </c>
      <c r="E188" s="5" t="n">
        <f aca="false">D188*-1</f>
        <v>-56.0298333333333</v>
      </c>
    </row>
    <row r="189" customFormat="false" ht="12.8" hidden="false" customHeight="false" outlineLevel="0" collapsed="false">
      <c r="A189" s="2" t="s">
        <v>189</v>
      </c>
      <c r="B189" s="4" t="s">
        <v>192</v>
      </c>
      <c r="C189" s="5" t="n">
        <v>46.1813333333333</v>
      </c>
      <c r="D189" s="5" t="n">
        <v>56.5108333333333</v>
      </c>
      <c r="E189" s="5" t="n">
        <f aca="false">D189*-1</f>
        <v>-56.5108333333333</v>
      </c>
    </row>
    <row r="190" customFormat="false" ht="12.8" hidden="false" customHeight="false" outlineLevel="0" collapsed="false">
      <c r="A190" s="2" t="s">
        <v>189</v>
      </c>
      <c r="B190" s="4" t="s">
        <v>193</v>
      </c>
      <c r="C190" s="5" t="n">
        <v>45.9425</v>
      </c>
      <c r="D190" s="5" t="n">
        <v>56.8781666666667</v>
      </c>
      <c r="E190" s="5" t="n">
        <f aca="false">D190*-1</f>
        <v>-56.8781666666667</v>
      </c>
    </row>
    <row r="191" customFormat="false" ht="12.8" hidden="false" customHeight="false" outlineLevel="0" collapsed="false">
      <c r="A191" s="2" t="s">
        <v>189</v>
      </c>
      <c r="B191" s="4" t="s">
        <v>194</v>
      </c>
      <c r="C191" s="5" t="n">
        <v>45.79</v>
      </c>
      <c r="D191" s="5" t="n">
        <v>57.11</v>
      </c>
      <c r="E191" s="5" t="n">
        <f aca="false">D191*-1</f>
        <v>-57.11</v>
      </c>
    </row>
    <row r="192" customFormat="false" ht="12.8" hidden="false" customHeight="false" outlineLevel="0" collapsed="false">
      <c r="A192" s="2" t="s">
        <v>189</v>
      </c>
      <c r="B192" s="4" t="s">
        <v>195</v>
      </c>
      <c r="C192" s="5" t="n">
        <v>45.6168333333333</v>
      </c>
      <c r="D192" s="5" t="n">
        <v>57.3751666666667</v>
      </c>
      <c r="E192" s="5" t="n">
        <f aca="false">D192*-1</f>
        <v>-57.3751666666667</v>
      </c>
    </row>
    <row r="193" customFormat="false" ht="12.8" hidden="false" customHeight="false" outlineLevel="0" collapsed="false">
      <c r="A193" s="2"/>
      <c r="B193" s="0"/>
      <c r="C193" s="2"/>
      <c r="D193" s="2"/>
      <c r="E193" s="2"/>
    </row>
    <row r="194" customFormat="false" ht="13.8" hidden="false" customHeight="false" outlineLevel="0" collapsed="false">
      <c r="A194" s="5" t="s">
        <v>196</v>
      </c>
      <c r="B194" s="6" t="s">
        <v>197</v>
      </c>
      <c r="C194" s="5" t="n">
        <v>48.2548333333333</v>
      </c>
      <c r="D194" s="5" t="n">
        <v>53.4281666666667</v>
      </c>
      <c r="E194" s="5" t="n">
        <f aca="false">D194*-1</f>
        <v>-53.4281666666667</v>
      </c>
    </row>
    <row r="195" customFormat="false" ht="13.8" hidden="false" customHeight="false" outlineLevel="0" collapsed="false">
      <c r="A195" s="5" t="s">
        <v>196</v>
      </c>
      <c r="B195" s="6" t="s">
        <v>198</v>
      </c>
      <c r="C195" s="5" t="n">
        <v>48.2466666666667</v>
      </c>
      <c r="D195" s="5" t="n">
        <v>53.4705</v>
      </c>
      <c r="E195" s="5" t="n">
        <f aca="false">D195*-1</f>
        <v>-53.4705</v>
      </c>
    </row>
    <row r="196" customFormat="false" ht="13.8" hidden="false" customHeight="false" outlineLevel="0" collapsed="false">
      <c r="A196" s="5" t="s">
        <v>196</v>
      </c>
      <c r="B196" s="6" t="s">
        <v>199</v>
      </c>
      <c r="C196" s="5" t="n">
        <v>48.2258333333333</v>
      </c>
      <c r="D196" s="5" t="n">
        <v>53.5191666666667</v>
      </c>
      <c r="E196" s="5" t="n">
        <f aca="false">D196*-1</f>
        <v>-53.5191666666667</v>
      </c>
    </row>
    <row r="197" customFormat="false" ht="13.8" hidden="false" customHeight="false" outlineLevel="0" collapsed="false">
      <c r="A197" s="5" t="s">
        <v>196</v>
      </c>
      <c r="B197" s="6" t="s">
        <v>200</v>
      </c>
      <c r="C197" s="5" t="n">
        <v>48.2175</v>
      </c>
      <c r="D197" s="5" t="n">
        <v>53.5458333333333</v>
      </c>
      <c r="E197" s="5" t="n">
        <f aca="false">D197*-1</f>
        <v>-53.5458333333333</v>
      </c>
    </row>
    <row r="198" customFormat="false" ht="13.8" hidden="false" customHeight="false" outlineLevel="0" collapsed="false">
      <c r="A198" s="5" t="s">
        <v>196</v>
      </c>
      <c r="B198" s="6" t="s">
        <v>201</v>
      </c>
      <c r="C198" s="5" t="n">
        <v>48.2</v>
      </c>
      <c r="D198" s="5" t="n">
        <v>53.5765</v>
      </c>
      <c r="E198" s="5" t="n">
        <f aca="false">D198*-1</f>
        <v>-53.5765</v>
      </c>
    </row>
    <row r="199" customFormat="false" ht="13.8" hidden="false" customHeight="false" outlineLevel="0" collapsed="false">
      <c r="A199" s="5" t="s">
        <v>196</v>
      </c>
      <c r="B199" s="6" t="s">
        <v>202</v>
      </c>
      <c r="C199" s="5" t="n">
        <v>48.1908333333333</v>
      </c>
      <c r="D199" s="5" t="n">
        <v>53.595</v>
      </c>
      <c r="E199" s="5" t="n">
        <f aca="false">D199*-1</f>
        <v>-53.595</v>
      </c>
    </row>
    <row r="200" customFormat="false" ht="13.8" hidden="false" customHeight="false" outlineLevel="0" collapsed="false">
      <c r="A200" s="5" t="s">
        <v>196</v>
      </c>
      <c r="B200" s="6" t="s">
        <v>203</v>
      </c>
      <c r="C200" s="5" t="n">
        <v>48.1751666666667</v>
      </c>
      <c r="D200" s="5" t="n">
        <v>53.6288333333333</v>
      </c>
      <c r="E200" s="5" t="n">
        <f aca="false">D200*-1</f>
        <v>-53.6288333333333</v>
      </c>
    </row>
    <row r="201" customFormat="false" ht="13.8" hidden="false" customHeight="false" outlineLevel="0" collapsed="false">
      <c r="A201" s="5" t="s">
        <v>196</v>
      </c>
      <c r="B201" s="6" t="s">
        <v>204</v>
      </c>
      <c r="C201" s="5" t="n">
        <v>48.1638333333333</v>
      </c>
      <c r="D201" s="5" t="n">
        <v>53.6683333333333</v>
      </c>
      <c r="E201" s="5" t="n">
        <f aca="false">D201*-1</f>
        <v>-53.6683333333333</v>
      </c>
    </row>
    <row r="202" customFormat="false" ht="13.8" hidden="false" customHeight="false" outlineLevel="0" collapsed="false">
      <c r="A202" s="5" t="s">
        <v>196</v>
      </c>
      <c r="B202" s="6" t="s">
        <v>205</v>
      </c>
      <c r="C202" s="5" t="n">
        <v>48.1571666666667</v>
      </c>
      <c r="D202" s="5" t="n">
        <v>53.7008333333333</v>
      </c>
      <c r="E202" s="5" t="n">
        <f aca="false">D202*-1</f>
        <v>-53.7008333333333</v>
      </c>
    </row>
    <row r="203" customFormat="false" ht="13.8" hidden="false" customHeight="false" outlineLevel="0" collapsed="false">
      <c r="A203" s="5" t="s">
        <v>196</v>
      </c>
      <c r="B203" s="6" t="s">
        <v>206</v>
      </c>
      <c r="C203" s="5" t="n">
        <v>48.1583333333333</v>
      </c>
      <c r="D203" s="5" t="n">
        <v>53.7216666666667</v>
      </c>
      <c r="E203" s="5" t="n">
        <f aca="false">D203*-1</f>
        <v>-53.7216666666667</v>
      </c>
    </row>
    <row r="204" customFormat="false" ht="13.8" hidden="false" customHeight="false" outlineLevel="0" collapsed="false">
      <c r="A204" s="5" t="s">
        <v>196</v>
      </c>
      <c r="B204" s="6" t="s">
        <v>207</v>
      </c>
      <c r="C204" s="5" t="n">
        <v>48.1593333333333</v>
      </c>
      <c r="D204" s="5" t="n">
        <v>53.746</v>
      </c>
      <c r="E204" s="5" t="n">
        <f aca="false">D204*-1</f>
        <v>-53.746</v>
      </c>
    </row>
    <row r="205" customFormat="false" ht="13.8" hidden="false" customHeight="false" outlineLevel="0" collapsed="false">
      <c r="A205" s="5" t="s">
        <v>196</v>
      </c>
      <c r="B205" s="6" t="s">
        <v>208</v>
      </c>
      <c r="C205" s="5" t="n">
        <v>48.161</v>
      </c>
      <c r="D205" s="5" t="n">
        <v>53.7426666666667</v>
      </c>
      <c r="E205" s="5" t="n">
        <f aca="false">D205*-1</f>
        <v>-53.7426666666667</v>
      </c>
    </row>
    <row r="206" customFormat="false" ht="13.8" hidden="false" customHeight="false" outlineLevel="0" collapsed="false">
      <c r="A206" s="5" t="s">
        <v>196</v>
      </c>
      <c r="B206" s="6" t="s">
        <v>209</v>
      </c>
      <c r="C206" s="5" t="n">
        <v>48.1633333333333</v>
      </c>
      <c r="D206" s="5" t="n">
        <v>53.739</v>
      </c>
      <c r="E206" s="5" t="n">
        <f aca="false">D206*-1</f>
        <v>-53.739</v>
      </c>
    </row>
    <row r="207" customFormat="false" ht="13.8" hidden="false" customHeight="false" outlineLevel="0" collapsed="false">
      <c r="A207" s="5" t="s">
        <v>196</v>
      </c>
      <c r="B207" s="6" t="s">
        <v>210</v>
      </c>
      <c r="C207" s="5" t="n">
        <v>48.1655</v>
      </c>
      <c r="D207" s="5" t="n">
        <v>53.7348333333333</v>
      </c>
      <c r="E207" s="5" t="n">
        <f aca="false">D207*-1</f>
        <v>-53.7348333333333</v>
      </c>
    </row>
    <row r="208" customFormat="false" ht="13.8" hidden="false" customHeight="false" outlineLevel="0" collapsed="false">
      <c r="A208" s="5" t="s">
        <v>196</v>
      </c>
      <c r="B208" s="6" t="s">
        <v>211</v>
      </c>
      <c r="C208" s="5" t="n">
        <v>48.1691666666667</v>
      </c>
      <c r="D208" s="5" t="n">
        <v>53.7298333333333</v>
      </c>
      <c r="E208" s="5" t="n">
        <f aca="false">D208*-1</f>
        <v>-53.7298333333333</v>
      </c>
    </row>
    <row r="209" customFormat="false" ht="13.8" hidden="false" customHeight="false" outlineLevel="0" collapsed="false">
      <c r="A209" s="5" t="s">
        <v>196</v>
      </c>
      <c r="B209" s="6" t="s">
        <v>212</v>
      </c>
      <c r="C209" s="5" t="n">
        <v>48.171</v>
      </c>
      <c r="D209" s="5" t="n">
        <v>53.7275</v>
      </c>
      <c r="E209" s="5" t="n">
        <f aca="false">D209*-1</f>
        <v>-53.7275</v>
      </c>
    </row>
    <row r="210" customFormat="false" ht="13.8" hidden="false" customHeight="false" outlineLevel="0" collapsed="false">
      <c r="A210" s="5" t="s">
        <v>196</v>
      </c>
      <c r="B210" s="6" t="s">
        <v>213</v>
      </c>
      <c r="C210" s="5" t="n">
        <v>48.1743333333333</v>
      </c>
      <c r="D210" s="5" t="n">
        <v>53.741</v>
      </c>
      <c r="E210" s="5" t="n">
        <f aca="false">D210*-1</f>
        <v>-53.741</v>
      </c>
    </row>
    <row r="211" customFormat="false" ht="13.8" hidden="false" customHeight="false" outlineLevel="0" collapsed="false">
      <c r="A211" s="5" t="s">
        <v>196</v>
      </c>
      <c r="B211" s="6" t="s">
        <v>214</v>
      </c>
      <c r="C211" s="5" t="n">
        <v>48.1828333333333</v>
      </c>
      <c r="D211" s="5" t="n">
        <v>53.7545</v>
      </c>
      <c r="E211" s="5" t="n">
        <f aca="false">D211*-1</f>
        <v>-53.7545</v>
      </c>
    </row>
    <row r="212" customFormat="false" ht="13.8" hidden="false" customHeight="false" outlineLevel="0" collapsed="false">
      <c r="A212" s="5" t="s">
        <v>196</v>
      </c>
      <c r="B212" s="6" t="s">
        <v>215</v>
      </c>
      <c r="C212" s="5" t="n">
        <v>48.1868333333333</v>
      </c>
      <c r="D212" s="5" t="n">
        <v>53.7883333333333</v>
      </c>
      <c r="E212" s="5" t="n">
        <f aca="false">D212*-1</f>
        <v>-53.7883333333333</v>
      </c>
    </row>
    <row r="213" customFormat="false" ht="13.8" hidden="false" customHeight="false" outlineLevel="0" collapsed="false">
      <c r="A213" s="5" t="s">
        <v>196</v>
      </c>
      <c r="B213" s="6" t="s">
        <v>216</v>
      </c>
      <c r="C213" s="5" t="n">
        <v>48.1778333333333</v>
      </c>
      <c r="D213" s="5" t="n">
        <v>53.8541666666667</v>
      </c>
      <c r="E213" s="5" t="n">
        <f aca="false">D213*-1</f>
        <v>-53.8541666666667</v>
      </c>
    </row>
    <row r="214" customFormat="false" ht="13.8" hidden="false" customHeight="false" outlineLevel="0" collapsed="false">
      <c r="A214" s="5" t="s">
        <v>196</v>
      </c>
      <c r="B214" s="6" t="s">
        <v>217</v>
      </c>
      <c r="C214" s="5" t="n">
        <v>48.1931666666667</v>
      </c>
      <c r="D214" s="5" t="n">
        <v>53.873</v>
      </c>
      <c r="E214" s="5" t="n">
        <f aca="false">D214*-1</f>
        <v>-53.873</v>
      </c>
    </row>
    <row r="215" customFormat="false" ht="12.8" hidden="false" customHeight="false" outlineLevel="0" collapsed="false">
      <c r="B215" s="0"/>
    </row>
    <row r="216" customFormat="false" ht="12.8" hidden="false" customHeight="false" outlineLevel="0" collapsed="false">
      <c r="A216" s="0" t="s">
        <v>218</v>
      </c>
      <c r="B216" s="1" t="s">
        <v>219</v>
      </c>
      <c r="C216" s="0" t="n">
        <v>59.6333333333</v>
      </c>
      <c r="D216" s="0" t="n">
        <v>63.5666666667</v>
      </c>
      <c r="E216" s="0" t="n">
        <v>-63.5666666667</v>
      </c>
    </row>
    <row r="217" customFormat="false" ht="12.8" hidden="false" customHeight="false" outlineLevel="0" collapsed="false">
      <c r="A217" s="0" t="s">
        <v>218</v>
      </c>
      <c r="B217" s="1" t="s">
        <v>220</v>
      </c>
      <c r="C217" s="0" t="n">
        <v>59.7166666667</v>
      </c>
      <c r="D217" s="0" t="n">
        <v>63.0666666667</v>
      </c>
      <c r="E217" s="0" t="n">
        <v>-63.0666666667</v>
      </c>
    </row>
    <row r="218" customFormat="false" ht="12.8" hidden="false" customHeight="false" outlineLevel="0" collapsed="false">
      <c r="A218" s="0" t="s">
        <v>218</v>
      </c>
      <c r="B218" s="1" t="s">
        <v>221</v>
      </c>
      <c r="C218" s="0" t="n">
        <v>59.7833333333</v>
      </c>
      <c r="D218" s="0" t="n">
        <v>62.5666666667</v>
      </c>
      <c r="E218" s="0" t="n">
        <v>-62.5666666667</v>
      </c>
    </row>
    <row r="219" customFormat="false" ht="12.8" hidden="false" customHeight="false" outlineLevel="0" collapsed="false">
      <c r="A219" s="0" t="s">
        <v>218</v>
      </c>
      <c r="B219" s="1" t="s">
        <v>222</v>
      </c>
      <c r="C219" s="0" t="n">
        <v>59.8833333333</v>
      </c>
      <c r="D219" s="0" t="n">
        <v>62.0833333333</v>
      </c>
      <c r="E219" s="0" t="n">
        <v>-62.0833333333</v>
      </c>
    </row>
    <row r="220" customFormat="false" ht="12.8" hidden="false" customHeight="false" outlineLevel="0" collapsed="false">
      <c r="A220" s="0" t="s">
        <v>218</v>
      </c>
      <c r="B220" s="1" t="s">
        <v>223</v>
      </c>
      <c r="C220" s="0" t="n">
        <v>59.9833333333</v>
      </c>
      <c r="D220" s="0" t="n">
        <v>61.5666666667</v>
      </c>
      <c r="E220" s="0" t="n">
        <v>-61.5666666667</v>
      </c>
    </row>
    <row r="221" customFormat="false" ht="12.8" hidden="false" customHeight="false" outlineLevel="0" collapsed="false">
      <c r="A221" s="0" t="s">
        <v>218</v>
      </c>
      <c r="B221" s="1" t="s">
        <v>224</v>
      </c>
      <c r="C221" s="0" t="n">
        <v>60.0833333333</v>
      </c>
      <c r="D221" s="0" t="n">
        <v>61.05</v>
      </c>
      <c r="E221" s="0" t="n">
        <v>-61.05</v>
      </c>
    </row>
    <row r="222" customFormat="false" ht="12.8" hidden="false" customHeight="false" outlineLevel="0" collapsed="false">
      <c r="B222" s="0"/>
      <c r="C222" s="7"/>
      <c r="D222" s="7"/>
      <c r="E222" s="7"/>
    </row>
    <row r="223" customFormat="false" ht="12.8" hidden="false" customHeight="false" outlineLevel="0" collapsed="false">
      <c r="A223" s="0" t="s">
        <v>225</v>
      </c>
      <c r="B223" s="0" t="s">
        <v>226</v>
      </c>
      <c r="C223" s="0" t="n">
        <f aca="false">60+26.3/60</f>
        <v>60.4383333333333</v>
      </c>
      <c r="D223" s="0" t="n">
        <f aca="false">64+7.5/60</f>
        <v>64.125</v>
      </c>
      <c r="E223" s="0" t="n">
        <f aca="false">-D223</f>
        <v>-64.125</v>
      </c>
    </row>
    <row r="224" customFormat="false" ht="12.8" hidden="false" customHeight="false" outlineLevel="0" collapsed="false">
      <c r="A224" s="0" t="s">
        <v>225</v>
      </c>
      <c r="B224" s="0" t="s">
        <v>227</v>
      </c>
      <c r="C224" s="0" t="n">
        <f aca="false">60+36.3/60</f>
        <v>60.605</v>
      </c>
      <c r="D224" s="0" t="n">
        <f aca="false">64+8.4/60</f>
        <v>64.14</v>
      </c>
      <c r="E224" s="0" t="n">
        <f aca="false">-D224</f>
        <v>-64.14</v>
      </c>
    </row>
    <row r="225" customFormat="false" ht="12.8" hidden="false" customHeight="false" outlineLevel="0" collapsed="false">
      <c r="A225" s="0" t="s">
        <v>225</v>
      </c>
      <c r="B225" s="0" t="s">
        <v>228</v>
      </c>
      <c r="C225" s="0" t="n">
        <f aca="false">60+46.2/60</f>
        <v>60.77</v>
      </c>
      <c r="D225" s="0" t="n">
        <f aca="false">64+9.3/60</f>
        <v>64.155</v>
      </c>
      <c r="E225" s="0" t="n">
        <f aca="false">-D225</f>
        <v>-64.155</v>
      </c>
      <c r="I225" s="1"/>
    </row>
    <row r="226" customFormat="false" ht="12.8" hidden="false" customHeight="false" outlineLevel="0" collapsed="false">
      <c r="A226" s="0" t="s">
        <v>225</v>
      </c>
      <c r="B226" s="0" t="s">
        <v>229</v>
      </c>
      <c r="C226" s="0" t="n">
        <f aca="false">60+56.2/60</f>
        <v>60.9366666666667</v>
      </c>
      <c r="D226" s="0" t="n">
        <f aca="false">64+10.2/60</f>
        <v>64.17</v>
      </c>
      <c r="E226" s="0" t="n">
        <f aca="false">-D226</f>
        <v>-64.17</v>
      </c>
      <c r="I226" s="1"/>
    </row>
    <row r="227" customFormat="false" ht="12.8" hidden="false" customHeight="false" outlineLevel="0" collapsed="false">
      <c r="A227" s="0" t="s">
        <v>225</v>
      </c>
      <c r="B227" s="0" t="s">
        <v>230</v>
      </c>
      <c r="C227" s="0" t="n">
        <f aca="false">61+6.2/60</f>
        <v>61.1033333333333</v>
      </c>
      <c r="D227" s="0" t="n">
        <f aca="false">64+11.2/60</f>
        <v>64.1866666666667</v>
      </c>
      <c r="E227" s="0" t="n">
        <f aca="false">-D227</f>
        <v>-64.1866666666667</v>
      </c>
      <c r="I227" s="1"/>
    </row>
    <row r="228" customFormat="false" ht="12.8" hidden="false" customHeight="false" outlineLevel="0" collapsed="false">
      <c r="A228" s="0" t="s">
        <v>225</v>
      </c>
      <c r="B228" s="0" t="s">
        <v>231</v>
      </c>
      <c r="C228" s="0" t="n">
        <f aca="false">61+16.1/60</f>
        <v>61.2683333333333</v>
      </c>
      <c r="D228" s="0" t="n">
        <f aca="false">64+12.1/60</f>
        <v>64.2016666666667</v>
      </c>
      <c r="E228" s="0" t="n">
        <f aca="false">-D228</f>
        <v>-64.2016666666667</v>
      </c>
    </row>
    <row r="229" customFormat="false" ht="12.8" hidden="false" customHeight="false" outlineLevel="0" collapsed="false">
      <c r="A229" s="0" t="s">
        <v>225</v>
      </c>
      <c r="B229" s="0" t="s">
        <v>232</v>
      </c>
      <c r="C229" s="0" t="n">
        <f aca="false">61+26.2/60</f>
        <v>61.4366666666667</v>
      </c>
      <c r="D229" s="0" t="n">
        <f aca="false">64+12.8/60</f>
        <v>64.2133333333333</v>
      </c>
      <c r="E229" s="0" t="n">
        <f aca="false">-D229</f>
        <v>-64.2133333333333</v>
      </c>
      <c r="I229" s="1"/>
    </row>
    <row r="230" customFormat="false" ht="12.8" hidden="false" customHeight="false" outlineLevel="0" collapsed="false">
      <c r="A230" s="0" t="s">
        <v>225</v>
      </c>
      <c r="B230" s="0" t="s">
        <v>233</v>
      </c>
      <c r="C230" s="0" t="n">
        <f aca="false">61+36.1/60</f>
        <v>61.6016666666667</v>
      </c>
      <c r="D230" s="0" t="n">
        <f aca="false">64+13.8/60</f>
        <v>64.23</v>
      </c>
      <c r="E230" s="0" t="n">
        <f aca="false">-D230</f>
        <v>-64.23</v>
      </c>
      <c r="I230" s="1"/>
    </row>
    <row r="231" customFormat="false" ht="12.8" hidden="false" customHeight="false" outlineLevel="0" collapsed="false">
      <c r="B231" s="0"/>
      <c r="I231" s="1"/>
    </row>
    <row r="232" customFormat="false" ht="12.8" hidden="false" customHeight="false" outlineLevel="0" collapsed="false">
      <c r="A232" s="0" t="s">
        <v>234</v>
      </c>
      <c r="B232" s="0" t="s">
        <v>235</v>
      </c>
      <c r="C232" s="0" t="n">
        <v>59.6</v>
      </c>
      <c r="D232" s="0" t="n">
        <v>66</v>
      </c>
      <c r="E232" s="0" t="n">
        <f aca="false">-D232</f>
        <v>-66</v>
      </c>
      <c r="I232" s="1"/>
    </row>
    <row r="233" customFormat="false" ht="12.8" hidden="false" customHeight="false" outlineLevel="0" collapsed="false">
      <c r="A233" s="0" t="s">
        <v>234</v>
      </c>
      <c r="B233" s="0" t="s">
        <v>236</v>
      </c>
      <c r="C233" s="0" t="n">
        <v>59.8</v>
      </c>
      <c r="D233" s="0" t="n">
        <v>66</v>
      </c>
      <c r="E233" s="0" t="n">
        <f aca="false">-D233</f>
        <v>-66</v>
      </c>
      <c r="I233" s="1"/>
    </row>
    <row r="234" customFormat="false" ht="12.8" hidden="false" customHeight="false" outlineLevel="0" collapsed="false">
      <c r="A234" s="0" t="s">
        <v>234</v>
      </c>
      <c r="B234" s="0" t="s">
        <v>237</v>
      </c>
      <c r="C234" s="0" t="n">
        <v>60</v>
      </c>
      <c r="D234" s="0" t="n">
        <v>66</v>
      </c>
      <c r="E234" s="0" t="n">
        <f aca="false">-D234</f>
        <v>-66</v>
      </c>
      <c r="I234" s="1"/>
    </row>
    <row r="235" customFormat="false" ht="12.8" hidden="false" customHeight="false" outlineLevel="0" collapsed="false">
      <c r="A235" s="0" t="s">
        <v>234</v>
      </c>
      <c r="B235" s="0" t="s">
        <v>238</v>
      </c>
      <c r="C235" s="0" t="n">
        <v>60.2</v>
      </c>
      <c r="D235" s="0" t="n">
        <v>66</v>
      </c>
      <c r="E235" s="0" t="n">
        <f aca="false">-D235</f>
        <v>-66</v>
      </c>
      <c r="I235" s="1"/>
    </row>
    <row r="236" customFormat="false" ht="12.8" hidden="false" customHeight="false" outlineLevel="0" collapsed="false">
      <c r="A236" s="0" t="s">
        <v>234</v>
      </c>
      <c r="B236" s="0" t="s">
        <v>239</v>
      </c>
      <c r="C236" s="0" t="n">
        <v>60.4</v>
      </c>
      <c r="D236" s="0" t="n">
        <v>66</v>
      </c>
      <c r="E236" s="0" t="n">
        <f aca="false">-D236</f>
        <v>-66</v>
      </c>
      <c r="I236" s="1"/>
    </row>
    <row r="237" customFormat="false" ht="12.8" hidden="false" customHeight="false" outlineLevel="0" collapsed="false">
      <c r="A237" s="0" t="s">
        <v>234</v>
      </c>
      <c r="B237" s="0" t="s">
        <v>240</v>
      </c>
      <c r="C237" s="0" t="n">
        <v>60.6</v>
      </c>
      <c r="D237" s="0" t="n">
        <v>66</v>
      </c>
      <c r="E237" s="0" t="n">
        <f aca="false">-D237</f>
        <v>-66</v>
      </c>
      <c r="I237" s="1"/>
    </row>
    <row r="238" customFormat="false" ht="12.8" hidden="false" customHeight="false" outlineLevel="0" collapsed="false">
      <c r="A238" s="0" t="s">
        <v>234</v>
      </c>
      <c r="B238" s="0" t="s">
        <v>241</v>
      </c>
      <c r="C238" s="0" t="n">
        <v>60.8</v>
      </c>
      <c r="D238" s="0" t="n">
        <v>66</v>
      </c>
      <c r="E238" s="0" t="n">
        <f aca="false">-D238</f>
        <v>-66</v>
      </c>
      <c r="I238" s="1"/>
    </row>
    <row r="239" customFormat="false" ht="12.8" hidden="false" customHeight="false" outlineLevel="0" collapsed="false">
      <c r="A239" s="0" t="s">
        <v>234</v>
      </c>
      <c r="B239" s="0" t="s">
        <v>242</v>
      </c>
      <c r="C239" s="0" t="n">
        <v>61</v>
      </c>
      <c r="D239" s="0" t="n">
        <v>66</v>
      </c>
      <c r="E239" s="0" t="n">
        <f aca="false">-D239</f>
        <v>-66</v>
      </c>
      <c r="I239" s="1"/>
    </row>
    <row r="240" customFormat="false" ht="12.8" hidden="false" customHeight="false" outlineLevel="0" collapsed="false">
      <c r="A240" s="0" t="s">
        <v>234</v>
      </c>
      <c r="B240" s="0" t="s">
        <v>243</v>
      </c>
      <c r="C240" s="0" t="n">
        <v>61.2</v>
      </c>
      <c r="D240" s="0" t="n">
        <v>66</v>
      </c>
      <c r="E240" s="0" t="n">
        <f aca="false">-D240</f>
        <v>-66</v>
      </c>
      <c r="I240" s="1"/>
    </row>
    <row r="241" customFormat="false" ht="12.8" hidden="false" customHeight="false" outlineLevel="0" collapsed="false">
      <c r="A241" s="0" t="s">
        <v>234</v>
      </c>
      <c r="B241" s="0" t="s">
        <v>244</v>
      </c>
      <c r="C241" s="0" t="n">
        <v>61.4</v>
      </c>
      <c r="D241" s="0" t="n">
        <v>66</v>
      </c>
      <c r="E241" s="0" t="n">
        <f aca="false">-D241</f>
        <v>-66</v>
      </c>
      <c r="I241" s="1"/>
    </row>
    <row r="242" customFormat="false" ht="12.8" hidden="false" customHeight="false" outlineLevel="0" collapsed="false">
      <c r="A242" s="0" t="s">
        <v>234</v>
      </c>
      <c r="B242" s="0" t="s">
        <v>245</v>
      </c>
      <c r="C242" s="0" t="n">
        <v>61.6</v>
      </c>
      <c r="D242" s="0" t="n">
        <v>66</v>
      </c>
      <c r="E242" s="0" t="n">
        <f aca="false">-D242</f>
        <v>-66</v>
      </c>
      <c r="I242" s="1"/>
    </row>
    <row r="243" customFormat="false" ht="12.8" hidden="false" customHeight="false" outlineLevel="0" collapsed="false">
      <c r="A243" s="0" t="s">
        <v>234</v>
      </c>
      <c r="B243" s="0" t="s">
        <v>246</v>
      </c>
      <c r="C243" s="0" t="n">
        <v>61.8</v>
      </c>
      <c r="D243" s="0" t="n">
        <v>66</v>
      </c>
      <c r="E243" s="0" t="n">
        <f aca="false">-D243</f>
        <v>-66</v>
      </c>
      <c r="I243" s="1"/>
    </row>
    <row r="244" customFormat="false" ht="12.8" hidden="false" customHeight="false" outlineLevel="0" collapsed="false">
      <c r="B244" s="0"/>
      <c r="I244" s="1"/>
    </row>
    <row r="245" customFormat="false" ht="12.8" hidden="false" customHeight="false" outlineLevel="0" collapsed="false">
      <c r="A245" s="0" t="s">
        <v>247</v>
      </c>
      <c r="B245" s="0" t="s">
        <v>248</v>
      </c>
      <c r="C245" s="0" t="n">
        <f aca="false">61+6.041/60</f>
        <v>61.1006833333333</v>
      </c>
      <c r="D245" s="0" t="n">
        <f aca="false">69+20.801/60</f>
        <v>69.3466833333333</v>
      </c>
      <c r="E245" s="0" t="n">
        <f aca="false">-D245</f>
        <v>-69.3466833333333</v>
      </c>
      <c r="I245" s="1"/>
    </row>
    <row r="246" customFormat="false" ht="12.8" hidden="false" customHeight="false" outlineLevel="0" collapsed="false">
      <c r="A246" s="0" t="s">
        <v>247</v>
      </c>
      <c r="B246" s="0" t="s">
        <v>249</v>
      </c>
      <c r="C246" s="0" t="n">
        <f aca="false">61+14.397/60</f>
        <v>61.23995</v>
      </c>
      <c r="D246" s="0" t="n">
        <f aca="false">69+9.89/60</f>
        <v>69.1648333333333</v>
      </c>
      <c r="E246" s="0" t="n">
        <f aca="false">-D246</f>
        <v>-69.1648333333333</v>
      </c>
      <c r="I246" s="1"/>
    </row>
    <row r="247" customFormat="false" ht="12.8" hidden="false" customHeight="false" outlineLevel="0" collapsed="false">
      <c r="A247" s="0" t="s">
        <v>247</v>
      </c>
      <c r="B247" s="0" t="s">
        <v>250</v>
      </c>
      <c r="C247" s="0" t="n">
        <f aca="false">61+22.767/60</f>
        <v>61.37945</v>
      </c>
      <c r="D247" s="0" t="n">
        <f aca="false">68+58.868/60</f>
        <v>68.9811333333333</v>
      </c>
      <c r="E247" s="0" t="n">
        <f aca="false">-D247</f>
        <v>-68.9811333333333</v>
      </c>
      <c r="I247" s="1"/>
    </row>
    <row r="248" customFormat="false" ht="12.8" hidden="false" customHeight="false" outlineLevel="0" collapsed="false">
      <c r="A248" s="0" t="s">
        <v>247</v>
      </c>
      <c r="B248" s="0" t="s">
        <v>251</v>
      </c>
      <c r="C248" s="0" t="n">
        <f aca="false">61+31.115/60</f>
        <v>61.5185833333333</v>
      </c>
      <c r="D248" s="0" t="n">
        <f aca="false">68+47.759/60</f>
        <v>68.7959833333333</v>
      </c>
      <c r="E248" s="0" t="n">
        <f aca="false">-D248</f>
        <v>-68.7959833333333</v>
      </c>
      <c r="I248" s="1"/>
    </row>
    <row r="249" customFormat="false" ht="12.8" hidden="false" customHeight="false" outlineLevel="0" collapsed="false">
      <c r="A249" s="0" t="s">
        <v>247</v>
      </c>
      <c r="B249" s="0" t="s">
        <v>252</v>
      </c>
      <c r="C249" s="0" t="n">
        <f aca="false">61+39.512/60</f>
        <v>61.6585333333333</v>
      </c>
      <c r="D249" s="0" t="n">
        <f aca="false">68+36.45/60</f>
        <v>68.6075</v>
      </c>
      <c r="E249" s="0" t="n">
        <f aca="false">-D249</f>
        <v>-68.6075</v>
      </c>
      <c r="I249" s="1"/>
    </row>
    <row r="250" customFormat="false" ht="12.8" hidden="false" customHeight="false" outlineLevel="0" collapsed="false">
      <c r="A250" s="0" t="s">
        <v>247</v>
      </c>
      <c r="B250" s="0" t="s">
        <v>253</v>
      </c>
      <c r="C250" s="0" t="n">
        <f aca="false">61+47.895/60</f>
        <v>61.79825</v>
      </c>
      <c r="D250" s="0" t="n">
        <f aca="false">68+25.057/60</f>
        <v>68.4176166666667</v>
      </c>
      <c r="E250" s="0" t="n">
        <f aca="false">-D250</f>
        <v>-68.4176166666667</v>
      </c>
      <c r="I250" s="1"/>
    </row>
    <row r="251" customFormat="false" ht="12.8" hidden="false" customHeight="false" outlineLevel="0" collapsed="false">
      <c r="A251" s="0" t="s">
        <v>247</v>
      </c>
      <c r="B251" s="0" t="s">
        <v>254</v>
      </c>
      <c r="C251" s="0" t="n">
        <f aca="false">61+56.251/60</f>
        <v>61.9375166666667</v>
      </c>
      <c r="D251" s="0" t="n">
        <f aca="false">68+13.544/60</f>
        <v>68.2257333333333</v>
      </c>
      <c r="E251" s="0" t="n">
        <f aca="false">-D251</f>
        <v>-68.2257333333333</v>
      </c>
      <c r="I251" s="1"/>
    </row>
    <row r="252" customFormat="false" ht="12.8" hidden="false" customHeight="false" outlineLevel="0" collapsed="false">
      <c r="A252" s="0" t="s">
        <v>247</v>
      </c>
      <c r="B252" s="0" t="s">
        <v>255</v>
      </c>
      <c r="C252" s="0" t="n">
        <f aca="false">62+4.605/60</f>
        <v>62.07675</v>
      </c>
      <c r="D252" s="0" t="n">
        <f aca="false">68+1.946/60</f>
        <v>68.0324333333333</v>
      </c>
      <c r="E252" s="0" t="n">
        <f aca="false">-D252</f>
        <v>-68.0324333333333</v>
      </c>
      <c r="I252" s="1"/>
    </row>
    <row r="253" customFormat="false" ht="12.8" hidden="false" customHeight="false" outlineLevel="0" collapsed="false">
      <c r="B253" s="0"/>
      <c r="I253" s="1"/>
    </row>
    <row r="254" customFormat="false" ht="12.8" hidden="false" customHeight="false" outlineLevel="0" collapsed="false">
      <c r="A254" s="0" t="s">
        <v>256</v>
      </c>
      <c r="B254" s="0" t="s">
        <v>257</v>
      </c>
      <c r="C254" s="0" t="n">
        <f aca="false">60+31.179/60</f>
        <v>60.51965</v>
      </c>
      <c r="D254" s="0" t="n">
        <f aca="false">64+54.993/60</f>
        <v>64.91655</v>
      </c>
      <c r="E254" s="0" t="n">
        <f aca="false">-D254</f>
        <v>-64.91655</v>
      </c>
      <c r="I254" s="1"/>
    </row>
    <row r="255" customFormat="false" ht="12.8" hidden="false" customHeight="false" outlineLevel="0" collapsed="false">
      <c r="A255" s="0" t="s">
        <v>256</v>
      </c>
      <c r="B255" s="0" t="s">
        <v>258</v>
      </c>
      <c r="C255" s="0" t="n">
        <f aca="false">60+40.212/60</f>
        <v>60.6702</v>
      </c>
      <c r="D255" s="0" t="n">
        <f aca="false">65+3.405/60</f>
        <v>65.05675</v>
      </c>
      <c r="E255" s="0" t="n">
        <f aca="false">-D255</f>
        <v>-65.05675</v>
      </c>
      <c r="I255" s="1"/>
    </row>
    <row r="256" customFormat="false" ht="12.8" hidden="false" customHeight="false" outlineLevel="0" collapsed="false">
      <c r="A256" s="0" t="s">
        <v>256</v>
      </c>
      <c r="B256" s="0" t="s">
        <v>259</v>
      </c>
      <c r="C256" s="0" t="n">
        <f aca="false">60+49.224/60</f>
        <v>60.8204</v>
      </c>
      <c r="D256" s="0" t="n">
        <f aca="false">65+11.887/60</f>
        <v>65.1981166666667</v>
      </c>
      <c r="E256" s="0" t="n">
        <f aca="false">-D256</f>
        <v>-65.1981166666667</v>
      </c>
      <c r="I256" s="1"/>
    </row>
    <row r="257" customFormat="false" ht="12.8" hidden="false" customHeight="false" outlineLevel="0" collapsed="false">
      <c r="A257" s="0" t="s">
        <v>256</v>
      </c>
      <c r="B257" s="0" t="s">
        <v>260</v>
      </c>
      <c r="C257" s="0" t="n">
        <f aca="false">60+58.294/60</f>
        <v>60.9715666666667</v>
      </c>
      <c r="D257" s="0" t="n">
        <f aca="false">65+20.5/60</f>
        <v>65.3416666666667</v>
      </c>
      <c r="E257" s="0" t="n">
        <f aca="false">-D257</f>
        <v>-65.3416666666667</v>
      </c>
      <c r="I257" s="1"/>
    </row>
    <row r="258" customFormat="false" ht="12.8" hidden="false" customHeight="false" outlineLevel="0" collapsed="false">
      <c r="A258" s="0" t="s">
        <v>256</v>
      </c>
      <c r="B258" s="0" t="s">
        <v>261</v>
      </c>
      <c r="C258" s="0" t="n">
        <f aca="false">61+7.35/60</f>
        <v>61.1225</v>
      </c>
      <c r="D258" s="0" t="n">
        <f aca="false">65+29.212/60</f>
        <v>65.4868666666667</v>
      </c>
      <c r="E258" s="0" t="n">
        <f aca="false">-D258</f>
        <v>-65.4868666666667</v>
      </c>
      <c r="I258" s="1"/>
    </row>
    <row r="259" customFormat="false" ht="12.8" hidden="false" customHeight="false" outlineLevel="0" collapsed="false">
      <c r="A259" s="0" t="s">
        <v>256</v>
      </c>
      <c r="B259" s="0" t="s">
        <v>262</v>
      </c>
      <c r="C259" s="0" t="n">
        <f aca="false">61+16.403/60</f>
        <v>61.2733833333333</v>
      </c>
      <c r="D259" s="0" t="n">
        <f aca="false">65+37.975/60</f>
        <v>65.6329166666667</v>
      </c>
      <c r="E259" s="0" t="n">
        <f aca="false">-D259</f>
        <v>-65.6329166666667</v>
      </c>
      <c r="I259" s="1"/>
    </row>
    <row r="260" customFormat="false" ht="12.8" hidden="false" customHeight="false" outlineLevel="0" collapsed="false">
      <c r="A260" s="0" t="s">
        <v>256</v>
      </c>
      <c r="B260" s="0" t="s">
        <v>263</v>
      </c>
      <c r="C260" s="0" t="n">
        <f aca="false">61+25.414/60</f>
        <v>61.4235666666667</v>
      </c>
      <c r="D260" s="0" t="n">
        <f aca="false">65+46.824/60</f>
        <v>65.7804</v>
      </c>
      <c r="E260" s="0" t="n">
        <f aca="false">-D260</f>
        <v>-65.7804</v>
      </c>
      <c r="I260" s="1"/>
    </row>
    <row r="261" customFormat="false" ht="12.8" hidden="false" customHeight="false" outlineLevel="0" collapsed="false">
      <c r="A261" s="0" t="s">
        <v>256</v>
      </c>
      <c r="B261" s="0" t="s">
        <v>264</v>
      </c>
      <c r="C261" s="0" t="n">
        <f aca="false">61+34.428/60</f>
        <v>61.5738</v>
      </c>
      <c r="D261" s="0" t="n">
        <f aca="false">65+55.77/60</f>
        <v>65.9295</v>
      </c>
      <c r="E261" s="0" t="n">
        <f aca="false">-D261</f>
        <v>-65.9295</v>
      </c>
      <c r="I261" s="1"/>
    </row>
    <row r="262" customFormat="false" ht="12.8" hidden="false" customHeight="false" outlineLevel="0" collapsed="false">
      <c r="A262" s="0" t="s">
        <v>256</v>
      </c>
      <c r="B262" s="0" t="s">
        <v>265</v>
      </c>
      <c r="C262" s="0" t="n">
        <f aca="false">61+43.405/60</f>
        <v>61.7234166666667</v>
      </c>
      <c r="D262" s="0" t="n">
        <f aca="false">66+4.713/60</f>
        <v>66.07855</v>
      </c>
      <c r="E262" s="0" t="n">
        <f aca="false">-D262</f>
        <v>-66.07855</v>
      </c>
      <c r="I262" s="1"/>
    </row>
    <row r="263" customFormat="false" ht="12.8" hidden="false" customHeight="false" outlineLevel="0" collapsed="false">
      <c r="A263" s="0" t="s">
        <v>256</v>
      </c>
      <c r="B263" s="0" t="s">
        <v>266</v>
      </c>
      <c r="C263" s="0" t="n">
        <f aca="false">61+47.907/60</f>
        <v>61.79845</v>
      </c>
      <c r="D263" s="0" t="n">
        <f aca="false">66+9.224/60</f>
        <v>66.1537333333333</v>
      </c>
      <c r="E263" s="0" t="n">
        <f aca="false">-D263</f>
        <v>-66.1537333333333</v>
      </c>
      <c r="I263" s="1"/>
    </row>
    <row r="264" customFormat="false" ht="12.8" hidden="false" customHeight="false" outlineLevel="0" collapsed="false">
      <c r="B264" s="0"/>
      <c r="I264" s="1"/>
    </row>
    <row r="265" customFormat="false" ht="12.8" hidden="false" customHeight="false" outlineLevel="0" collapsed="false">
      <c r="A265" s="0" t="s">
        <v>267</v>
      </c>
      <c r="B265" s="0" t="s">
        <v>268</v>
      </c>
      <c r="C265" s="0" t="n">
        <f aca="false">62+12.7/60</f>
        <v>62.2116666666667</v>
      </c>
      <c r="D265" s="0" t="n">
        <f aca="false">64+16.8/60</f>
        <v>64.28</v>
      </c>
      <c r="E265" s="0" t="n">
        <f aca="false">-D265</f>
        <v>-64.28</v>
      </c>
      <c r="I265" s="1"/>
    </row>
    <row r="266" customFormat="false" ht="12.8" hidden="false" customHeight="false" outlineLevel="0" collapsed="false">
      <c r="A266" s="0" t="s">
        <v>267</v>
      </c>
      <c r="B266" s="0" t="s">
        <v>269</v>
      </c>
      <c r="C266" s="0" t="n">
        <f aca="false">62+9.7/60</f>
        <v>62.1616666666667</v>
      </c>
      <c r="D266" s="0" t="n">
        <f aca="false">63+56.4/60</f>
        <v>63.94</v>
      </c>
      <c r="E266" s="0" t="n">
        <f aca="false">-D266</f>
        <v>-63.94</v>
      </c>
      <c r="I266" s="1"/>
    </row>
    <row r="267" customFormat="false" ht="12.8" hidden="false" customHeight="false" outlineLevel="0" collapsed="false">
      <c r="A267" s="0" t="s">
        <v>267</v>
      </c>
      <c r="B267" s="0" t="s">
        <v>270</v>
      </c>
      <c r="C267" s="0" t="n">
        <f aca="false">62+6.7/60</f>
        <v>62.1116666666667</v>
      </c>
      <c r="D267" s="0" t="n">
        <f aca="false">63+36.1/60</f>
        <v>63.6016666666667</v>
      </c>
      <c r="E267" s="0" t="n">
        <f aca="false">-D267</f>
        <v>-63.6016666666667</v>
      </c>
      <c r="I267" s="1"/>
    </row>
    <row r="268" customFormat="false" ht="12.8" hidden="false" customHeight="false" outlineLevel="0" collapsed="false">
      <c r="A268" s="0" t="s">
        <v>267</v>
      </c>
      <c r="B268" s="0" t="s">
        <v>271</v>
      </c>
      <c r="C268" s="0" t="n">
        <f aca="false">62+3.7/60</f>
        <v>62.0616666666667</v>
      </c>
      <c r="D268" s="0" t="n">
        <f aca="false">63+15.7/60</f>
        <v>63.2616666666667</v>
      </c>
      <c r="E268" s="0" t="n">
        <f aca="false">-D268</f>
        <v>-63.2616666666667</v>
      </c>
      <c r="I268" s="1"/>
    </row>
    <row r="269" customFormat="false" ht="12.8" hidden="false" customHeight="false" outlineLevel="0" collapsed="false">
      <c r="A269" s="0" t="s">
        <v>267</v>
      </c>
      <c r="B269" s="0" t="s">
        <v>272</v>
      </c>
      <c r="C269" s="0" t="n">
        <f aca="false">62+0.8/60</f>
        <v>62.0133333333333</v>
      </c>
      <c r="D269" s="0" t="n">
        <f aca="false">62+55.4/60</f>
        <v>62.9233333333333</v>
      </c>
      <c r="E269" s="0" t="n">
        <f aca="false">-D269</f>
        <v>-62.9233333333333</v>
      </c>
    </row>
    <row r="270" customFormat="false" ht="12.8" hidden="false" customHeight="false" outlineLevel="0" collapsed="false">
      <c r="A270" s="0" t="s">
        <v>267</v>
      </c>
      <c r="B270" s="0" t="s">
        <v>273</v>
      </c>
      <c r="C270" s="0" t="n">
        <f aca="false">61+57.7/60</f>
        <v>61.9616666666667</v>
      </c>
      <c r="D270" s="0" t="n">
        <f aca="false">62+35.1/60</f>
        <v>62.585</v>
      </c>
      <c r="E270" s="0" t="n">
        <f aca="false">-D270</f>
        <v>-62.585</v>
      </c>
    </row>
    <row r="271" customFormat="false" ht="12.8" hidden="false" customHeight="false" outlineLevel="0" collapsed="false">
      <c r="A271" s="0" t="s">
        <v>267</v>
      </c>
      <c r="B271" s="0" t="s">
        <v>274</v>
      </c>
      <c r="C271" s="0" t="n">
        <f aca="false">61+54.7/60</f>
        <v>61.9116666666667</v>
      </c>
      <c r="D271" s="0" t="n">
        <f aca="false">62+14.8/60</f>
        <v>62.2466666666667</v>
      </c>
      <c r="E271" s="0" t="n">
        <f aca="false">-D271</f>
        <v>-62.2466666666667</v>
      </c>
    </row>
    <row r="272" customFormat="false" ht="12.8" hidden="false" customHeight="false" outlineLevel="0" collapsed="false">
      <c r="A272" s="0" t="s">
        <v>267</v>
      </c>
      <c r="B272" s="0" t="s">
        <v>275</v>
      </c>
      <c r="C272" s="0" t="n">
        <f aca="false">61+51.8/60</f>
        <v>61.8633333333333</v>
      </c>
      <c r="D272" s="0" t="n">
        <f aca="false">61+54.7/60</f>
        <v>61.9116666666667</v>
      </c>
      <c r="E272" s="0" t="n">
        <f aca="false">-D272</f>
        <v>-61.9116666666667</v>
      </c>
    </row>
    <row r="273" customFormat="false" ht="12.8" hidden="false" customHeight="false" outlineLevel="0" collapsed="false">
      <c r="A273" s="0" t="s">
        <v>267</v>
      </c>
      <c r="B273" s="0" t="s">
        <v>276</v>
      </c>
      <c r="C273" s="0" t="n">
        <f aca="false">61+48.7/60</f>
        <v>61.8116666666667</v>
      </c>
      <c r="D273" s="0" t="n">
        <f aca="false">61+34.5/60</f>
        <v>61.575</v>
      </c>
      <c r="E273" s="0" t="n">
        <f aca="false">-D273</f>
        <v>-61.575</v>
      </c>
    </row>
    <row r="274" customFormat="false" ht="12.8" hidden="false" customHeight="false" outlineLevel="0" collapsed="false">
      <c r="A274" s="0" t="s">
        <v>267</v>
      </c>
      <c r="B274" s="0" t="s">
        <v>277</v>
      </c>
      <c r="C274" s="0" t="n">
        <f aca="false">61+45.6/60</f>
        <v>61.76</v>
      </c>
      <c r="D274" s="0" t="n">
        <f aca="false">61+14.3/60</f>
        <v>61.2383333333333</v>
      </c>
      <c r="E274" s="0" t="n">
        <f aca="false">-D274</f>
        <v>-61.2383333333333</v>
      </c>
    </row>
    <row r="275" customFormat="false" ht="12.8" hidden="false" customHeight="false" outlineLevel="0" collapsed="false">
      <c r="A275" s="0" t="s">
        <v>267</v>
      </c>
      <c r="B275" s="0" t="s">
        <v>278</v>
      </c>
      <c r="C275" s="0" t="n">
        <f aca="false">61+42.6/60</f>
        <v>61.71</v>
      </c>
      <c r="D275" s="0" t="n">
        <f aca="false">60+54.2/60</f>
        <v>60.9033333333333</v>
      </c>
      <c r="E275" s="0" t="n">
        <f aca="false">-D275</f>
        <v>-60.9033333333333</v>
      </c>
    </row>
    <row r="276" customFormat="false" ht="12.8" hidden="false" customHeight="false" outlineLevel="0" collapsed="false">
      <c r="A276" s="0" t="s">
        <v>267</v>
      </c>
      <c r="B276" s="0" t="s">
        <v>279</v>
      </c>
      <c r="C276" s="0" t="n">
        <f aca="false">61+39.5/60</f>
        <v>61.6583333333333</v>
      </c>
      <c r="D276" s="0" t="n">
        <f aca="false">60+34.2/60</f>
        <v>60.57</v>
      </c>
      <c r="E276" s="0" t="n">
        <f aca="false">-D276</f>
        <v>-60.57</v>
      </c>
    </row>
    <row r="277" customFormat="false" ht="12.8" hidden="false" customHeight="false" outlineLevel="0" collapsed="false">
      <c r="B277" s="0"/>
    </row>
    <row r="278" customFormat="false" ht="12.8" hidden="false" customHeight="false" outlineLevel="0" collapsed="false">
      <c r="A278" s="0" t="s">
        <v>280</v>
      </c>
      <c r="B278" s="8" t="s">
        <v>281</v>
      </c>
      <c r="C278" s="8" t="n">
        <v>45.825</v>
      </c>
      <c r="D278" s="8" t="n">
        <v>59.85</v>
      </c>
      <c r="E278" s="8" t="n">
        <f aca="false">-D278</f>
        <v>-59.85</v>
      </c>
    </row>
    <row r="279" customFormat="false" ht="12.8" hidden="false" customHeight="false" outlineLevel="0" collapsed="false">
      <c r="A279" s="0" t="s">
        <v>280</v>
      </c>
      <c r="B279" s="8" t="s">
        <v>282</v>
      </c>
      <c r="C279" s="8" t="n">
        <v>45.658</v>
      </c>
      <c r="D279" s="8" t="n">
        <v>59.702</v>
      </c>
      <c r="E279" s="8" t="n">
        <f aca="false">-D279</f>
        <v>-59.702</v>
      </c>
    </row>
    <row r="280" customFormat="false" ht="12.8" hidden="false" customHeight="false" outlineLevel="0" collapsed="false">
      <c r="A280" s="0" t="s">
        <v>280</v>
      </c>
      <c r="B280" s="8" t="s">
        <v>283</v>
      </c>
      <c r="C280" s="8" t="n">
        <v>45.492</v>
      </c>
      <c r="D280" s="8" t="n">
        <v>59.517</v>
      </c>
      <c r="E280" s="8" t="n">
        <f aca="false">-D280</f>
        <v>-59.517</v>
      </c>
    </row>
    <row r="281" customFormat="false" ht="12.8" hidden="false" customHeight="false" outlineLevel="0" collapsed="false">
      <c r="A281" s="0" t="s">
        <v>280</v>
      </c>
      <c r="B281" s="8" t="s">
        <v>284</v>
      </c>
      <c r="C281" s="8" t="n">
        <v>45.158</v>
      </c>
      <c r="D281" s="8" t="n">
        <v>59.175</v>
      </c>
      <c r="E281" s="8" t="n">
        <f aca="false">-D281</f>
        <v>-59.175</v>
      </c>
    </row>
    <row r="282" customFormat="false" ht="12.8" hidden="false" customHeight="false" outlineLevel="0" collapsed="false">
      <c r="A282" s="0" t="s">
        <v>280</v>
      </c>
      <c r="B282" s="8" t="s">
        <v>285</v>
      </c>
      <c r="C282" s="8" t="n">
        <v>44.817</v>
      </c>
      <c r="D282" s="8" t="n">
        <v>58.85</v>
      </c>
      <c r="E282" s="8" t="n">
        <f aca="false">-D282</f>
        <v>-58.85</v>
      </c>
    </row>
    <row r="283" customFormat="false" ht="12.8" hidden="false" customHeight="false" outlineLevel="0" collapsed="false">
      <c r="A283" s="0" t="s">
        <v>280</v>
      </c>
      <c r="B283" s="8" t="s">
        <v>286</v>
      </c>
      <c r="C283" s="8" t="n">
        <v>44.475</v>
      </c>
      <c r="D283" s="8" t="n">
        <v>58.508</v>
      </c>
      <c r="E283" s="8" t="n">
        <f aca="false">-D283</f>
        <v>-58.508</v>
      </c>
    </row>
    <row r="284" customFormat="false" ht="12.8" hidden="false" customHeight="false" outlineLevel="0" collapsed="false">
      <c r="A284" s="0" t="s">
        <v>280</v>
      </c>
      <c r="B284" s="8" t="s">
        <v>287</v>
      </c>
      <c r="C284" s="8" t="n">
        <v>44.133</v>
      </c>
      <c r="D284" s="8" t="n">
        <v>58.175</v>
      </c>
      <c r="E284" s="8" t="n">
        <f aca="false">-D284</f>
        <v>-58.175</v>
      </c>
    </row>
    <row r="285" customFormat="false" ht="12.8" hidden="false" customHeight="false" outlineLevel="0" collapsed="false">
      <c r="A285" s="0" t="s">
        <v>280</v>
      </c>
      <c r="B285" s="8" t="s">
        <v>288</v>
      </c>
      <c r="C285" s="8" t="n">
        <v>43.783</v>
      </c>
      <c r="D285" s="8" t="n">
        <v>57.833</v>
      </c>
      <c r="E285" s="8" t="n">
        <f aca="false">-D285</f>
        <v>-57.833</v>
      </c>
    </row>
    <row r="286" customFormat="false" ht="12.8" hidden="false" customHeight="false" outlineLevel="0" collapsed="false">
      <c r="A286" s="0" t="s">
        <v>280</v>
      </c>
      <c r="B286" s="8" t="s">
        <v>289</v>
      </c>
      <c r="C286" s="8" t="n">
        <v>43.473</v>
      </c>
      <c r="D286" s="8" t="n">
        <v>57.527</v>
      </c>
      <c r="E286" s="8" t="n">
        <f aca="false">-D286</f>
        <v>-57.527</v>
      </c>
    </row>
    <row r="287" customFormat="false" ht="12.8" hidden="false" customHeight="false" outlineLevel="0" collapsed="false">
      <c r="B287" s="0"/>
      <c r="E287" s="8"/>
    </row>
    <row r="288" customFormat="false" ht="12.8" hidden="false" customHeight="false" outlineLevel="0" collapsed="false">
      <c r="A288" s="0" t="s">
        <v>290</v>
      </c>
      <c r="B288" s="8" t="s">
        <v>291</v>
      </c>
      <c r="C288" s="9" t="n">
        <v>44.4</v>
      </c>
      <c r="D288" s="9" t="n">
        <v>63.45</v>
      </c>
      <c r="E288" s="10" t="n">
        <f aca="false">-D288</f>
        <v>-63.45</v>
      </c>
    </row>
    <row r="289" customFormat="false" ht="12.8" hidden="false" customHeight="false" outlineLevel="0" collapsed="false">
      <c r="A289" s="0" t="s">
        <v>290</v>
      </c>
      <c r="B289" s="11" t="s">
        <v>292</v>
      </c>
      <c r="C289" s="9" t="n">
        <v>44.267</v>
      </c>
      <c r="D289" s="9" t="n">
        <v>63.317</v>
      </c>
      <c r="E289" s="10" t="n">
        <f aca="false">-D289</f>
        <v>-63.317</v>
      </c>
    </row>
    <row r="290" customFormat="false" ht="12.8" hidden="false" customHeight="false" outlineLevel="0" collapsed="false">
      <c r="A290" s="0" t="s">
        <v>290</v>
      </c>
      <c r="B290" s="8" t="s">
        <v>293</v>
      </c>
      <c r="C290" s="9" t="n">
        <v>43.883</v>
      </c>
      <c r="D290" s="9" t="n">
        <v>62.883</v>
      </c>
      <c r="E290" s="10" t="n">
        <f aca="false">-D290</f>
        <v>-62.883</v>
      </c>
    </row>
    <row r="291" customFormat="false" ht="12.8" hidden="false" customHeight="false" outlineLevel="0" collapsed="false">
      <c r="A291" s="0" t="s">
        <v>290</v>
      </c>
      <c r="B291" s="8" t="s">
        <v>294</v>
      </c>
      <c r="C291" s="9" t="n">
        <v>43.479</v>
      </c>
      <c r="D291" s="9" t="n">
        <v>62.451</v>
      </c>
      <c r="E291" s="10" t="n">
        <f aca="false">-D291</f>
        <v>-62.451</v>
      </c>
    </row>
    <row r="292" customFormat="false" ht="12.8" hidden="false" customHeight="false" outlineLevel="0" collapsed="false">
      <c r="A292" s="0" t="s">
        <v>290</v>
      </c>
      <c r="B292" s="8" t="s">
        <v>295</v>
      </c>
      <c r="C292" s="9" t="n">
        <v>43.183</v>
      </c>
      <c r="D292" s="9" t="n">
        <v>62.098</v>
      </c>
      <c r="E292" s="10" t="n">
        <f aca="false">-D292</f>
        <v>-62.098</v>
      </c>
      <c r="H292" s="10"/>
      <c r="I292" s="10"/>
      <c r="J292" s="8"/>
      <c r="K292" s="8"/>
      <c r="L292" s="8"/>
    </row>
    <row r="293" customFormat="false" ht="12.8" hidden="false" customHeight="false" outlineLevel="0" collapsed="false">
      <c r="A293" s="0" t="s">
        <v>290</v>
      </c>
      <c r="B293" s="8" t="s">
        <v>296</v>
      </c>
      <c r="C293" s="9" t="n">
        <v>42.94</v>
      </c>
      <c r="D293" s="9" t="n">
        <v>61.8333</v>
      </c>
      <c r="E293" s="10" t="n">
        <v>-61.8333</v>
      </c>
      <c r="H293" s="10"/>
      <c r="I293" s="10"/>
      <c r="J293" s="8"/>
      <c r="K293" s="8"/>
      <c r="L293" s="8"/>
    </row>
    <row r="294" customFormat="false" ht="12.8" hidden="false" customHeight="false" outlineLevel="0" collapsed="false">
      <c r="A294" s="0" t="s">
        <v>290</v>
      </c>
      <c r="B294" s="8" t="s">
        <v>297</v>
      </c>
      <c r="C294" s="9" t="n">
        <v>42.85</v>
      </c>
      <c r="D294" s="9" t="n">
        <v>61.733</v>
      </c>
      <c r="E294" s="10" t="n">
        <f aca="false">-D294</f>
        <v>-61.733</v>
      </c>
      <c r="H294" s="10"/>
      <c r="I294" s="10"/>
      <c r="J294" s="8"/>
      <c r="K294" s="8"/>
      <c r="L294" s="8"/>
    </row>
    <row r="295" customFormat="false" ht="12.8" hidden="false" customHeight="false" outlineLevel="0" collapsed="false">
      <c r="A295" s="0" t="s">
        <v>290</v>
      </c>
      <c r="B295" s="8" t="s">
        <v>298</v>
      </c>
      <c r="C295" s="9" t="n">
        <v>42.533</v>
      </c>
      <c r="D295" s="9" t="n">
        <v>61.4</v>
      </c>
      <c r="E295" s="10" t="n">
        <f aca="false">-D295</f>
        <v>-61.4</v>
      </c>
      <c r="H295" s="10"/>
      <c r="I295" s="10"/>
      <c r="J295" s="8"/>
      <c r="K295" s="8"/>
      <c r="L295" s="8"/>
    </row>
    <row r="296" customFormat="false" ht="12.8" hidden="false" customHeight="false" outlineLevel="0" collapsed="false">
      <c r="A296" s="0" t="s">
        <v>290</v>
      </c>
      <c r="B296" s="8" t="s">
        <v>299</v>
      </c>
      <c r="C296" s="10" t="n">
        <v>42.3785</v>
      </c>
      <c r="D296" s="10" t="n">
        <v>61.3033</v>
      </c>
      <c r="E296" s="10" t="n">
        <v>-61.3033</v>
      </c>
      <c r="H296" s="10"/>
      <c r="I296" s="10"/>
      <c r="J296" s="8"/>
      <c r="K296" s="8"/>
      <c r="L296" s="8"/>
    </row>
    <row r="297" customFormat="false" ht="12.8" hidden="false" customHeight="false" outlineLevel="0" collapsed="false">
      <c r="A297" s="0" t="s">
        <v>290</v>
      </c>
      <c r="B297" s="8" t="s">
        <v>300</v>
      </c>
      <c r="C297" s="10" t="n">
        <v>42.2333</v>
      </c>
      <c r="D297" s="10" t="n">
        <v>61.2098</v>
      </c>
      <c r="E297" s="10" t="n">
        <v>-61.2098</v>
      </c>
      <c r="H297" s="10"/>
      <c r="I297" s="10"/>
      <c r="J297" s="8"/>
      <c r="K297" s="8"/>
      <c r="L297" s="8"/>
    </row>
    <row r="298" customFormat="false" ht="12.8" hidden="false" customHeight="false" outlineLevel="0" collapsed="false">
      <c r="A298" s="0" t="s">
        <v>290</v>
      </c>
      <c r="B298" s="8" t="s">
        <v>301</v>
      </c>
      <c r="C298" s="10" t="n">
        <v>42.0306</v>
      </c>
      <c r="D298" s="10" t="n">
        <v>61.0666</v>
      </c>
      <c r="E298" s="10" t="n">
        <v>-61.0666</v>
      </c>
      <c r="H298" s="10"/>
      <c r="I298" s="10"/>
      <c r="J298" s="8"/>
      <c r="K298" s="8"/>
      <c r="L298" s="8"/>
    </row>
    <row r="299" customFormat="false" ht="12.8" hidden="false" customHeight="false" outlineLevel="0" collapsed="false">
      <c r="A299" s="0" t="s">
        <v>290</v>
      </c>
      <c r="B299" s="8" t="s">
        <v>302</v>
      </c>
      <c r="C299" s="10" t="n">
        <v>41.778</v>
      </c>
      <c r="D299" s="10" t="n">
        <v>60.9082</v>
      </c>
      <c r="E299" s="10" t="n">
        <v>-60.9082</v>
      </c>
      <c r="I299" s="10"/>
      <c r="J299" s="8"/>
      <c r="K299" s="8"/>
      <c r="L299" s="8"/>
    </row>
    <row r="300" customFormat="false" ht="12.8" hidden="false" customHeight="false" outlineLevel="0" collapsed="false">
      <c r="A300" s="0" t="s">
        <v>290</v>
      </c>
      <c r="B300" s="8" t="s">
        <v>303</v>
      </c>
      <c r="C300" s="10" t="n">
        <v>41.4106</v>
      </c>
      <c r="D300" s="10" t="n">
        <v>60.6766</v>
      </c>
      <c r="E300" s="10" t="n">
        <v>-60.6766</v>
      </c>
      <c r="H300" s="10"/>
      <c r="I300" s="10"/>
      <c r="J300" s="8"/>
      <c r="K300" s="8"/>
      <c r="L300" s="8"/>
    </row>
    <row r="301" customFormat="false" ht="12.8" hidden="false" customHeight="false" outlineLevel="0" collapsed="false">
      <c r="A301" s="0" t="s">
        <v>290</v>
      </c>
      <c r="B301" s="8" t="s">
        <v>304</v>
      </c>
      <c r="C301" s="10" t="n">
        <v>41.0415</v>
      </c>
      <c r="D301" s="10" t="n">
        <v>60.4443</v>
      </c>
      <c r="E301" s="10" t="n">
        <v>-60.4443</v>
      </c>
      <c r="H301" s="10"/>
      <c r="I301" s="10"/>
      <c r="J301" s="8"/>
      <c r="K301" s="8"/>
      <c r="L301" s="8"/>
    </row>
    <row r="302" customFormat="false" ht="12.8" hidden="false" customHeight="false" outlineLevel="0" collapsed="false">
      <c r="A302" s="0" t="s">
        <v>290</v>
      </c>
      <c r="B302" s="8" t="s">
        <v>305</v>
      </c>
      <c r="C302" s="10" t="n">
        <v>40.6748</v>
      </c>
      <c r="D302" s="10" t="n">
        <v>60.2147</v>
      </c>
      <c r="E302" s="10" t="n">
        <v>-60.2147</v>
      </c>
      <c r="H302" s="10"/>
      <c r="I302" s="10"/>
      <c r="J302" s="8"/>
      <c r="K302" s="8"/>
      <c r="L302" s="8"/>
    </row>
    <row r="303" customFormat="false" ht="12.8" hidden="false" customHeight="false" outlineLevel="0" collapsed="false">
      <c r="B303" s="0"/>
      <c r="E303" s="8"/>
      <c r="H303" s="10"/>
      <c r="I303" s="10"/>
      <c r="J303" s="8"/>
      <c r="K303" s="8"/>
      <c r="L303" s="8"/>
    </row>
    <row r="304" customFormat="false" ht="12.8" hidden="false" customHeight="false" outlineLevel="0" collapsed="false">
      <c r="A304" s="0" t="s">
        <v>306</v>
      </c>
      <c r="B304" s="8" t="s">
        <v>307</v>
      </c>
      <c r="C304" s="0" t="n">
        <v>43.25</v>
      </c>
      <c r="D304" s="0" t="n">
        <v>65.48</v>
      </c>
      <c r="E304" s="8" t="n">
        <f aca="false">-D304</f>
        <v>-65.48</v>
      </c>
      <c r="H304" s="10"/>
      <c r="I304" s="10"/>
      <c r="J304" s="8"/>
      <c r="K304" s="8"/>
      <c r="L304" s="8"/>
    </row>
    <row r="305" customFormat="false" ht="12.8" hidden="false" customHeight="false" outlineLevel="0" collapsed="false">
      <c r="A305" s="0" t="s">
        <v>306</v>
      </c>
      <c r="B305" s="8" t="s">
        <v>308</v>
      </c>
      <c r="C305" s="0" t="n">
        <v>43</v>
      </c>
      <c r="D305" s="0" t="n">
        <v>65.48</v>
      </c>
      <c r="E305" s="8" t="n">
        <f aca="false">-D305</f>
        <v>-65.48</v>
      </c>
      <c r="H305" s="10"/>
      <c r="I305" s="10"/>
      <c r="J305" s="8"/>
      <c r="K305" s="8"/>
      <c r="L305" s="8"/>
    </row>
    <row r="306" customFormat="false" ht="12.8" hidden="false" customHeight="false" outlineLevel="0" collapsed="false">
      <c r="A306" s="0" t="s">
        <v>306</v>
      </c>
      <c r="B306" s="8" t="s">
        <v>309</v>
      </c>
      <c r="C306" s="0" t="n">
        <v>42.76</v>
      </c>
      <c r="D306" s="0" t="n">
        <v>65.483</v>
      </c>
      <c r="E306" s="8" t="n">
        <f aca="false">-D306</f>
        <v>-65.483</v>
      </c>
      <c r="H306" s="10"/>
      <c r="I306" s="10"/>
      <c r="J306" s="8"/>
      <c r="K306" s="8"/>
      <c r="L306" s="8"/>
    </row>
    <row r="307" customFormat="false" ht="12.8" hidden="false" customHeight="false" outlineLevel="0" collapsed="false">
      <c r="A307" s="0" t="s">
        <v>306</v>
      </c>
      <c r="B307" s="8" t="s">
        <v>310</v>
      </c>
      <c r="C307" s="0" t="n">
        <v>42.45</v>
      </c>
      <c r="D307" s="0" t="n">
        <v>65.483</v>
      </c>
      <c r="E307" s="8" t="n">
        <f aca="false">-D307</f>
        <v>-65.483</v>
      </c>
      <c r="H307" s="10"/>
      <c r="I307" s="10"/>
      <c r="J307" s="8"/>
      <c r="K307" s="8"/>
      <c r="L307" s="8"/>
    </row>
    <row r="308" customFormat="false" ht="12.8" hidden="false" customHeight="false" outlineLevel="0" collapsed="false">
      <c r="A308" s="0" t="s">
        <v>306</v>
      </c>
      <c r="B308" s="8" t="s">
        <v>311</v>
      </c>
      <c r="C308" s="0" t="n">
        <v>42.133</v>
      </c>
      <c r="D308" s="0" t="n">
        <v>65.5</v>
      </c>
      <c r="E308" s="8" t="n">
        <f aca="false">-D308</f>
        <v>-65.5</v>
      </c>
    </row>
    <row r="309" customFormat="false" ht="12.8" hidden="false" customHeight="false" outlineLevel="0" collapsed="false">
      <c r="A309" s="0" t="s">
        <v>306</v>
      </c>
      <c r="B309" s="8" t="s">
        <v>312</v>
      </c>
      <c r="C309" s="0" t="n">
        <v>42</v>
      </c>
      <c r="D309" s="0" t="n">
        <v>65.51</v>
      </c>
      <c r="E309" s="8" t="n">
        <f aca="false">-D309</f>
        <v>-65.51</v>
      </c>
    </row>
    <row r="310" customFormat="false" ht="12.8" hidden="false" customHeight="false" outlineLevel="0" collapsed="false">
      <c r="A310" s="0" t="s">
        <v>306</v>
      </c>
      <c r="B310" s="8" t="s">
        <v>313</v>
      </c>
      <c r="C310" s="0" t="n">
        <v>41.867</v>
      </c>
      <c r="D310" s="0" t="n">
        <v>65.35</v>
      </c>
      <c r="E310" s="8" t="n">
        <f aca="false">-D310</f>
        <v>-65.35</v>
      </c>
    </row>
    <row r="311" customFormat="false" ht="12.8" hidden="false" customHeight="false" outlineLevel="0" collapsed="false">
      <c r="B311" s="0"/>
      <c r="E311" s="8"/>
    </row>
    <row r="312" customFormat="false" ht="12.8" hidden="false" customHeight="false" outlineLevel="0" collapsed="false">
      <c r="A312" s="0" t="s">
        <v>314</v>
      </c>
      <c r="B312" s="12" t="s">
        <v>315</v>
      </c>
      <c r="C312" s="0" t="n">
        <v>46.958</v>
      </c>
      <c r="D312" s="0" t="n">
        <v>60.217</v>
      </c>
      <c r="E312" s="8" t="n">
        <f aca="false">-D312</f>
        <v>-60.217</v>
      </c>
    </row>
    <row r="313" customFormat="false" ht="12.8" hidden="false" customHeight="false" outlineLevel="0" collapsed="false">
      <c r="A313" s="0" t="s">
        <v>314</v>
      </c>
      <c r="B313" s="12" t="s">
        <v>316</v>
      </c>
      <c r="C313" s="0" t="n">
        <v>47.023</v>
      </c>
      <c r="D313" s="0" t="n">
        <v>60.117</v>
      </c>
      <c r="E313" s="8" t="n">
        <f aca="false">-D313</f>
        <v>-60.117</v>
      </c>
    </row>
    <row r="314" customFormat="false" ht="12.8" hidden="false" customHeight="false" outlineLevel="0" collapsed="false">
      <c r="A314" s="0" t="s">
        <v>314</v>
      </c>
      <c r="B314" s="12" t="s">
        <v>317</v>
      </c>
      <c r="C314" s="0" t="n">
        <v>47.1</v>
      </c>
      <c r="D314" s="0" t="n">
        <v>59.992</v>
      </c>
      <c r="E314" s="8" t="n">
        <f aca="false">-D314</f>
        <v>-59.992</v>
      </c>
    </row>
    <row r="315" customFormat="false" ht="12.8" hidden="false" customHeight="false" outlineLevel="0" collapsed="false">
      <c r="A315" s="0" t="s">
        <v>314</v>
      </c>
      <c r="B315" s="12" t="s">
        <v>318</v>
      </c>
      <c r="C315" s="0" t="n">
        <v>47.272</v>
      </c>
      <c r="D315" s="0" t="n">
        <v>59.783</v>
      </c>
      <c r="E315" s="8" t="n">
        <f aca="false">-D315</f>
        <v>-59.783</v>
      </c>
    </row>
    <row r="316" customFormat="false" ht="12.8" hidden="false" customHeight="false" outlineLevel="0" collapsed="false">
      <c r="A316" s="0" t="s">
        <v>314</v>
      </c>
      <c r="B316" s="12" t="s">
        <v>319</v>
      </c>
      <c r="C316" s="0" t="n">
        <v>47.433</v>
      </c>
      <c r="D316" s="0" t="n">
        <v>59.558</v>
      </c>
      <c r="E316" s="8" t="n">
        <f aca="false">-D316</f>
        <v>-59.558</v>
      </c>
    </row>
    <row r="317" customFormat="false" ht="12.8" hidden="false" customHeight="false" outlineLevel="0" collapsed="false">
      <c r="A317" s="0" t="s">
        <v>314</v>
      </c>
      <c r="B317" s="12" t="s">
        <v>320</v>
      </c>
      <c r="C317" s="0" t="n">
        <v>47.583</v>
      </c>
      <c r="D317" s="0" t="n">
        <v>59.342</v>
      </c>
      <c r="E317" s="8" t="n">
        <f aca="false">-D317</f>
        <v>-59.342</v>
      </c>
    </row>
    <row r="318" customFormat="false" ht="12.8" hidden="false" customHeight="false" outlineLevel="0" collapsed="false">
      <c r="B318" s="13"/>
    </row>
    <row r="319" customFormat="false" ht="12.8" hidden="false" customHeight="false" outlineLevel="0" collapsed="false">
      <c r="A319" s="0" t="s">
        <v>321</v>
      </c>
      <c r="B319" s="14" t="s">
        <v>322</v>
      </c>
      <c r="C319" s="0" t="n">
        <v>46.7422</v>
      </c>
      <c r="D319" s="0" t="n">
        <v>60.9998</v>
      </c>
      <c r="E319" s="0" t="n">
        <f aca="false">-1*D319</f>
        <v>-60.9998</v>
      </c>
    </row>
    <row r="320" customFormat="false" ht="12.8" hidden="false" customHeight="false" outlineLevel="0" collapsed="false">
      <c r="A320" s="0" t="s">
        <v>321</v>
      </c>
      <c r="B320" s="14" t="s">
        <v>323</v>
      </c>
      <c r="C320" s="0" t="n">
        <v>46.8325</v>
      </c>
      <c r="D320" s="0" t="n">
        <v>61.2485</v>
      </c>
      <c r="E320" s="0" t="n">
        <f aca="false">-1*D320</f>
        <v>-61.2485</v>
      </c>
    </row>
    <row r="321" customFormat="false" ht="12.8" hidden="false" customHeight="false" outlineLevel="0" collapsed="false">
      <c r="A321" s="0" t="s">
        <v>321</v>
      </c>
      <c r="B321" s="14" t="s">
        <v>324</v>
      </c>
      <c r="C321" s="0" t="n">
        <v>46.9172</v>
      </c>
      <c r="D321" s="0" t="n">
        <v>61.4995</v>
      </c>
      <c r="E321" s="0" t="n">
        <f aca="false">-1*D321</f>
        <v>-61.4995</v>
      </c>
    </row>
    <row r="322" customFormat="false" ht="12.8" hidden="false" customHeight="false" outlineLevel="0" collapsed="false">
      <c r="A322" s="0" t="s">
        <v>321</v>
      </c>
      <c r="B322" s="14" t="s">
        <v>325</v>
      </c>
      <c r="C322" s="0" t="n">
        <v>46.997</v>
      </c>
      <c r="D322" s="0" t="n">
        <v>61.7502</v>
      </c>
      <c r="E322" s="0" t="n">
        <f aca="false">-1*D322</f>
        <v>-61.7502</v>
      </c>
    </row>
    <row r="323" customFormat="false" ht="12.8" hidden="false" customHeight="false" outlineLevel="0" collapsed="false">
      <c r="A323" s="0" t="s">
        <v>321</v>
      </c>
      <c r="B323" s="14" t="s">
        <v>326</v>
      </c>
      <c r="C323" s="0" t="n">
        <v>47.1642</v>
      </c>
      <c r="D323" s="0" t="n">
        <v>62.2488</v>
      </c>
      <c r="E323" s="0" t="n">
        <f aca="false">-1*D323</f>
        <v>-62.2488</v>
      </c>
    </row>
    <row r="324" customFormat="false" ht="12.8" hidden="false" customHeight="false" outlineLevel="0" collapsed="false">
      <c r="A324" s="0" t="s">
        <v>321</v>
      </c>
      <c r="B324" s="14" t="s">
        <v>327</v>
      </c>
      <c r="C324" s="0" t="n">
        <v>47.1665</v>
      </c>
      <c r="D324" s="0" t="n">
        <v>62.2498</v>
      </c>
      <c r="E324" s="0" t="n">
        <f aca="false">-1*D324</f>
        <v>-62.2498</v>
      </c>
    </row>
    <row r="325" customFormat="false" ht="12.8" hidden="false" customHeight="false" outlineLevel="0" collapsed="false">
      <c r="A325" s="0" t="s">
        <v>321</v>
      </c>
      <c r="B325" s="14" t="s">
        <v>328</v>
      </c>
      <c r="C325" s="0" t="n">
        <v>47.3348</v>
      </c>
      <c r="D325" s="0" t="n">
        <v>62.758</v>
      </c>
      <c r="E325" s="0" t="n">
        <f aca="false">-1*D325</f>
        <v>-62.758</v>
      </c>
    </row>
    <row r="326" customFormat="false" ht="12.8" hidden="false" customHeight="false" outlineLevel="0" collapsed="false">
      <c r="A326" s="0" t="s">
        <v>321</v>
      </c>
      <c r="B326" s="14" t="s">
        <v>329</v>
      </c>
      <c r="C326" s="0" t="n">
        <v>47.4987</v>
      </c>
      <c r="D326" s="0" t="n">
        <v>63.2487</v>
      </c>
      <c r="E326" s="0" t="n">
        <f aca="false">-1*D326</f>
        <v>-63.2487</v>
      </c>
    </row>
    <row r="327" customFormat="false" ht="12.8" hidden="false" customHeight="false" outlineLevel="0" collapsed="false">
      <c r="A327" s="0" t="s">
        <v>321</v>
      </c>
      <c r="B327" s="14" t="s">
        <v>330</v>
      </c>
      <c r="C327" s="0" t="n">
        <v>47.4998</v>
      </c>
      <c r="D327" s="0" t="n">
        <v>63.2498</v>
      </c>
      <c r="E327" s="0" t="n">
        <f aca="false">-1*D327</f>
        <v>-63.2498</v>
      </c>
    </row>
    <row r="328" customFormat="false" ht="12.8" hidden="false" customHeight="false" outlineLevel="0" collapsed="false">
      <c r="A328" s="0" t="s">
        <v>321</v>
      </c>
      <c r="B328" s="14" t="s">
        <v>331</v>
      </c>
      <c r="C328" s="0" t="n">
        <v>47.6658</v>
      </c>
      <c r="D328" s="0" t="n">
        <v>63.7492</v>
      </c>
      <c r="E328" s="0" t="n">
        <f aca="false">-1*D328</f>
        <v>-63.7492</v>
      </c>
    </row>
    <row r="329" customFormat="false" ht="12.8" hidden="false" customHeight="false" outlineLevel="0" collapsed="false">
      <c r="A329" s="0" t="s">
        <v>321</v>
      </c>
      <c r="B329" s="14" t="s">
        <v>332</v>
      </c>
      <c r="C329" s="0" t="n">
        <v>47.8075</v>
      </c>
      <c r="D329" s="0" t="n">
        <v>63.9875</v>
      </c>
      <c r="E329" s="0" t="n">
        <f aca="false">-1*D329</f>
        <v>-63.9875</v>
      </c>
    </row>
    <row r="330" customFormat="false" ht="12.8" hidden="false" customHeight="false" outlineLevel="0" collapsed="false">
      <c r="B330" s="14"/>
    </row>
    <row r="331" customFormat="false" ht="12.8" hidden="false" customHeight="false" outlineLevel="0" collapsed="false">
      <c r="A331" s="0" t="s">
        <v>333</v>
      </c>
      <c r="B331" s="14" t="s">
        <v>330</v>
      </c>
      <c r="C331" s="0" t="n">
        <v>47.5003</v>
      </c>
      <c r="D331" s="0" t="n">
        <v>-63.2503</v>
      </c>
      <c r="E331" s="0" t="n">
        <f aca="false">-1*D331</f>
        <v>63.2503</v>
      </c>
    </row>
    <row r="332" customFormat="false" ht="12.8" hidden="false" customHeight="false" outlineLevel="0" collapsed="false">
      <c r="A332" s="0" t="s">
        <v>333</v>
      </c>
      <c r="B332" s="14" t="s">
        <v>334</v>
      </c>
      <c r="C332" s="0" t="n">
        <v>48.2097</v>
      </c>
      <c r="D332" s="0" t="n">
        <v>-61.612</v>
      </c>
      <c r="E332" s="0" t="n">
        <f aca="false">-1*D332</f>
        <v>61.612</v>
      </c>
    </row>
    <row r="333" customFormat="false" ht="12.8" hidden="false" customHeight="false" outlineLevel="0" collapsed="false">
      <c r="A333" s="0" t="s">
        <v>333</v>
      </c>
      <c r="B333" s="14" t="s">
        <v>335</v>
      </c>
      <c r="C333" s="0" t="n">
        <v>48.5005</v>
      </c>
      <c r="D333" s="0" t="n">
        <v>-61.3008</v>
      </c>
      <c r="E333" s="0" t="n">
        <f aca="false">-1*D333</f>
        <v>61.3008</v>
      </c>
    </row>
    <row r="334" customFormat="false" ht="12.8" hidden="false" customHeight="false" outlineLevel="0" collapsed="false">
      <c r="A334" s="0" t="s">
        <v>333</v>
      </c>
      <c r="B334" s="14" t="s">
        <v>336</v>
      </c>
      <c r="C334" s="0" t="n">
        <v>48.7915</v>
      </c>
      <c r="D334" s="0" t="n">
        <v>-60.9642</v>
      </c>
      <c r="E334" s="0" t="n">
        <f aca="false">-1*D334</f>
        <v>60.9642</v>
      </c>
      <c r="I334" s="1"/>
    </row>
    <row r="335" customFormat="false" ht="12.8" hidden="false" customHeight="false" outlineLevel="0" collapsed="false">
      <c r="A335" s="0" t="s">
        <v>333</v>
      </c>
      <c r="B335" s="14" t="s">
        <v>337</v>
      </c>
      <c r="C335" s="0" t="n">
        <v>49.183</v>
      </c>
      <c r="D335" s="0" t="n">
        <v>-60.2663</v>
      </c>
      <c r="E335" s="0" t="n">
        <f aca="false">-1*D335</f>
        <v>60.2663</v>
      </c>
    </row>
    <row r="336" customFormat="false" ht="12.8" hidden="false" customHeight="false" outlineLevel="0" collapsed="false">
      <c r="A336" s="0" t="s">
        <v>333</v>
      </c>
      <c r="B336" s="14" t="s">
        <v>338</v>
      </c>
      <c r="C336" s="0" t="n">
        <v>49.5998</v>
      </c>
      <c r="D336" s="0" t="n">
        <v>-58.9657</v>
      </c>
      <c r="E336" s="0" t="n">
        <f aca="false">-1*D336</f>
        <v>58.9657</v>
      </c>
    </row>
    <row r="337" customFormat="false" ht="12.8" hidden="false" customHeight="false" outlineLevel="0" collapsed="false">
      <c r="A337" s="0" t="s">
        <v>333</v>
      </c>
      <c r="B337" s="14" t="s">
        <v>339</v>
      </c>
      <c r="C337" s="0" t="n">
        <v>50.183</v>
      </c>
      <c r="D337" s="0" t="n">
        <v>-58.449</v>
      </c>
      <c r="E337" s="0" t="n">
        <f aca="false">-1*D337</f>
        <v>58.449</v>
      </c>
    </row>
    <row r="338" customFormat="false" ht="12.8" hidden="false" customHeight="false" outlineLevel="0" collapsed="false">
      <c r="A338" s="0" t="s">
        <v>333</v>
      </c>
      <c r="B338" s="14" t="s">
        <v>340</v>
      </c>
      <c r="C338" s="0" t="n">
        <v>50.7018</v>
      </c>
      <c r="D338" s="0" t="n">
        <v>-57.5642</v>
      </c>
      <c r="E338" s="0" t="n">
        <f aca="false">-1*D338</f>
        <v>57.5642</v>
      </c>
    </row>
    <row r="339" customFormat="false" ht="12.8" hidden="false" customHeight="false" outlineLevel="0" collapsed="false">
      <c r="A339" s="0" t="s">
        <v>333</v>
      </c>
      <c r="B339" s="14" t="s">
        <v>341</v>
      </c>
      <c r="C339" s="0" t="n">
        <v>51.3835</v>
      </c>
      <c r="D339" s="0" t="n">
        <v>-56.7575</v>
      </c>
      <c r="E339" s="0" t="n">
        <f aca="false">-1*D339</f>
        <v>56.7575</v>
      </c>
    </row>
    <row r="340" customFormat="false" ht="12.8" hidden="false" customHeight="false" outlineLevel="0" collapsed="false">
      <c r="B340" s="14"/>
    </row>
    <row r="341" customFormat="false" ht="12.8" hidden="false" customHeight="false" outlineLevel="0" collapsed="false">
      <c r="A341" s="0" t="s">
        <v>342</v>
      </c>
      <c r="B341" s="14" t="s">
        <v>343</v>
      </c>
      <c r="C341" s="0" t="n">
        <v>47.5337</v>
      </c>
      <c r="D341" s="0" t="n">
        <v>-70.1722</v>
      </c>
      <c r="E341" s="0" t="n">
        <f aca="false">-1*D341</f>
        <v>70.1722</v>
      </c>
    </row>
    <row r="342" customFormat="false" ht="12.8" hidden="false" customHeight="false" outlineLevel="0" collapsed="false">
      <c r="A342" s="0" t="s">
        <v>342</v>
      </c>
      <c r="B342" s="14" t="s">
        <v>344</v>
      </c>
      <c r="C342" s="0" t="n">
        <v>48.267</v>
      </c>
      <c r="D342" s="0" t="n">
        <v>-69.366</v>
      </c>
      <c r="E342" s="0" t="n">
        <f aca="false">-1*D342</f>
        <v>69.366</v>
      </c>
    </row>
    <row r="343" customFormat="false" ht="12.8" hidden="false" customHeight="false" outlineLevel="0" collapsed="false">
      <c r="A343" s="0" t="s">
        <v>342</v>
      </c>
      <c r="B343" s="14" t="s">
        <v>345</v>
      </c>
      <c r="C343" s="0" t="n">
        <v>49.1512</v>
      </c>
      <c r="D343" s="0" t="n">
        <v>-67.2678</v>
      </c>
      <c r="E343" s="0" t="n">
        <f aca="false">-1*D343</f>
        <v>67.2678</v>
      </c>
    </row>
    <row r="344" customFormat="false" ht="12.8" hidden="false" customHeight="false" outlineLevel="0" collapsed="false">
      <c r="A344" s="0" t="s">
        <v>342</v>
      </c>
      <c r="B344" s="14" t="s">
        <v>346</v>
      </c>
      <c r="C344" s="0" t="n">
        <v>49.5503</v>
      </c>
      <c r="D344" s="0" t="n">
        <v>-66.2335</v>
      </c>
      <c r="E344" s="0" t="n">
        <f aca="false">-1*D344</f>
        <v>66.2335</v>
      </c>
    </row>
    <row r="345" customFormat="false" ht="12.8" hidden="false" customHeight="false" outlineLevel="0" collapsed="false">
      <c r="A345" s="0" t="s">
        <v>342</v>
      </c>
      <c r="B345" s="14" t="s">
        <v>347</v>
      </c>
      <c r="C345" s="0" t="n">
        <v>49.434</v>
      </c>
      <c r="D345" s="0" t="n">
        <v>-64.616</v>
      </c>
      <c r="E345" s="0" t="n">
        <f aca="false">-1*D345</f>
        <v>64.616</v>
      </c>
    </row>
    <row r="346" customFormat="false" ht="12.8" hidden="false" customHeight="false" outlineLevel="0" collapsed="false">
      <c r="A346" s="0" t="s">
        <v>342</v>
      </c>
      <c r="B346" s="14" t="s">
        <v>348</v>
      </c>
      <c r="C346" s="0" t="n">
        <v>48.9417</v>
      </c>
      <c r="D346" s="0" t="n">
        <v>-63.0678</v>
      </c>
      <c r="E346" s="0" t="n">
        <f aca="false">-1*D346</f>
        <v>63.0678</v>
      </c>
    </row>
    <row r="347" customFormat="false" ht="12.8" hidden="false" customHeight="false" outlineLevel="0" collapsed="false">
      <c r="A347" s="0" t="s">
        <v>342</v>
      </c>
      <c r="B347" s="14" t="s">
        <v>349</v>
      </c>
      <c r="C347" s="0" t="n">
        <v>48.6838</v>
      </c>
      <c r="D347" s="0" t="n">
        <v>-62.3172</v>
      </c>
      <c r="E347" s="0" t="n">
        <f aca="false">-1*D347</f>
        <v>62.3172</v>
      </c>
    </row>
    <row r="348" customFormat="false" ht="12.8" hidden="false" customHeight="false" outlineLevel="0" collapsed="false">
      <c r="A348" s="0" t="s">
        <v>342</v>
      </c>
      <c r="B348" s="14" t="s">
        <v>335</v>
      </c>
      <c r="C348" s="0" t="n">
        <v>48.5005</v>
      </c>
      <c r="D348" s="0" t="n">
        <v>-61.3008</v>
      </c>
      <c r="E348" s="0" t="n">
        <f aca="false">-1*D348</f>
        <v>61.3008</v>
      </c>
    </row>
    <row r="349" customFormat="false" ht="12.8" hidden="false" customHeight="false" outlineLevel="0" collapsed="false">
      <c r="A349" s="0" t="s">
        <v>342</v>
      </c>
      <c r="B349" s="14" t="s">
        <v>350</v>
      </c>
      <c r="C349" s="0" t="n">
        <v>48.3578</v>
      </c>
      <c r="D349" s="0" t="n">
        <v>-60.6558</v>
      </c>
      <c r="E349" s="0" t="n">
        <f aca="false">-1*D349</f>
        <v>60.6558</v>
      </c>
    </row>
    <row r="350" customFormat="false" ht="12.8" hidden="false" customHeight="false" outlineLevel="0" collapsed="false">
      <c r="A350" s="0" t="s">
        <v>342</v>
      </c>
      <c r="B350" s="14" t="s">
        <v>351</v>
      </c>
      <c r="C350" s="0" t="n">
        <v>48.1502</v>
      </c>
      <c r="D350" s="0" t="n">
        <v>-60.1073</v>
      </c>
      <c r="E350" s="0" t="n">
        <f aca="false">-1*D350</f>
        <v>60.1073</v>
      </c>
    </row>
    <row r="351" customFormat="false" ht="12.8" hidden="false" customHeight="false" outlineLevel="0" collapsed="false">
      <c r="A351" s="0" t="s">
        <v>342</v>
      </c>
      <c r="B351" s="14" t="s">
        <v>352</v>
      </c>
      <c r="C351" s="0" t="n">
        <v>47.2712</v>
      </c>
      <c r="D351" s="0" t="n">
        <v>-59.781</v>
      </c>
      <c r="E351" s="0" t="n">
        <f aca="false">-1*D351</f>
        <v>59.781</v>
      </c>
    </row>
    <row r="352" customFormat="false" ht="12.8" hidden="false" customHeight="false" outlineLevel="0" collapsed="false">
      <c r="B352" s="0"/>
    </row>
    <row r="353" customFormat="false" ht="12.8" hidden="false" customHeight="false" outlineLevel="0" collapsed="false">
      <c r="B353" s="14"/>
    </row>
    <row r="354" customFormat="false" ht="12.8" hidden="false" customHeight="false" outlineLevel="0" collapsed="false">
      <c r="B354" s="0"/>
    </row>
    <row r="355" customFormat="false" ht="12.8" hidden="false" customHeight="false" outlineLevel="0" collapsed="false">
      <c r="B355" s="0"/>
    </row>
    <row r="356" customFormat="false" ht="12.8" hidden="false" customHeight="false" outlineLevel="0" collapsed="false">
      <c r="B356" s="14"/>
    </row>
    <row r="357" customFormat="false" ht="12.8" hidden="false" customHeight="false" outlineLevel="0" collapsed="false">
      <c r="B357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52:E352 A1"/>
    </sheetView>
  </sheetViews>
  <sheetFormatPr defaultColWidth="8.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52:E352 A1"/>
    </sheetView>
  </sheetViews>
  <sheetFormatPr defaultColWidth="8.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2011-08-08T17:00:13Z</dcterms:created>
  <dc:creator>template</dc:creator>
  <dc:description/>
  <dc:language>en-CA</dc:language>
  <cp:lastModifiedBy/>
  <dcterms:modified xsi:type="dcterms:W3CDTF">2023-10-02T12:55:03Z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