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frei365net-my.sharepoint.com/personal/romain_pasquier_efrei_net/Documents/Ecole/EFREI/Master camp/Solution factory/"/>
    </mc:Choice>
  </mc:AlternateContent>
  <xr:revisionPtr revIDLastSave="107" documentId="13_ncr:1_{35A5B8F7-1A33-4D97-BB7C-07F62072712C}" xr6:coauthVersionLast="47" xr6:coauthVersionMax="47" xr10:uidLastSave="{0DA65049-3CE5-4D49-9938-70311E4724E8}"/>
  <bookViews>
    <workbookView xWindow="-120" yWindow="-120" windowWidth="29040" windowHeight="15720" tabRatio="670" xr2:uid="{00000000-000D-0000-FFFF-FFFF00000000}"/>
  </bookViews>
  <sheets>
    <sheet name="Votre projet" sheetId="1" r:id="rId1"/>
    <sheet name="Table" sheetId="5" state="hidden" r:id="rId2"/>
  </sheets>
  <definedNames>
    <definedName name="ouinon">Table!$D$1:$D$2</definedName>
    <definedName name="semaine">Table!$A$1:$B$7</definedName>
    <definedName name="_xlnm.Print_Area" localSheetId="0">'Votre projet'!$A$1:$AH$54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1" l="1"/>
  <c r="G12" i="1" s="1"/>
  <c r="G2" i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H7" i="1" l="1"/>
  <c r="H8" i="1" l="1"/>
  <c r="I7" i="1"/>
  <c r="J7" i="1" l="1"/>
  <c r="I10" i="1"/>
  <c r="I9" i="1"/>
  <c r="I8" i="1" s="1"/>
  <c r="K7" i="1" l="1"/>
  <c r="J10" i="1"/>
  <c r="J9" i="1"/>
  <c r="J8" i="1" s="1"/>
  <c r="H9" i="1"/>
  <c r="L7" i="1" l="1"/>
  <c r="K10" i="1"/>
  <c r="K9" i="1"/>
  <c r="K8" i="1" s="1"/>
  <c r="H10" i="1"/>
  <c r="L10" i="1" l="1"/>
  <c r="L9" i="1"/>
  <c r="L8" i="1" s="1"/>
  <c r="M7" i="1"/>
  <c r="N7" i="1" l="1"/>
  <c r="M10" i="1"/>
  <c r="M9" i="1"/>
  <c r="M8" i="1" s="1"/>
  <c r="N9" i="1" l="1"/>
  <c r="N8" i="1" s="1"/>
  <c r="O7" i="1"/>
  <c r="N10" i="1"/>
  <c r="O9" i="1" l="1"/>
  <c r="O8" i="1" s="1"/>
  <c r="O10" i="1"/>
  <c r="P7" i="1"/>
  <c r="P9" i="1" l="1"/>
  <c r="P8" i="1" s="1"/>
  <c r="Q7" i="1"/>
  <c r="P10" i="1"/>
  <c r="Q10" i="1" l="1"/>
  <c r="Q9" i="1"/>
  <c r="Q8" i="1" s="1"/>
  <c r="R7" i="1"/>
  <c r="S7" i="1" l="1"/>
  <c r="R10" i="1"/>
  <c r="R9" i="1"/>
  <c r="R8" i="1" s="1"/>
  <c r="T7" i="1" l="1"/>
  <c r="S10" i="1"/>
  <c r="S9" i="1"/>
  <c r="S8" i="1" s="1"/>
  <c r="T9" i="1" l="1"/>
  <c r="T8" i="1" s="1"/>
  <c r="U7" i="1"/>
  <c r="T10" i="1"/>
  <c r="U10" i="1" l="1"/>
  <c r="U9" i="1"/>
  <c r="U8" i="1" s="1"/>
  <c r="V7" i="1"/>
  <c r="V9" i="1" l="1"/>
  <c r="V8" i="1" s="1"/>
  <c r="W7" i="1"/>
  <c r="V10" i="1"/>
  <c r="W9" i="1" l="1"/>
  <c r="W8" i="1" s="1"/>
  <c r="W10" i="1"/>
  <c r="X7" i="1"/>
  <c r="X10" i="1" l="1"/>
  <c r="X9" i="1"/>
  <c r="X8" i="1" s="1"/>
  <c r="Y7" i="1"/>
  <c r="Z7" i="1" l="1"/>
  <c r="Y10" i="1"/>
  <c r="Y9" i="1"/>
  <c r="Y8" i="1" s="1"/>
  <c r="Z9" i="1" l="1"/>
  <c r="Z8" i="1" s="1"/>
  <c r="AA7" i="1"/>
  <c r="Z10" i="1"/>
  <c r="AB7" i="1" l="1"/>
  <c r="AA9" i="1"/>
  <c r="AA8" i="1" s="1"/>
  <c r="AA10" i="1"/>
  <c r="AB10" i="1" l="1"/>
  <c r="AB9" i="1"/>
  <c r="AB8" i="1" s="1"/>
  <c r="AC7" i="1"/>
  <c r="AD7" i="1" l="1"/>
  <c r="AC10" i="1"/>
  <c r="AC9" i="1"/>
  <c r="AC8" i="1" s="1"/>
  <c r="AD9" i="1" l="1"/>
  <c r="AD8" i="1" s="1"/>
  <c r="AE7" i="1"/>
  <c r="AD10" i="1"/>
  <c r="AE9" i="1" l="1"/>
  <c r="AE8" i="1" s="1"/>
  <c r="AF7" i="1"/>
  <c r="AE10" i="1"/>
  <c r="AF10" i="1" l="1"/>
  <c r="AG7" i="1"/>
  <c r="AF9" i="1"/>
  <c r="AF8" i="1" s="1"/>
  <c r="AG10" i="1" l="1"/>
  <c r="AG9" i="1"/>
  <c r="AG8" i="1" s="1"/>
  <c r="AH7" i="1"/>
  <c r="AH10" i="1" l="1"/>
  <c r="AH9" i="1"/>
  <c r="AH8" i="1" s="1"/>
</calcChain>
</file>

<file path=xl/sharedStrings.xml><?xml version="1.0" encoding="utf-8"?>
<sst xmlns="http://schemas.openxmlformats.org/spreadsheetml/2006/main" count="42" uniqueCount="39">
  <si>
    <t>Détails du projet</t>
  </si>
  <si>
    <t>Projet</t>
  </si>
  <si>
    <t>Vote en ligne - groupe 116 / 4</t>
  </si>
  <si>
    <t>Chef de projet</t>
  </si>
  <si>
    <t>Romain Pasquier</t>
  </si>
  <si>
    <t>Jours ouvrés uniquement</t>
  </si>
  <si>
    <t>NON</t>
  </si>
  <si>
    <t>Date de début</t>
  </si>
  <si>
    <t>Commentaires</t>
  </si>
  <si>
    <t>Tâches</t>
  </si>
  <si>
    <t>Durée</t>
  </si>
  <si>
    <t>Date de fin</t>
  </si>
  <si>
    <t>Réalisé</t>
  </si>
  <si>
    <t>Tâche 1</t>
  </si>
  <si>
    <t>1.1</t>
  </si>
  <si>
    <t>Rédiger réponse à l'appel d'offre</t>
  </si>
  <si>
    <t>1.2</t>
  </si>
  <si>
    <t>Structure BDD (MCD / MLD)</t>
  </si>
  <si>
    <t>1.3</t>
  </si>
  <si>
    <t>Conception UML (UCD / DA)</t>
  </si>
  <si>
    <t>1.4</t>
  </si>
  <si>
    <t>Maquette design</t>
  </si>
  <si>
    <t>1.5</t>
  </si>
  <si>
    <t>Structure backend (indiquer aux dev Front les fonctions)</t>
  </si>
  <si>
    <t>1.6</t>
  </si>
  <si>
    <t>Implementation Backend</t>
  </si>
  <si>
    <t>1.7</t>
  </si>
  <si>
    <t>Implementation Frontend</t>
  </si>
  <si>
    <t>1.8</t>
  </si>
  <si>
    <t>Tests finaux de l'application (+ tests continues pour chaque composant)</t>
  </si>
  <si>
    <t>1.9</t>
  </si>
  <si>
    <t>Deploiement</t>
  </si>
  <si>
    <t>L</t>
  </si>
  <si>
    <t>OUI</t>
  </si>
  <si>
    <t>M</t>
  </si>
  <si>
    <t>J</t>
  </si>
  <si>
    <t>V</t>
  </si>
  <si>
    <t>S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</si>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</sst>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mmm\-yy;@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14" fontId="2" fillId="0" borderId="0" xfId="0" applyNumberFormat="1" applyFont="1"/>
    <xf numFmtId="164" fontId="3" fillId="0" borderId="0" xfId="0" applyNumberFormat="1" applyFont="1" applyAlignment="1">
      <alignment horizontal="left"/>
    </xf>
    <xf numFmtId="164" fontId="3" fillId="0" borderId="1" xfId="0" applyNumberFormat="1" applyFont="1" applyBorder="1" applyAlignment="1">
      <alignment horizontal="left" textRotation="90"/>
    </xf>
    <xf numFmtId="164" fontId="3" fillId="0" borderId="0" xfId="0" applyNumberFormat="1" applyFont="1" applyAlignment="1">
      <alignment horizontal="left" textRotation="90"/>
    </xf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left" vertical="top" textRotation="90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1" applyFont="1"/>
    <xf numFmtId="9" fontId="3" fillId="0" borderId="0" xfId="1" applyFont="1" applyAlignment="1">
      <alignment horizontal="left"/>
    </xf>
    <xf numFmtId="9" fontId="2" fillId="0" borderId="0" xfId="1" applyFont="1" applyAlignment="1">
      <alignment horizontal="left"/>
    </xf>
    <xf numFmtId="9" fontId="3" fillId="0" borderId="3" xfId="1" applyFont="1" applyFill="1" applyBorder="1" applyAlignment="1">
      <alignment horizontal="left" vertical="center" wrapText="1"/>
    </xf>
    <xf numFmtId="9" fontId="3" fillId="0" borderId="0" xfId="1" applyFont="1" applyBorder="1" applyAlignment="1">
      <alignment horizontal="left"/>
    </xf>
    <xf numFmtId="9" fontId="2" fillId="0" borderId="0" xfId="1" applyFont="1" applyBorder="1" applyAlignment="1">
      <alignment horizontal="left"/>
    </xf>
    <xf numFmtId="14" fontId="2" fillId="0" borderId="0" xfId="1" applyNumberFormat="1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/>
    <xf numFmtId="9" fontId="4" fillId="2" borderId="0" xfId="1" applyFont="1" applyFill="1"/>
    <xf numFmtId="0" fontId="5" fillId="2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7" xfId="0" applyFont="1" applyBorder="1"/>
    <xf numFmtId="14" fontId="8" fillId="0" borderId="6" xfId="0" applyNumberFormat="1" applyFont="1" applyBorder="1" applyAlignment="1">
      <alignment horizontal="left"/>
    </xf>
    <xf numFmtId="9" fontId="4" fillId="2" borderId="0" xfId="1" applyFont="1" applyFill="1" applyBorder="1" applyAlignment="1">
      <alignment horizontal="left"/>
    </xf>
    <xf numFmtId="9" fontId="2" fillId="0" borderId="0" xfId="1" applyFont="1" applyFill="1" applyBorder="1" applyAlignment="1">
      <alignment horizontal="left"/>
    </xf>
    <xf numFmtId="0" fontId="8" fillId="0" borderId="8" xfId="0" applyFont="1" applyBorder="1" applyAlignment="1">
      <alignment horizontal="left"/>
    </xf>
    <xf numFmtId="14" fontId="2" fillId="0" borderId="0" xfId="0" quotePrefix="1" applyNumberFormat="1" applyFont="1" applyAlignment="1">
      <alignment horizontal="left"/>
    </xf>
    <xf numFmtId="0" fontId="8" fillId="0" borderId="6" xfId="0" applyFont="1" applyBorder="1" applyAlignment="1">
      <alignment horizontal="left"/>
    </xf>
    <xf numFmtId="14" fontId="2" fillId="0" borderId="0" xfId="0" applyNumberFormat="1" applyFont="1" applyAlignment="1">
      <alignment horizontal="left"/>
    </xf>
    <xf numFmtId="164" fontId="9" fillId="0" borderId="6" xfId="0" applyNumberFormat="1" applyFont="1" applyBorder="1" applyAlignment="1">
      <alignment horizontal="left" vertical="top"/>
    </xf>
    <xf numFmtId="164" fontId="7" fillId="0" borderId="7" xfId="0" applyNumberFormat="1" applyFont="1" applyBorder="1" applyAlignment="1">
      <alignment horizontal="left" vertical="top"/>
    </xf>
    <xf numFmtId="164" fontId="7" fillId="0" borderId="8" xfId="0" applyNumberFormat="1" applyFont="1" applyBorder="1" applyAlignment="1">
      <alignment horizontal="left" vertical="top"/>
    </xf>
    <xf numFmtId="0" fontId="8" fillId="0" borderId="4" xfId="0" applyFont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9" fontId="3" fillId="0" borderId="2" xfId="1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</cellXfs>
  <cellStyles count="2">
    <cellStyle name="Normal" xfId="0" builtinId="0"/>
    <cellStyle name="Pourcentage" xfId="1" builtinId="5"/>
  </cellStyles>
  <dxfs count="9"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border>
        <left style="thin">
          <color theme="1" tint="0.499984740745262"/>
        </left>
        <vertical/>
        <horizontal/>
      </border>
    </dxf>
    <dxf>
      <font>
        <color theme="0"/>
      </font>
    </dxf>
    <dxf>
      <border>
        <left style="thin">
          <color theme="0" tint="-0.34998626667073579"/>
        </left>
        <vertical/>
        <horizontal/>
      </border>
    </dxf>
  </dxfs>
  <tableStyles count="0" defaultTableStyle="TableStyleMedium2" defaultPivotStyle="PivotStyleLight16"/>
  <colors>
    <mruColors>
      <color rgb="FFFF7575"/>
      <color rgb="FFFC4653"/>
      <color rgb="FFD07C7A"/>
      <color rgb="FFA7C46E"/>
      <color rgb="FF88E8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Scroll" dx="16" fmlaLink="$G$1" horiz="1" inc="5" max="18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</xdr:row>
          <xdr:rowOff>28575</xdr:rowOff>
        </xdr:from>
        <xdr:to>
          <xdr:col>41</xdr:col>
          <xdr:colOff>485775</xdr:colOff>
          <xdr:row>2</xdr:row>
          <xdr:rowOff>123825</xdr:rowOff>
        </xdr:to>
        <xdr:sp macro="" textlink="">
          <xdr:nvSpPr>
            <xdr:cNvPr id="1030" name="Scroll Bar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98"/>
  <sheetViews>
    <sheetView showGridLines="0" tabSelected="1" zoomScaleNormal="100" workbookViewId="0">
      <pane ySplit="10" topLeftCell="A11" activePane="bottomLeft" state="frozen"/>
      <selection pane="bottomLeft" activeCell="AI18" sqref="AI18"/>
    </sheetView>
  </sheetViews>
  <sheetFormatPr defaultColWidth="11" defaultRowHeight="11.25"/>
  <cols>
    <col min="1" max="1" width="4" style="6" bestFit="1" customWidth="1"/>
    <col min="2" max="2" width="49" style="1" customWidth="1"/>
    <col min="3" max="3" width="11.85546875" style="6" customWidth="1"/>
    <col min="4" max="4" width="5.5703125" style="1" customWidth="1"/>
    <col min="5" max="5" width="11.85546875" style="6" customWidth="1"/>
    <col min="6" max="6" width="6.42578125" style="15" customWidth="1"/>
    <col min="7" max="7" width="9" style="10" hidden="1" customWidth="1"/>
    <col min="8" max="34" width="2.5703125" style="1" customWidth="1"/>
    <col min="35" max="16384" width="11" style="1"/>
  </cols>
  <sheetData>
    <row r="1" spans="1:34" ht="15">
      <c r="A1" s="35" t="s">
        <v>0</v>
      </c>
      <c r="B1" s="35"/>
      <c r="C1" s="36"/>
      <c r="D1" s="36"/>
      <c r="E1" s="36"/>
      <c r="G1" s="1">
        <v>0</v>
      </c>
    </row>
    <row r="2" spans="1:34" ht="12">
      <c r="A2" s="37" t="s">
        <v>1</v>
      </c>
      <c r="B2" s="37"/>
      <c r="C2" s="34" t="s">
        <v>2</v>
      </c>
      <c r="D2" s="34"/>
      <c r="E2" s="34"/>
      <c r="G2" s="2">
        <f ca="1">TODAY()</f>
        <v>44722</v>
      </c>
    </row>
    <row r="3" spans="1:34" ht="12">
      <c r="A3" s="37" t="s">
        <v>3</v>
      </c>
      <c r="B3" s="37"/>
      <c r="C3" s="34" t="s">
        <v>4</v>
      </c>
      <c r="D3" s="34"/>
      <c r="E3" s="34"/>
      <c r="G3" s="2"/>
    </row>
    <row r="4" spans="1:34" ht="10.5" customHeight="1">
      <c r="A4" s="38"/>
      <c r="B4" s="39"/>
      <c r="C4" s="21"/>
      <c r="D4" s="21"/>
      <c r="E4" s="22"/>
      <c r="G4" s="2"/>
    </row>
    <row r="5" spans="1:34" ht="12">
      <c r="A5" s="37" t="s">
        <v>5</v>
      </c>
      <c r="B5" s="37"/>
      <c r="C5" s="29" t="s">
        <v>6</v>
      </c>
      <c r="D5" s="23"/>
      <c r="E5" s="27"/>
      <c r="G5" s="2"/>
    </row>
    <row r="6" spans="1:34" ht="12">
      <c r="A6" s="37" t="s">
        <v>7</v>
      </c>
      <c r="B6" s="37"/>
      <c r="C6" s="24">
        <v>44721</v>
      </c>
      <c r="D6" s="23"/>
      <c r="E6" s="27"/>
      <c r="G6" s="2"/>
    </row>
    <row r="7" spans="1:34" s="3" customFormat="1" ht="35.25" customHeight="1">
      <c r="A7" s="31" t="s">
        <v>8</v>
      </c>
      <c r="B7" s="32"/>
      <c r="C7" s="32"/>
      <c r="D7" s="32"/>
      <c r="E7" s="33"/>
      <c r="F7" s="14"/>
      <c r="G7" s="11"/>
      <c r="H7" s="4">
        <f>C6+G1</f>
        <v>44721</v>
      </c>
      <c r="I7" s="5">
        <f>H7+1</f>
        <v>44722</v>
      </c>
      <c r="J7" s="5">
        <f t="shared" ref="J7:AH7" si="0">I7+1</f>
        <v>44723</v>
      </c>
      <c r="K7" s="5">
        <f t="shared" si="0"/>
        <v>44724</v>
      </c>
      <c r="L7" s="5">
        <f t="shared" si="0"/>
        <v>44725</v>
      </c>
      <c r="M7" s="5">
        <f t="shared" si="0"/>
        <v>44726</v>
      </c>
      <c r="N7" s="5">
        <f t="shared" si="0"/>
        <v>44727</v>
      </c>
      <c r="O7" s="5">
        <f t="shared" si="0"/>
        <v>44728</v>
      </c>
      <c r="P7" s="5">
        <f t="shared" si="0"/>
        <v>44729</v>
      </c>
      <c r="Q7" s="5">
        <f t="shared" si="0"/>
        <v>44730</v>
      </c>
      <c r="R7" s="5">
        <f t="shared" si="0"/>
        <v>44731</v>
      </c>
      <c r="S7" s="5">
        <f t="shared" si="0"/>
        <v>44732</v>
      </c>
      <c r="T7" s="5">
        <f t="shared" si="0"/>
        <v>44733</v>
      </c>
      <c r="U7" s="5">
        <f t="shared" si="0"/>
        <v>44734</v>
      </c>
      <c r="V7" s="5">
        <f t="shared" si="0"/>
        <v>44735</v>
      </c>
      <c r="W7" s="5">
        <f t="shared" si="0"/>
        <v>44736</v>
      </c>
      <c r="X7" s="5">
        <f t="shared" si="0"/>
        <v>44737</v>
      </c>
      <c r="Y7" s="5">
        <f t="shared" si="0"/>
        <v>44738</v>
      </c>
      <c r="Z7" s="5">
        <f t="shared" si="0"/>
        <v>44739</v>
      </c>
      <c r="AA7" s="5">
        <f t="shared" si="0"/>
        <v>44740</v>
      </c>
      <c r="AB7" s="5">
        <f t="shared" si="0"/>
        <v>44741</v>
      </c>
      <c r="AC7" s="5">
        <f t="shared" si="0"/>
        <v>44742</v>
      </c>
      <c r="AD7" s="5">
        <f t="shared" si="0"/>
        <v>44743</v>
      </c>
      <c r="AE7" s="5">
        <f t="shared" si="0"/>
        <v>44744</v>
      </c>
      <c r="AF7" s="5">
        <f t="shared" si="0"/>
        <v>44745</v>
      </c>
      <c r="AG7" s="5">
        <f t="shared" si="0"/>
        <v>44746</v>
      </c>
      <c r="AH7" s="5">
        <f t="shared" si="0"/>
        <v>44747</v>
      </c>
    </row>
    <row r="8" spans="1:34" s="6" customFormat="1" ht="28.5" customHeight="1">
      <c r="F8" s="15"/>
      <c r="G8" s="12"/>
      <c r="H8" s="7" t="str">
        <f>"S "&amp;WEEKNUM(H7,2)</f>
        <v>S 24</v>
      </c>
      <c r="I8" s="7" t="str">
        <f t="shared" ref="I8" si="1">IF(I9="L","S "&amp;WEEKNUM(I7,2),"")</f>
        <v/>
      </c>
      <c r="J8" s="7" t="str">
        <f t="shared" ref="J8:AH8" si="2">IF(J9="L","S "&amp;WEEKNUM(J7,2),"")</f>
        <v/>
      </c>
      <c r="K8" s="7" t="str">
        <f t="shared" si="2"/>
        <v/>
      </c>
      <c r="L8" s="7" t="str">
        <f t="shared" si="2"/>
        <v>S 25</v>
      </c>
      <c r="M8" s="7" t="str">
        <f t="shared" si="2"/>
        <v/>
      </c>
      <c r="N8" s="7" t="str">
        <f t="shared" si="2"/>
        <v/>
      </c>
      <c r="O8" s="7" t="str">
        <f t="shared" si="2"/>
        <v/>
      </c>
      <c r="P8" s="7" t="str">
        <f t="shared" si="2"/>
        <v/>
      </c>
      <c r="Q8" s="7" t="str">
        <f t="shared" si="2"/>
        <v/>
      </c>
      <c r="R8" s="7" t="str">
        <f t="shared" si="2"/>
        <v/>
      </c>
      <c r="S8" s="7" t="str">
        <f t="shared" si="2"/>
        <v>S 26</v>
      </c>
      <c r="T8" s="7" t="str">
        <f t="shared" si="2"/>
        <v/>
      </c>
      <c r="U8" s="7" t="str">
        <f t="shared" si="2"/>
        <v/>
      </c>
      <c r="V8" s="7" t="str">
        <f t="shared" si="2"/>
        <v/>
      </c>
      <c r="W8" s="7" t="str">
        <f t="shared" si="2"/>
        <v/>
      </c>
      <c r="X8" s="7" t="str">
        <f t="shared" si="2"/>
        <v/>
      </c>
      <c r="Y8" s="7" t="str">
        <f t="shared" si="2"/>
        <v/>
      </c>
      <c r="Z8" s="7" t="str">
        <f t="shared" si="2"/>
        <v>S 27</v>
      </c>
      <c r="AA8" s="7" t="str">
        <f t="shared" si="2"/>
        <v/>
      </c>
      <c r="AB8" s="7" t="str">
        <f t="shared" si="2"/>
        <v/>
      </c>
      <c r="AC8" s="7" t="str">
        <f t="shared" si="2"/>
        <v/>
      </c>
      <c r="AD8" s="7" t="str">
        <f t="shared" si="2"/>
        <v/>
      </c>
      <c r="AE8" s="7" t="str">
        <f t="shared" si="2"/>
        <v/>
      </c>
      <c r="AF8" s="7" t="str">
        <f t="shared" si="2"/>
        <v/>
      </c>
      <c r="AG8" s="7" t="str">
        <f t="shared" si="2"/>
        <v>S 28</v>
      </c>
      <c r="AH8" s="7" t="str">
        <f t="shared" si="2"/>
        <v/>
      </c>
    </row>
    <row r="9" spans="1:34" ht="12.95" customHeight="1">
      <c r="B9" s="41" t="s">
        <v>9</v>
      </c>
      <c r="C9" s="41" t="s">
        <v>7</v>
      </c>
      <c r="D9" s="41" t="s">
        <v>10</v>
      </c>
      <c r="E9" s="41" t="s">
        <v>11</v>
      </c>
      <c r="F9" s="40" t="s">
        <v>12</v>
      </c>
      <c r="G9" s="13"/>
      <c r="H9" s="8" t="str">
        <f t="shared" ref="H9:I9" si="3">VLOOKUP(WEEKDAY(H7,2),semaine,2,FALSE)</f>
        <v>J</v>
      </c>
      <c r="I9" s="8" t="str">
        <f t="shared" si="3"/>
        <v>V</v>
      </c>
      <c r="J9" s="8" t="str">
        <f t="shared" ref="J9:AH9" si="4">VLOOKUP(WEEKDAY(J7,2),semaine,2,FALSE)</f>
        <v>S</v>
      </c>
      <c r="K9" s="8" t="str">
        <f t="shared" si="4"/>
        <v>D</v>
      </c>
      <c r="L9" s="8" t="str">
        <f t="shared" si="4"/>
        <v>L</v>
      </c>
      <c r="M9" s="8" t="str">
        <f t="shared" si="4"/>
        <v>M</v>
      </c>
      <c r="N9" s="8" t="str">
        <f t="shared" si="4"/>
        <v>M</v>
      </c>
      <c r="O9" s="8" t="str">
        <f t="shared" si="4"/>
        <v>J</v>
      </c>
      <c r="P9" s="8" t="str">
        <f t="shared" si="4"/>
        <v>V</v>
      </c>
      <c r="Q9" s="8" t="str">
        <f t="shared" si="4"/>
        <v>S</v>
      </c>
      <c r="R9" s="8" t="str">
        <f t="shared" si="4"/>
        <v>D</v>
      </c>
      <c r="S9" s="8" t="str">
        <f t="shared" si="4"/>
        <v>L</v>
      </c>
      <c r="T9" s="8" t="str">
        <f t="shared" si="4"/>
        <v>M</v>
      </c>
      <c r="U9" s="8" t="str">
        <f t="shared" si="4"/>
        <v>M</v>
      </c>
      <c r="V9" s="8" t="str">
        <f t="shared" si="4"/>
        <v>J</v>
      </c>
      <c r="W9" s="8" t="str">
        <f t="shared" si="4"/>
        <v>V</v>
      </c>
      <c r="X9" s="8" t="str">
        <f t="shared" si="4"/>
        <v>S</v>
      </c>
      <c r="Y9" s="8" t="str">
        <f t="shared" si="4"/>
        <v>D</v>
      </c>
      <c r="Z9" s="8" t="str">
        <f t="shared" si="4"/>
        <v>L</v>
      </c>
      <c r="AA9" s="8" t="str">
        <f t="shared" si="4"/>
        <v>M</v>
      </c>
      <c r="AB9" s="8" t="str">
        <f t="shared" si="4"/>
        <v>M</v>
      </c>
      <c r="AC9" s="8" t="str">
        <f t="shared" si="4"/>
        <v>J</v>
      </c>
      <c r="AD9" s="8" t="str">
        <f t="shared" si="4"/>
        <v>V</v>
      </c>
      <c r="AE9" s="8" t="str">
        <f t="shared" si="4"/>
        <v>S</v>
      </c>
      <c r="AF9" s="8" t="str">
        <f t="shared" si="4"/>
        <v>D</v>
      </c>
      <c r="AG9" s="8" t="str">
        <f t="shared" si="4"/>
        <v>L</v>
      </c>
      <c r="AH9" s="8" t="str">
        <f t="shared" si="4"/>
        <v>M</v>
      </c>
    </row>
    <row r="10" spans="1:34" ht="12.95" customHeight="1">
      <c r="B10" s="41"/>
      <c r="C10" s="41"/>
      <c r="D10" s="41"/>
      <c r="E10" s="41"/>
      <c r="F10" s="40"/>
      <c r="G10" s="13"/>
      <c r="H10" s="8">
        <f>DAY(H7)</f>
        <v>9</v>
      </c>
      <c r="I10" s="8">
        <f t="shared" ref="I10" si="5">DAY(I7)</f>
        <v>10</v>
      </c>
      <c r="J10" s="8">
        <f t="shared" ref="J10:AH10" si="6">DAY(J7)</f>
        <v>11</v>
      </c>
      <c r="K10" s="8">
        <f t="shared" si="6"/>
        <v>12</v>
      </c>
      <c r="L10" s="8">
        <f t="shared" si="6"/>
        <v>13</v>
      </c>
      <c r="M10" s="8">
        <f t="shared" si="6"/>
        <v>14</v>
      </c>
      <c r="N10" s="8">
        <f t="shared" si="6"/>
        <v>15</v>
      </c>
      <c r="O10" s="8">
        <f t="shared" si="6"/>
        <v>16</v>
      </c>
      <c r="P10" s="8">
        <f t="shared" si="6"/>
        <v>17</v>
      </c>
      <c r="Q10" s="8">
        <f t="shared" si="6"/>
        <v>18</v>
      </c>
      <c r="R10" s="8">
        <f t="shared" si="6"/>
        <v>19</v>
      </c>
      <c r="S10" s="8">
        <f t="shared" si="6"/>
        <v>20</v>
      </c>
      <c r="T10" s="8">
        <f t="shared" si="6"/>
        <v>21</v>
      </c>
      <c r="U10" s="8">
        <f t="shared" si="6"/>
        <v>22</v>
      </c>
      <c r="V10" s="8">
        <f t="shared" si="6"/>
        <v>23</v>
      </c>
      <c r="W10" s="8">
        <f t="shared" si="6"/>
        <v>24</v>
      </c>
      <c r="X10" s="8">
        <f t="shared" si="6"/>
        <v>25</v>
      </c>
      <c r="Y10" s="8">
        <f t="shared" si="6"/>
        <v>26</v>
      </c>
      <c r="Z10" s="8">
        <f t="shared" si="6"/>
        <v>27</v>
      </c>
      <c r="AA10" s="8">
        <f t="shared" si="6"/>
        <v>28</v>
      </c>
      <c r="AB10" s="8">
        <f t="shared" si="6"/>
        <v>29</v>
      </c>
      <c r="AC10" s="8">
        <f t="shared" si="6"/>
        <v>30</v>
      </c>
      <c r="AD10" s="8">
        <f t="shared" si="6"/>
        <v>1</v>
      </c>
      <c r="AE10" s="8">
        <f t="shared" si="6"/>
        <v>2</v>
      </c>
      <c r="AF10" s="8">
        <f t="shared" si="6"/>
        <v>3</v>
      </c>
      <c r="AG10" s="8">
        <f t="shared" si="6"/>
        <v>4</v>
      </c>
      <c r="AH10" s="8">
        <f t="shared" si="6"/>
        <v>5</v>
      </c>
    </row>
    <row r="11" spans="1:34" ht="12.95" customHeight="1">
      <c r="A11" s="17">
        <v>1</v>
      </c>
      <c r="B11" s="18" t="s">
        <v>13</v>
      </c>
      <c r="C11" s="17"/>
      <c r="D11" s="18"/>
      <c r="E11" s="17"/>
      <c r="F11" s="25"/>
      <c r="G11" s="19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</row>
    <row r="12" spans="1:34" ht="12.95" customHeight="1">
      <c r="A12" s="6" t="s">
        <v>14</v>
      </c>
      <c r="B12" s="1" t="s">
        <v>15</v>
      </c>
      <c r="C12" s="30">
        <v>44721</v>
      </c>
      <c r="D12" s="9">
        <v>4</v>
      </c>
      <c r="E12" s="28">
        <f>IF(B12="","",IF($C$5="OUI",WORKDAY(C12,IF(WEEKDAY(C12,2)&gt;=6,D12,D12-1)),C12+D12-1))</f>
        <v>44724</v>
      </c>
      <c r="F12" s="26">
        <v>0</v>
      </c>
      <c r="G12" s="16">
        <f t="shared" ref="G12:G40" si="7">C12+F12*(E12-C12)</f>
        <v>44721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ht="12.95" customHeight="1">
      <c r="A13" s="6" t="s">
        <v>16</v>
      </c>
      <c r="B13" s="1" t="s">
        <v>17</v>
      </c>
      <c r="C13" s="30">
        <v>44725</v>
      </c>
      <c r="D13" s="9">
        <v>4</v>
      </c>
      <c r="E13" s="28">
        <f t="shared" ref="E13:E75" si="8">IF(B13="","",IF($C$5="OUI",WORKDAY(C13,IF(WEEKDAY(C13,2)&gt;=6,D13,D13-1)),C13+D13-1))</f>
        <v>44728</v>
      </c>
      <c r="F13" s="26">
        <v>0</v>
      </c>
      <c r="G13" s="16">
        <f t="shared" si="7"/>
        <v>44725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ht="12.95" customHeight="1">
      <c r="A14" s="6" t="s">
        <v>18</v>
      </c>
      <c r="B14" s="1" t="s">
        <v>19</v>
      </c>
      <c r="C14" s="30">
        <v>44725</v>
      </c>
      <c r="D14" s="9">
        <v>5</v>
      </c>
      <c r="E14" s="28">
        <f t="shared" si="8"/>
        <v>44729</v>
      </c>
      <c r="F14" s="15">
        <v>0</v>
      </c>
      <c r="G14" s="16">
        <f t="shared" si="7"/>
        <v>44725</v>
      </c>
    </row>
    <row r="15" spans="1:34" ht="12.95" customHeight="1">
      <c r="A15" s="6" t="s">
        <v>20</v>
      </c>
      <c r="B15" s="1" t="s">
        <v>21</v>
      </c>
      <c r="C15" s="30">
        <v>44725</v>
      </c>
      <c r="D15" s="9">
        <v>5</v>
      </c>
      <c r="E15" s="28">
        <f t="shared" si="8"/>
        <v>44729</v>
      </c>
      <c r="F15" s="15">
        <v>0</v>
      </c>
      <c r="G15" s="16">
        <f t="shared" si="7"/>
        <v>44725</v>
      </c>
    </row>
    <row r="16" spans="1:34" ht="12.95" customHeight="1">
      <c r="A16" s="6" t="s">
        <v>22</v>
      </c>
      <c r="B16" s="1" t="s">
        <v>23</v>
      </c>
      <c r="C16" s="30">
        <v>44729</v>
      </c>
      <c r="D16" s="9">
        <v>3</v>
      </c>
      <c r="E16" s="28">
        <f t="shared" si="8"/>
        <v>44731</v>
      </c>
      <c r="F16" s="15">
        <v>0</v>
      </c>
      <c r="G16" s="16">
        <f t="shared" si="7"/>
        <v>44729</v>
      </c>
    </row>
    <row r="17" spans="1:7" ht="12.95" customHeight="1">
      <c r="A17" s="6" t="s">
        <v>24</v>
      </c>
      <c r="B17" s="1" t="s">
        <v>25</v>
      </c>
      <c r="C17" s="30">
        <v>44731</v>
      </c>
      <c r="D17" s="9">
        <v>10</v>
      </c>
      <c r="E17" s="28">
        <f t="shared" si="8"/>
        <v>44740</v>
      </c>
      <c r="F17" s="15">
        <v>0</v>
      </c>
      <c r="G17" s="16">
        <f t="shared" si="7"/>
        <v>44731</v>
      </c>
    </row>
    <row r="18" spans="1:7" ht="12.95" customHeight="1">
      <c r="A18" s="6" t="s">
        <v>26</v>
      </c>
      <c r="B18" s="1" t="s">
        <v>27</v>
      </c>
      <c r="C18" s="30">
        <v>44731</v>
      </c>
      <c r="D18" s="9">
        <v>10</v>
      </c>
      <c r="E18" s="28">
        <f t="shared" si="8"/>
        <v>44740</v>
      </c>
      <c r="F18" s="15">
        <v>0</v>
      </c>
      <c r="G18" s="16">
        <f t="shared" si="7"/>
        <v>44731</v>
      </c>
    </row>
    <row r="19" spans="1:7" ht="12.95" customHeight="1">
      <c r="A19" s="6" t="s">
        <v>28</v>
      </c>
      <c r="B19" s="1" t="s">
        <v>29</v>
      </c>
      <c r="C19" s="30">
        <v>44740</v>
      </c>
      <c r="D19" s="9">
        <v>4</v>
      </c>
      <c r="E19" s="28">
        <f t="shared" si="8"/>
        <v>44743</v>
      </c>
      <c r="F19" s="15">
        <v>0</v>
      </c>
      <c r="G19" s="16">
        <f t="shared" si="7"/>
        <v>44740</v>
      </c>
    </row>
    <row r="20" spans="1:7" ht="12.95" customHeight="1">
      <c r="A20" s="6" t="s">
        <v>30</v>
      </c>
      <c r="B20" s="1" t="s">
        <v>31</v>
      </c>
      <c r="C20" s="30">
        <v>44743</v>
      </c>
      <c r="D20" s="9">
        <v>4</v>
      </c>
      <c r="E20" s="28">
        <f t="shared" si="8"/>
        <v>44746</v>
      </c>
      <c r="F20" s="15">
        <v>0</v>
      </c>
      <c r="G20" s="16">
        <f t="shared" si="7"/>
        <v>44743</v>
      </c>
    </row>
    <row r="21" spans="1:7" ht="12.95" customHeight="1">
      <c r="C21" s="30"/>
      <c r="D21" s="9"/>
      <c r="E21" s="28" t="str">
        <f t="shared" si="8"/>
        <v/>
      </c>
      <c r="G21" s="16" t="e">
        <f t="shared" si="7"/>
        <v>#VALUE!</v>
      </c>
    </row>
    <row r="22" spans="1:7" ht="12.95" customHeight="1">
      <c r="C22" s="30"/>
      <c r="D22" s="9"/>
      <c r="E22" s="28" t="str">
        <f t="shared" si="8"/>
        <v/>
      </c>
      <c r="G22" s="16" t="e">
        <f t="shared" si="7"/>
        <v>#VALUE!</v>
      </c>
    </row>
    <row r="23" spans="1:7" ht="12.95" customHeight="1">
      <c r="C23" s="30"/>
      <c r="D23" s="9"/>
      <c r="E23" s="28" t="str">
        <f t="shared" si="8"/>
        <v/>
      </c>
      <c r="G23" s="16" t="e">
        <f t="shared" si="7"/>
        <v>#VALUE!</v>
      </c>
    </row>
    <row r="24" spans="1:7" ht="12.95" customHeight="1">
      <c r="C24" s="30"/>
      <c r="D24" s="9"/>
      <c r="E24" s="28" t="str">
        <f t="shared" si="8"/>
        <v/>
      </c>
      <c r="G24" s="16" t="e">
        <f t="shared" si="7"/>
        <v>#VALUE!</v>
      </c>
    </row>
    <row r="25" spans="1:7" ht="12.95" customHeight="1">
      <c r="C25" s="30"/>
      <c r="D25" s="9"/>
      <c r="E25" s="28" t="str">
        <f t="shared" si="8"/>
        <v/>
      </c>
      <c r="G25" s="16" t="e">
        <f t="shared" si="7"/>
        <v>#VALUE!</v>
      </c>
    </row>
    <row r="26" spans="1:7" ht="12.95" customHeight="1">
      <c r="C26" s="30"/>
      <c r="D26" s="9"/>
      <c r="E26" s="28" t="str">
        <f t="shared" si="8"/>
        <v/>
      </c>
      <c r="G26" s="16" t="e">
        <f t="shared" si="7"/>
        <v>#VALUE!</v>
      </c>
    </row>
    <row r="27" spans="1:7" ht="12.95" customHeight="1">
      <c r="C27" s="30"/>
      <c r="D27" s="9"/>
      <c r="E27" s="28" t="str">
        <f t="shared" si="8"/>
        <v/>
      </c>
      <c r="G27" s="16" t="e">
        <f t="shared" si="7"/>
        <v>#VALUE!</v>
      </c>
    </row>
    <row r="28" spans="1:7" ht="12.95" customHeight="1">
      <c r="C28" s="30"/>
      <c r="D28" s="9"/>
      <c r="E28" s="28" t="str">
        <f t="shared" si="8"/>
        <v/>
      </c>
      <c r="G28" s="16" t="e">
        <f t="shared" si="7"/>
        <v>#VALUE!</v>
      </c>
    </row>
    <row r="29" spans="1:7" ht="12.95" customHeight="1">
      <c r="C29" s="30"/>
      <c r="D29" s="9"/>
      <c r="E29" s="28" t="str">
        <f t="shared" si="8"/>
        <v/>
      </c>
      <c r="G29" s="16" t="e">
        <f t="shared" si="7"/>
        <v>#VALUE!</v>
      </c>
    </row>
    <row r="30" spans="1:7" ht="12.95" customHeight="1">
      <c r="C30" s="30"/>
      <c r="D30" s="9"/>
      <c r="E30" s="28" t="str">
        <f t="shared" si="8"/>
        <v/>
      </c>
      <c r="G30" s="16" t="e">
        <f t="shared" si="7"/>
        <v>#VALUE!</v>
      </c>
    </row>
    <row r="31" spans="1:7" ht="12.95" customHeight="1">
      <c r="C31" s="30"/>
      <c r="D31" s="9"/>
      <c r="E31" s="28" t="str">
        <f t="shared" si="8"/>
        <v/>
      </c>
      <c r="G31" s="16" t="e">
        <f t="shared" si="7"/>
        <v>#VALUE!</v>
      </c>
    </row>
    <row r="32" spans="1:7" ht="12.95" customHeight="1">
      <c r="C32" s="30"/>
      <c r="D32" s="9"/>
      <c r="E32" s="28" t="str">
        <f t="shared" si="8"/>
        <v/>
      </c>
      <c r="G32" s="16" t="e">
        <f t="shared" si="7"/>
        <v>#VALUE!</v>
      </c>
    </row>
    <row r="33" spans="3:7" ht="12.95" customHeight="1">
      <c r="C33" s="30"/>
      <c r="D33" s="9"/>
      <c r="E33" s="28" t="str">
        <f t="shared" si="8"/>
        <v/>
      </c>
      <c r="G33" s="16" t="e">
        <f t="shared" si="7"/>
        <v>#VALUE!</v>
      </c>
    </row>
    <row r="34" spans="3:7" ht="12.95" customHeight="1">
      <c r="C34" s="30"/>
      <c r="D34" s="9"/>
      <c r="E34" s="28" t="str">
        <f t="shared" si="8"/>
        <v/>
      </c>
      <c r="G34" s="16" t="e">
        <f t="shared" si="7"/>
        <v>#VALUE!</v>
      </c>
    </row>
    <row r="35" spans="3:7" ht="12.95" customHeight="1">
      <c r="C35" s="30"/>
      <c r="D35" s="9"/>
      <c r="E35" s="28" t="str">
        <f t="shared" si="8"/>
        <v/>
      </c>
      <c r="G35" s="16" t="e">
        <f t="shared" si="7"/>
        <v>#VALUE!</v>
      </c>
    </row>
    <row r="36" spans="3:7" ht="12.95" customHeight="1">
      <c r="C36" s="30"/>
      <c r="D36" s="9"/>
      <c r="E36" s="28" t="str">
        <f t="shared" si="8"/>
        <v/>
      </c>
      <c r="G36" s="16" t="e">
        <f t="shared" si="7"/>
        <v>#VALUE!</v>
      </c>
    </row>
    <row r="37" spans="3:7" ht="12.95" customHeight="1">
      <c r="C37" s="30"/>
      <c r="D37" s="9"/>
      <c r="E37" s="28" t="str">
        <f t="shared" si="8"/>
        <v/>
      </c>
      <c r="G37" s="16" t="e">
        <f t="shared" si="7"/>
        <v>#VALUE!</v>
      </c>
    </row>
    <row r="38" spans="3:7" ht="12.95" customHeight="1">
      <c r="C38" s="30"/>
      <c r="D38" s="9"/>
      <c r="E38" s="28" t="str">
        <f t="shared" si="8"/>
        <v/>
      </c>
      <c r="G38" s="16" t="e">
        <f t="shared" si="7"/>
        <v>#VALUE!</v>
      </c>
    </row>
    <row r="39" spans="3:7" ht="12.95" customHeight="1">
      <c r="C39" s="30"/>
      <c r="D39" s="9"/>
      <c r="E39" s="28" t="str">
        <f t="shared" si="8"/>
        <v/>
      </c>
      <c r="G39" s="16" t="e">
        <f t="shared" si="7"/>
        <v>#VALUE!</v>
      </c>
    </row>
    <row r="40" spans="3:7" ht="12.95" customHeight="1">
      <c r="C40" s="30"/>
      <c r="D40" s="9"/>
      <c r="E40" s="28" t="str">
        <f t="shared" si="8"/>
        <v/>
      </c>
      <c r="G40" s="16" t="e">
        <f t="shared" si="7"/>
        <v>#VALUE!</v>
      </c>
    </row>
    <row r="41" spans="3:7" ht="12.95" customHeight="1">
      <c r="E41" s="28" t="str">
        <f t="shared" si="8"/>
        <v/>
      </c>
    </row>
    <row r="42" spans="3:7" ht="12.95" customHeight="1">
      <c r="E42" s="28" t="str">
        <f t="shared" si="8"/>
        <v/>
      </c>
    </row>
    <row r="43" spans="3:7" ht="12.95" customHeight="1">
      <c r="E43" s="28" t="str">
        <f t="shared" si="8"/>
        <v/>
      </c>
    </row>
    <row r="44" spans="3:7" ht="12.95" customHeight="1">
      <c r="E44" s="28" t="str">
        <f t="shared" si="8"/>
        <v/>
      </c>
    </row>
    <row r="45" spans="3:7" ht="12.95" customHeight="1">
      <c r="E45" s="28" t="str">
        <f t="shared" si="8"/>
        <v/>
      </c>
    </row>
    <row r="46" spans="3:7" ht="12.95" customHeight="1">
      <c r="E46" s="28" t="str">
        <f t="shared" si="8"/>
        <v/>
      </c>
    </row>
    <row r="47" spans="3:7" ht="12.95" customHeight="1">
      <c r="E47" s="28" t="str">
        <f t="shared" si="8"/>
        <v/>
      </c>
    </row>
    <row r="48" spans="3:7" ht="12.95" customHeight="1">
      <c r="E48" s="28" t="str">
        <f t="shared" si="8"/>
        <v/>
      </c>
    </row>
    <row r="49" spans="5:5" ht="12.95" customHeight="1">
      <c r="E49" s="28" t="str">
        <f t="shared" si="8"/>
        <v/>
      </c>
    </row>
    <row r="50" spans="5:5" ht="12.95" customHeight="1">
      <c r="E50" s="28" t="str">
        <f t="shared" si="8"/>
        <v/>
      </c>
    </row>
    <row r="51" spans="5:5" ht="12.95" customHeight="1">
      <c r="E51" s="28" t="str">
        <f t="shared" si="8"/>
        <v/>
      </c>
    </row>
    <row r="52" spans="5:5" ht="12.95" customHeight="1">
      <c r="E52" s="28" t="str">
        <f t="shared" si="8"/>
        <v/>
      </c>
    </row>
    <row r="53" spans="5:5" ht="12.95" customHeight="1">
      <c r="E53" s="28" t="str">
        <f t="shared" si="8"/>
        <v/>
      </c>
    </row>
    <row r="54" spans="5:5" ht="12.95" customHeight="1">
      <c r="E54" s="28" t="str">
        <f t="shared" si="8"/>
        <v/>
      </c>
    </row>
    <row r="55" spans="5:5" ht="12.95" customHeight="1">
      <c r="E55" s="28" t="str">
        <f t="shared" si="8"/>
        <v/>
      </c>
    </row>
    <row r="56" spans="5:5" ht="12.95" customHeight="1">
      <c r="E56" s="28" t="str">
        <f t="shared" si="8"/>
        <v/>
      </c>
    </row>
    <row r="57" spans="5:5" ht="12.95" customHeight="1">
      <c r="E57" s="28" t="str">
        <f t="shared" si="8"/>
        <v/>
      </c>
    </row>
    <row r="58" spans="5:5" ht="12.95" customHeight="1">
      <c r="E58" s="28" t="str">
        <f t="shared" si="8"/>
        <v/>
      </c>
    </row>
    <row r="59" spans="5:5" ht="12.95" customHeight="1">
      <c r="E59" s="28" t="str">
        <f t="shared" si="8"/>
        <v/>
      </c>
    </row>
    <row r="60" spans="5:5" ht="12.95" customHeight="1">
      <c r="E60" s="28" t="str">
        <f t="shared" si="8"/>
        <v/>
      </c>
    </row>
    <row r="61" spans="5:5" ht="12.95" customHeight="1">
      <c r="E61" s="28" t="str">
        <f t="shared" si="8"/>
        <v/>
      </c>
    </row>
    <row r="62" spans="5:5" ht="12.95" customHeight="1">
      <c r="E62" s="28" t="str">
        <f t="shared" si="8"/>
        <v/>
      </c>
    </row>
    <row r="63" spans="5:5" ht="12.95" customHeight="1">
      <c r="E63" s="28" t="str">
        <f t="shared" si="8"/>
        <v/>
      </c>
    </row>
    <row r="64" spans="5:5" ht="12.95" customHeight="1">
      <c r="E64" s="28" t="str">
        <f t="shared" si="8"/>
        <v/>
      </c>
    </row>
    <row r="65" spans="5:5" ht="12.95" customHeight="1">
      <c r="E65" s="28" t="str">
        <f t="shared" si="8"/>
        <v/>
      </c>
    </row>
    <row r="66" spans="5:5" ht="12.95" customHeight="1">
      <c r="E66" s="28" t="str">
        <f t="shared" si="8"/>
        <v/>
      </c>
    </row>
    <row r="67" spans="5:5" ht="12.95" customHeight="1">
      <c r="E67" s="28" t="str">
        <f t="shared" si="8"/>
        <v/>
      </c>
    </row>
    <row r="68" spans="5:5" ht="12.95" customHeight="1">
      <c r="E68" s="28" t="str">
        <f t="shared" si="8"/>
        <v/>
      </c>
    </row>
    <row r="69" spans="5:5" ht="12.95" customHeight="1">
      <c r="E69" s="28" t="str">
        <f t="shared" si="8"/>
        <v/>
      </c>
    </row>
    <row r="70" spans="5:5" ht="12.95" customHeight="1">
      <c r="E70" s="28" t="str">
        <f t="shared" si="8"/>
        <v/>
      </c>
    </row>
    <row r="71" spans="5:5" ht="12.95" customHeight="1">
      <c r="E71" s="28" t="str">
        <f t="shared" si="8"/>
        <v/>
      </c>
    </row>
    <row r="72" spans="5:5" ht="12.95" customHeight="1">
      <c r="E72" s="28" t="str">
        <f t="shared" si="8"/>
        <v/>
      </c>
    </row>
    <row r="73" spans="5:5" ht="12.95" customHeight="1">
      <c r="E73" s="28" t="str">
        <f t="shared" si="8"/>
        <v/>
      </c>
    </row>
    <row r="74" spans="5:5" ht="12.95" customHeight="1">
      <c r="E74" s="28" t="str">
        <f t="shared" si="8"/>
        <v/>
      </c>
    </row>
    <row r="75" spans="5:5" ht="12.95" customHeight="1">
      <c r="E75" s="28" t="str">
        <f t="shared" si="8"/>
        <v/>
      </c>
    </row>
    <row r="76" spans="5:5" ht="12.95" customHeight="1">
      <c r="E76" s="28" t="str">
        <f t="shared" ref="E76:E98" si="9">IF(B76="","",IF($C$5="OUI",WORKDAY(C76,IF(WEEKDAY(C76,2)&gt;=6,D76,D76-1)),C76+D76-1))</f>
        <v/>
      </c>
    </row>
    <row r="77" spans="5:5" ht="12.95" customHeight="1">
      <c r="E77" s="28" t="str">
        <f t="shared" si="9"/>
        <v/>
      </c>
    </row>
    <row r="78" spans="5:5" ht="12.95" customHeight="1">
      <c r="E78" s="28" t="str">
        <f t="shared" si="9"/>
        <v/>
      </c>
    </row>
    <row r="79" spans="5:5" ht="12.95" customHeight="1">
      <c r="E79" s="28" t="str">
        <f t="shared" si="9"/>
        <v/>
      </c>
    </row>
    <row r="80" spans="5:5" ht="12.95" customHeight="1">
      <c r="E80" s="28" t="str">
        <f t="shared" si="9"/>
        <v/>
      </c>
    </row>
    <row r="81" spans="5:5" ht="12.95" customHeight="1">
      <c r="E81" s="28" t="str">
        <f t="shared" si="9"/>
        <v/>
      </c>
    </row>
    <row r="82" spans="5:5" ht="12.95" customHeight="1">
      <c r="E82" s="28" t="str">
        <f t="shared" si="9"/>
        <v/>
      </c>
    </row>
    <row r="83" spans="5:5" ht="12.95" customHeight="1">
      <c r="E83" s="28" t="str">
        <f t="shared" si="9"/>
        <v/>
      </c>
    </row>
    <row r="84" spans="5:5" ht="12.95" customHeight="1">
      <c r="E84" s="28" t="str">
        <f t="shared" si="9"/>
        <v/>
      </c>
    </row>
    <row r="85" spans="5:5" ht="12.95" customHeight="1">
      <c r="E85" s="28" t="str">
        <f t="shared" si="9"/>
        <v/>
      </c>
    </row>
    <row r="86" spans="5:5" ht="12.95" customHeight="1">
      <c r="E86" s="28" t="str">
        <f t="shared" si="9"/>
        <v/>
      </c>
    </row>
    <row r="87" spans="5:5" ht="12.95" customHeight="1">
      <c r="E87" s="28" t="str">
        <f t="shared" si="9"/>
        <v/>
      </c>
    </row>
    <row r="88" spans="5:5" ht="12.95" customHeight="1">
      <c r="E88" s="28" t="str">
        <f t="shared" si="9"/>
        <v/>
      </c>
    </row>
    <row r="89" spans="5:5" ht="12.95" customHeight="1">
      <c r="E89" s="28" t="str">
        <f t="shared" si="9"/>
        <v/>
      </c>
    </row>
    <row r="90" spans="5:5" ht="12.95" customHeight="1">
      <c r="E90" s="28" t="str">
        <f t="shared" si="9"/>
        <v/>
      </c>
    </row>
    <row r="91" spans="5:5" ht="12.95" customHeight="1">
      <c r="E91" s="28" t="str">
        <f t="shared" si="9"/>
        <v/>
      </c>
    </row>
    <row r="92" spans="5:5" ht="12.95" customHeight="1">
      <c r="E92" s="28" t="str">
        <f t="shared" si="9"/>
        <v/>
      </c>
    </row>
    <row r="93" spans="5:5">
      <c r="E93" s="28" t="str">
        <f t="shared" si="9"/>
        <v/>
      </c>
    </row>
    <row r="94" spans="5:5">
      <c r="E94" s="28" t="str">
        <f t="shared" si="9"/>
        <v/>
      </c>
    </row>
    <row r="95" spans="5:5">
      <c r="E95" s="28" t="str">
        <f t="shared" si="9"/>
        <v/>
      </c>
    </row>
    <row r="96" spans="5:5">
      <c r="E96" s="28" t="str">
        <f t="shared" si="9"/>
        <v/>
      </c>
    </row>
    <row r="97" spans="5:5">
      <c r="E97" s="28" t="str">
        <f t="shared" si="9"/>
        <v/>
      </c>
    </row>
    <row r="98" spans="5:5">
      <c r="E98" s="28" t="str">
        <f t="shared" si="9"/>
        <v/>
      </c>
    </row>
  </sheetData>
  <mergeCells count="14">
    <mergeCell ref="F9:F10"/>
    <mergeCell ref="E9:E10"/>
    <mergeCell ref="D9:D10"/>
    <mergeCell ref="C9:C10"/>
    <mergeCell ref="B9:B10"/>
    <mergeCell ref="A7:E7"/>
    <mergeCell ref="C3:E3"/>
    <mergeCell ref="C2:E2"/>
    <mergeCell ref="A1:E1"/>
    <mergeCell ref="A2:B2"/>
    <mergeCell ref="A3:B3"/>
    <mergeCell ref="A4:B4"/>
    <mergeCell ref="A5:B5"/>
    <mergeCell ref="A6:B6"/>
  </mergeCells>
  <conditionalFormatting sqref="H8:AH8">
    <cfRule type="expression" dxfId="8" priority="12">
      <formula>H8&lt;&gt;""</formula>
    </cfRule>
  </conditionalFormatting>
  <conditionalFormatting sqref="I7:AH7">
    <cfRule type="expression" dxfId="7" priority="11">
      <formula>I10&lt;&gt;1</formula>
    </cfRule>
  </conditionalFormatting>
  <conditionalFormatting sqref="I7:AH10">
    <cfRule type="expression" dxfId="6" priority="9">
      <formula>I$10=1</formula>
    </cfRule>
  </conditionalFormatting>
  <conditionalFormatting sqref="F11:F101">
    <cfRule type="expression" dxfId="5" priority="3">
      <formula>$B11&lt;&gt;""</formula>
    </cfRule>
  </conditionalFormatting>
  <conditionalFormatting sqref="H7:AH98">
    <cfRule type="expression" dxfId="4" priority="25">
      <formula>AND(H$7=$G$2,$B7&lt;&gt;"")</formula>
    </cfRule>
  </conditionalFormatting>
  <conditionalFormatting sqref="H12:AH98">
    <cfRule type="expression" dxfId="3" priority="26" stopIfTrue="1">
      <formula>$B12=""</formula>
    </cfRule>
    <cfRule type="expression" dxfId="2" priority="27">
      <formula>AND(H$7&gt;=$C12,H$7&lt;=$E12,H$7&lt;=$G12,$F12&gt;0)</formula>
    </cfRule>
    <cfRule type="expression" dxfId="1" priority="28">
      <formula>AND(H$7&gt;=$C12,H$7&lt;=$E12,H$7&gt;=$G12,H$7&gt;=TODAY())</formula>
    </cfRule>
    <cfRule type="expression" dxfId="0" priority="29">
      <formula>AND(H$7&gt;=$C12,H$7&lt;=$E12,H$7&gt;=$G12)</formula>
    </cfRule>
  </conditionalFormatting>
  <dataValidations count="1">
    <dataValidation type="list" allowBlank="1" showInputMessage="1" showErrorMessage="1" sqref="C5:E5" xr:uid="{00000000-0002-0000-0000-000000000000}">
      <formula1>ouinon</formula1>
    </dataValidation>
  </dataValidations>
  <pageMargins left="0.25" right="0.25" top="0.75" bottom="0.75" header="0.3" footer="0.3"/>
  <pageSetup paperSize="9" scale="68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Scroll Bar 6">
              <controlPr defaultSize="0" autoPict="0">
                <anchor moveWithCells="1">
                  <from>
                    <xdr:col>7</xdr:col>
                    <xdr:colOff>38100</xdr:colOff>
                    <xdr:row>1</xdr:row>
                    <xdr:rowOff>28575</xdr:rowOff>
                  </from>
                  <to>
                    <xdr:col>41</xdr:col>
                    <xdr:colOff>485775</xdr:colOff>
                    <xdr:row>2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/>
  </sheetViews>
  <sheetFormatPr defaultColWidth="11.42578125" defaultRowHeight="15"/>
  <cols>
    <col min="1" max="1" width="2" bestFit="1" customWidth="1"/>
    <col min="2" max="2" width="2.7109375" bestFit="1" customWidth="1"/>
    <col min="3" max="3" width="4.28515625" customWidth="1"/>
    <col min="4" max="4" width="5.28515625" bestFit="1" customWidth="1"/>
  </cols>
  <sheetData>
    <row r="1" spans="1:4">
      <c r="A1">
        <v>1</v>
      </c>
      <c r="B1" t="s">
        <v>32</v>
      </c>
      <c r="D1" t="s">
        <v>33</v>
      </c>
    </row>
    <row r="2" spans="1:4">
      <c r="A2">
        <v>2</v>
      </c>
      <c r="B2" t="s">
        <v>34</v>
      </c>
      <c r="D2" t="s">
        <v>6</v>
      </c>
    </row>
    <row r="3" spans="1:4">
      <c r="A3">
        <v>3</v>
      </c>
      <c r="B3" t="s">
        <v>34</v>
      </c>
    </row>
    <row r="4" spans="1:4">
      <c r="A4">
        <v>4</v>
      </c>
      <c r="B4" t="s">
        <v>35</v>
      </c>
    </row>
    <row r="5" spans="1:4">
      <c r="A5">
        <v>5</v>
      </c>
      <c r="B5" t="s">
        <v>36</v>
      </c>
    </row>
    <row r="6" spans="1:4">
      <c r="A6">
        <v>6</v>
      </c>
      <c r="B6" t="s">
        <v>37</v>
      </c>
    </row>
    <row r="7" spans="1:4">
      <c r="A7">
        <v>7</v>
      </c>
      <c r="B7" t="s">
        <v>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60FF8688AB5D4FA38BC59D128BAA5D" ma:contentTypeVersion="10" ma:contentTypeDescription="Crée un document." ma:contentTypeScope="" ma:versionID="e38acdcbce08faf09eb9c97b9601f6f0">
  <xsd:schema xmlns:xsd="http://www.w3.org/2001/XMLSchema" xmlns:xs="http://www.w3.org/2001/XMLSchema" xmlns:p="http://schemas.microsoft.com/office/2006/metadata/properties" xmlns:ns2="b77de7d0-dd41-47ef-864a-ef89e53446d1" xmlns:ns3="7d684a28-ca2c-49ae-9c17-671fbe8cbec0" targetNamespace="http://schemas.microsoft.com/office/2006/metadata/properties" ma:root="true" ma:fieldsID="043768d237c07e1330d37e055f949481" ns2:_="" ns3:_="">
    <xsd:import namespace="b77de7d0-dd41-47ef-864a-ef89e53446d1"/>
    <xsd:import namespace="7d684a28-ca2c-49ae-9c17-671fbe8cbe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7de7d0-dd41-47ef-864a-ef89e5344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df809d85-0f24-42ce-a366-0efc0a589bf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684a28-ca2c-49ae-9c17-671fbe8cbec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3e6f8b0-fc36-4481-afd0-f227c85f7672}" ma:internalName="TaxCatchAll" ma:showField="CatchAllData" ma:web="7d684a28-ca2c-49ae-9c17-671fbe8cbe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77de7d0-dd41-47ef-864a-ef89e53446d1">
      <Terms xmlns="http://schemas.microsoft.com/office/infopath/2007/PartnerControls"/>
    </lcf76f155ced4ddcb4097134ff3c332f>
    <TaxCatchAll xmlns="7d684a28-ca2c-49ae-9c17-671fbe8cbec0" xsi:nil="true"/>
  </documentManagement>
</p:properties>
</file>

<file path=customXml/itemProps1.xml><?xml version="1.0" encoding="utf-8"?>
<ds:datastoreItem xmlns:ds="http://schemas.openxmlformats.org/officeDocument/2006/customXml" ds:itemID="{8BD25C60-5194-42BD-B3B7-33D7D498FF44}"/>
</file>

<file path=customXml/itemProps2.xml><?xml version="1.0" encoding="utf-8"?>
<ds:datastoreItem xmlns:ds="http://schemas.openxmlformats.org/officeDocument/2006/customXml" ds:itemID="{137FA1DB-8DA8-485D-B6B6-1AE808D7449C}"/>
</file>

<file path=customXml/itemProps3.xml><?xml version="1.0" encoding="utf-8"?>
<ds:datastoreItem xmlns:ds="http://schemas.openxmlformats.org/officeDocument/2006/customXml" ds:itemID="{4AD40320-3ADC-4F6F-AC77-69E654FA80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Romain PASQUIER</cp:lastModifiedBy>
  <cp:revision/>
  <dcterms:created xsi:type="dcterms:W3CDTF">2013-05-27T13:57:34Z</dcterms:created>
  <dcterms:modified xsi:type="dcterms:W3CDTF">2022-06-10T10:18:14Z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0x010100F260FF8688AB5D4FA38BC59D128BAA5D</vt:lpwstr>
  </property>
  <property fmtid="{D5CDD505-2E9C-101B-9397-08002B2CF9AE}" pid="3" name="MediaServiceImageTags">
    <vt:lpwstr/>
  </property>
</Properties>
</file>