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6C85B85C-AE0C-4E2F-8216-FAFC8CEA01BB}" xr6:coauthVersionLast="47" xr6:coauthVersionMax="47" xr10:uidLastSave="{00000000-0000-0000-0000-000000000000}"/>
  <bookViews>
    <workbookView xWindow="-120" yWindow="-120" windowWidth="29040" windowHeight="17520" tabRatio="861" firstSheet="5" activeTab="5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7" i="1" l="1"/>
  <c r="F83" i="1"/>
  <c r="B20" i="17"/>
  <c r="B19" i="17"/>
  <c r="P15" i="5"/>
  <c r="AE19" i="1"/>
  <c r="AE20" i="1"/>
  <c r="AE42" i="1"/>
  <c r="AE77" i="1"/>
  <c r="AE78" i="1"/>
  <c r="AE46" i="1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4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AD44" i="5" s="1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AD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AD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AD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AD27" i="5" s="1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 s="1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W10" i="19" s="1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 s="1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AD20" i="5" s="1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 s="1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0" i="5"/>
  <c r="AD14" i="5"/>
  <c r="AD18" i="5"/>
  <c r="AD9" i="5"/>
  <c r="AD13" i="5"/>
  <c r="T83" i="5"/>
  <c r="B19" i="7"/>
  <c r="B51" i="7"/>
  <c r="H34" i="19"/>
  <c r="R34" i="19"/>
  <c r="Z34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33" i="5" l="1"/>
  <c r="AD21" i="5"/>
  <c r="X34" i="19"/>
  <c r="AD37" i="5"/>
  <c r="AD35" i="5"/>
  <c r="AE83" i="1"/>
  <c r="AD11" i="19"/>
  <c r="AD9" i="19"/>
  <c r="AD83" i="9"/>
  <c r="AD83" i="7"/>
  <c r="AD34" i="19"/>
  <c r="AD29" i="5"/>
  <c r="AD83" i="5"/>
  <c r="U34" i="19"/>
  <c r="T34" i="19"/>
</calcChain>
</file>

<file path=xl/sharedStrings.xml><?xml version="1.0" encoding="utf-8"?>
<sst xmlns="http://schemas.openxmlformats.org/spreadsheetml/2006/main" count="307" uniqueCount="123">
  <si>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</si>
  <si>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</si>
  <si>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</si>
  <si>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</si>
  <si>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</si>
  <si>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</si>
  <si>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</si>
  <si>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</si>
  <si>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</si>
  <si>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1.6</t>
  </si>
  <si>
    <t>Ebba Lundberg. 2025-05-05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</si>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</sst>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CECE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2" borderId="14" xfId="0" applyFill="1" applyBorder="1" applyProtection="1">
      <protection locked="0"/>
    </xf>
    <xf numFmtId="0" fontId="0" fillId="12" borderId="21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5" fillId="12" borderId="5" xfId="0" applyFont="1" applyFill="1" applyBorder="1" applyProtection="1">
      <protection locked="0"/>
    </xf>
    <xf numFmtId="0" fontId="1" fillId="15" borderId="7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15" borderId="13" xfId="0" applyFont="1" applyFill="1" applyBorder="1" applyProtection="1">
      <protection locked="0"/>
    </xf>
    <xf numFmtId="0" fontId="1" fillId="15" borderId="9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1" fillId="15" borderId="14" xfId="0" applyFont="1" applyFill="1" applyBorder="1" applyProtection="1">
      <protection locked="0"/>
    </xf>
    <xf numFmtId="0" fontId="1" fillId="15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15" borderId="5" xfId="0" applyFill="1" applyBorder="1" applyProtection="1">
      <protection locked="0"/>
    </xf>
    <xf numFmtId="0" fontId="0" fillId="16" borderId="5" xfId="0" applyFill="1" applyBorder="1" applyProtection="1">
      <protection locked="0"/>
    </xf>
    <xf numFmtId="0" fontId="0" fillId="16" borderId="0" xfId="0" applyFill="1"/>
    <xf numFmtId="0" fontId="15" fillId="0" borderId="5" xfId="0" applyFont="1" applyBorder="1" applyProtection="1">
      <protection locked="0"/>
    </xf>
    <xf numFmtId="0" fontId="0" fillId="13" borderId="18" xfId="0" applyFill="1" applyBorder="1" applyProtection="1"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172</c:v>
                </c:pt>
                <c:pt idx="19">
                  <c:v>216</c:v>
                </c:pt>
                <c:pt idx="20">
                  <c:v>231</c:v>
                </c:pt>
                <c:pt idx="21">
                  <c:v>86</c:v>
                </c:pt>
                <c:pt idx="2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opLeftCell="A27" workbookViewId="0">
      <selection activeCell="AB43" sqref="AB4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6"/>
    </row>
    <row r="2" spans="1:31" s="2" customFormat="1" ht="18.75" thickBot="1">
      <c r="A2" s="178" t="s">
        <v>1</v>
      </c>
      <c r="B2" s="179"/>
      <c r="C2" s="40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8"/>
    </row>
    <row r="3" spans="1:31" ht="15.75">
      <c r="A3" s="180" t="s">
        <v>2</v>
      </c>
      <c r="B3" s="181"/>
      <c r="C3" s="41"/>
      <c r="D3" s="212" t="s">
        <v>3</v>
      </c>
      <c r="E3" s="212"/>
      <c r="F3" s="213"/>
      <c r="G3" s="180" t="s">
        <v>4</v>
      </c>
      <c r="H3" s="181"/>
      <c r="I3" s="204">
        <v>45782</v>
      </c>
      <c r="J3" s="204"/>
      <c r="K3" s="204"/>
      <c r="L3" s="204"/>
      <c r="M3" s="204"/>
      <c r="N3" s="204"/>
      <c r="O3" s="205"/>
      <c r="P3" s="180" t="s">
        <v>5</v>
      </c>
      <c r="Q3" s="181"/>
      <c r="R3" s="181"/>
      <c r="S3" s="181"/>
      <c r="T3" s="181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9"/>
    </row>
    <row r="4" spans="1:31" ht="15.75">
      <c r="A4" s="193" t="s">
        <v>6</v>
      </c>
      <c r="B4" s="194"/>
      <c r="C4" s="41"/>
      <c r="D4" s="185" t="s">
        <v>7</v>
      </c>
      <c r="E4" s="185"/>
      <c r="F4" s="186"/>
      <c r="G4" s="193" t="s">
        <v>8</v>
      </c>
      <c r="H4" s="194"/>
      <c r="I4" s="206" t="s">
        <v>9</v>
      </c>
      <c r="J4" s="206"/>
      <c r="K4" s="206"/>
      <c r="L4" s="206"/>
      <c r="M4" s="206"/>
      <c r="N4" s="206"/>
      <c r="O4" s="207"/>
      <c r="P4" s="42"/>
      <c r="Q4" s="240" t="s">
        <v>10</v>
      </c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43"/>
    </row>
    <row r="5" spans="1:31" ht="16.5" thickBot="1">
      <c r="A5" s="189" t="s">
        <v>11</v>
      </c>
      <c r="B5" s="190"/>
      <c r="C5" s="44"/>
      <c r="D5" s="187" t="s">
        <v>12</v>
      </c>
      <c r="E5" s="187"/>
      <c r="F5" s="188"/>
      <c r="G5" s="189" t="s">
        <v>13</v>
      </c>
      <c r="H5" s="190"/>
      <c r="I5" s="187" t="s">
        <v>14</v>
      </c>
      <c r="J5" s="187"/>
      <c r="K5" s="187"/>
      <c r="L5" s="187"/>
      <c r="M5" s="187"/>
      <c r="N5" s="187"/>
      <c r="O5" s="188"/>
      <c r="P5" s="241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3"/>
    </row>
    <row r="6" spans="1:31" s="1" customFormat="1" ht="16.5" thickBot="1">
      <c r="A6" s="169" t="s">
        <v>15</v>
      </c>
      <c r="B6" s="170"/>
      <c r="C6" s="170"/>
      <c r="D6" s="170"/>
      <c r="E6" s="45"/>
      <c r="F6" s="46" t="s">
        <v>16</v>
      </c>
      <c r="G6" s="47" t="s">
        <v>17</v>
      </c>
      <c r="H6" s="169" t="s">
        <v>18</v>
      </c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1"/>
    </row>
    <row r="7" spans="1:31" ht="13.5" thickBot="1">
      <c r="A7" s="48" t="s">
        <v>19</v>
      </c>
      <c r="B7" s="172" t="s">
        <v>20</v>
      </c>
      <c r="C7" s="173"/>
      <c r="D7" s="174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208" t="s">
        <v>23</v>
      </c>
      <c r="C8" s="209"/>
      <c r="D8" s="210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82" t="s">
        <v>27</v>
      </c>
      <c r="C9" s="183"/>
      <c r="D9" s="184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82" t="s">
        <v>31</v>
      </c>
      <c r="C10" s="183"/>
      <c r="D10" s="184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82" t="s">
        <v>34</v>
      </c>
      <c r="C11" s="183"/>
      <c r="D11" s="184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82" t="s">
        <v>36</v>
      </c>
      <c r="C12" s="183"/>
      <c r="D12" s="184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82" t="s">
        <v>38</v>
      </c>
      <c r="C13" s="183"/>
      <c r="D13" s="184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95"/>
      <c r="C14" s="196"/>
      <c r="D14" s="197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95" t="s">
        <v>39</v>
      </c>
      <c r="C15" s="196"/>
      <c r="D15" s="197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123">
        <v>9</v>
      </c>
      <c r="P15" s="123">
        <v>10</v>
      </c>
      <c r="Q15" s="123">
        <v>11</v>
      </c>
      <c r="R15" s="123">
        <v>15</v>
      </c>
      <c r="S15" s="123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175" t="s">
        <v>40</v>
      </c>
      <c r="C16" s="176"/>
      <c r="D16" s="177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95" t="s">
        <v>41</v>
      </c>
      <c r="C17" s="196"/>
      <c r="D17" s="197"/>
      <c r="E17" s="5"/>
      <c r="F17" s="6">
        <v>32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150">
        <v>22</v>
      </c>
      <c r="V17" s="150">
        <v>10</v>
      </c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32</v>
      </c>
    </row>
    <row r="18" spans="1:31">
      <c r="A18" s="63">
        <v>3</v>
      </c>
      <c r="B18" s="182" t="s">
        <v>43</v>
      </c>
      <c r="C18" s="183"/>
      <c r="D18" s="184"/>
      <c r="E18" s="5"/>
      <c r="F18" s="6">
        <v>23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120">
        <v>22</v>
      </c>
      <c r="V18" s="7"/>
      <c r="W18" s="160">
        <v>1</v>
      </c>
      <c r="X18" s="7"/>
      <c r="Y18" s="7"/>
      <c r="Z18" s="7"/>
      <c r="AA18" s="7"/>
      <c r="AB18" s="7"/>
      <c r="AC18" s="100"/>
      <c r="AD18" s="105"/>
      <c r="AE18" s="55">
        <f t="shared" si="0"/>
        <v>23</v>
      </c>
    </row>
    <row r="19" spans="1:31">
      <c r="A19" s="63">
        <v>4</v>
      </c>
      <c r="B19" s="200" t="s">
        <v>44</v>
      </c>
      <c r="C19" s="196"/>
      <c r="D19" s="197"/>
      <c r="E19" s="5"/>
      <c r="F19" s="6">
        <v>24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8"/>
      <c r="U19" s="7"/>
      <c r="V19" s="120">
        <v>16</v>
      </c>
      <c r="W19" s="123">
        <v>8</v>
      </c>
      <c r="X19" s="7"/>
      <c r="Y19" s="7"/>
      <c r="Z19" s="7"/>
      <c r="AA19" s="7"/>
      <c r="AB19" s="7"/>
      <c r="AC19" s="100"/>
      <c r="AD19" s="105"/>
      <c r="AE19" s="55">
        <f>SUM(H19:AD19)</f>
        <v>24</v>
      </c>
    </row>
    <row r="20" spans="1:31">
      <c r="A20" s="63">
        <v>5</v>
      </c>
      <c r="B20" s="211" t="s">
        <v>46</v>
      </c>
      <c r="C20" s="183"/>
      <c r="D20" s="184"/>
      <c r="E20" s="5"/>
      <c r="F20" s="6">
        <v>32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8"/>
      <c r="U20" s="7"/>
      <c r="V20" s="7"/>
      <c r="W20" s="123">
        <v>18</v>
      </c>
      <c r="X20" s="120">
        <v>14</v>
      </c>
      <c r="Y20" s="7"/>
      <c r="Z20" s="7"/>
      <c r="AA20" s="7"/>
      <c r="AB20" s="7"/>
      <c r="AC20" s="100"/>
      <c r="AD20" s="105"/>
      <c r="AE20" s="55">
        <f t="shared" si="0"/>
        <v>32</v>
      </c>
    </row>
    <row r="21" spans="1:31">
      <c r="A21" s="63">
        <v>6</v>
      </c>
      <c r="B21" s="182" t="s">
        <v>48</v>
      </c>
      <c r="C21" s="183"/>
      <c r="D21" s="184"/>
      <c r="E21" s="5"/>
      <c r="F21" s="6">
        <v>53</v>
      </c>
      <c r="G21" s="15" t="s">
        <v>24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120">
        <v>18</v>
      </c>
      <c r="Y21" s="123">
        <v>5</v>
      </c>
      <c r="Z21" s="159">
        <v>10</v>
      </c>
      <c r="AA21" s="123">
        <v>20</v>
      </c>
      <c r="AB21" s="7"/>
      <c r="AC21" s="100"/>
      <c r="AD21" s="105"/>
      <c r="AE21" s="55">
        <f t="shared" ref="AE21:AE27" si="1">SUM(H21:AD21)</f>
        <v>53</v>
      </c>
    </row>
    <row r="22" spans="1:31">
      <c r="A22" s="63"/>
      <c r="B22" s="201" t="s">
        <v>49</v>
      </c>
      <c r="C22" s="202"/>
      <c r="D22" s="203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4" t="s">
        <v>50</v>
      </c>
      <c r="C23" s="135"/>
      <c r="D23" s="136"/>
      <c r="E23" s="5"/>
      <c r="F23" s="6">
        <v>74</v>
      </c>
      <c r="G23" s="15" t="s">
        <v>51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123">
        <v>37</v>
      </c>
      <c r="V23" s="120">
        <v>31</v>
      </c>
      <c r="W23" s="123">
        <v>4</v>
      </c>
      <c r="X23" s="123">
        <v>2</v>
      </c>
      <c r="Y23" s="7"/>
      <c r="Z23" s="7"/>
      <c r="AA23" s="7"/>
      <c r="AB23" s="7"/>
      <c r="AC23" s="100"/>
      <c r="AD23" s="105"/>
      <c r="AE23" s="55">
        <f t="shared" si="1"/>
        <v>74</v>
      </c>
    </row>
    <row r="24" spans="1:31">
      <c r="A24" s="63">
        <v>8</v>
      </c>
      <c r="B24" s="134" t="s">
        <v>52</v>
      </c>
      <c r="C24" s="135"/>
      <c r="D24" s="136"/>
      <c r="E24" s="5"/>
      <c r="F24" s="6">
        <v>12</v>
      </c>
      <c r="G24" s="15" t="s">
        <v>51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9"/>
      <c r="U24" s="7"/>
      <c r="V24" s="120">
        <v>8</v>
      </c>
      <c r="W24" s="123">
        <v>4</v>
      </c>
      <c r="X24" s="7"/>
      <c r="Y24" s="7"/>
      <c r="Z24" s="7"/>
      <c r="AA24" s="7"/>
      <c r="AB24" s="7"/>
      <c r="AC24" s="100"/>
      <c r="AD24" s="105"/>
      <c r="AE24" s="55">
        <f t="shared" si="1"/>
        <v>12</v>
      </c>
    </row>
    <row r="25" spans="1:31">
      <c r="A25" s="63">
        <v>9</v>
      </c>
      <c r="B25" s="80" t="s">
        <v>53</v>
      </c>
      <c r="C25" s="81"/>
      <c r="D25" s="82"/>
      <c r="E25" s="5"/>
      <c r="F25" s="6">
        <v>18</v>
      </c>
      <c r="G25" s="15" t="s">
        <v>51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4"/>
      <c r="W25" s="107"/>
      <c r="X25" s="7"/>
      <c r="Y25" s="160">
        <v>18</v>
      </c>
      <c r="AA25" s="7"/>
      <c r="AB25" s="7"/>
      <c r="AC25" s="100"/>
      <c r="AD25" s="105"/>
      <c r="AE25" s="55">
        <f t="shared" si="1"/>
        <v>18</v>
      </c>
    </row>
    <row r="26" spans="1:31">
      <c r="A26" s="63">
        <v>10</v>
      </c>
      <c r="B26" s="80" t="s">
        <v>54</v>
      </c>
      <c r="C26" s="81"/>
      <c r="D26" s="82"/>
      <c r="E26" s="5"/>
      <c r="F26" s="6">
        <v>5</v>
      </c>
      <c r="G26" s="15" t="s">
        <v>51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4"/>
      <c r="V26" s="124"/>
      <c r="W26" s="107"/>
      <c r="X26" s="7"/>
      <c r="Y26" s="7"/>
      <c r="Z26" s="123">
        <v>5</v>
      </c>
      <c r="AA26" s="7"/>
      <c r="AB26" s="7"/>
      <c r="AC26" s="100"/>
      <c r="AD26" s="105"/>
      <c r="AE26" s="55">
        <f t="shared" si="1"/>
        <v>5</v>
      </c>
    </row>
    <row r="27" spans="1:31">
      <c r="A27" s="63">
        <v>11</v>
      </c>
      <c r="B27" s="80" t="s">
        <v>55</v>
      </c>
      <c r="C27" s="81"/>
      <c r="D27" s="82"/>
      <c r="E27" s="5"/>
      <c r="F27" s="6">
        <v>49</v>
      </c>
      <c r="G27" s="15" t="s">
        <v>51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4"/>
      <c r="V27" s="124"/>
      <c r="W27" s="107"/>
      <c r="X27" s="161">
        <v>29</v>
      </c>
      <c r="Y27" s="7"/>
      <c r="Z27" s="123">
        <v>10</v>
      </c>
      <c r="AA27" s="123">
        <v>10</v>
      </c>
      <c r="AB27" s="7"/>
      <c r="AC27" s="100"/>
      <c r="AD27" s="105"/>
      <c r="AE27" s="55">
        <f t="shared" si="1"/>
        <v>49</v>
      </c>
    </row>
    <row r="28" spans="1:31">
      <c r="A28" s="147"/>
      <c r="B28" s="131" t="s">
        <v>56</v>
      </c>
      <c r="C28" s="132"/>
      <c r="D28" s="133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57</v>
      </c>
      <c r="C29" s="81"/>
      <c r="D29" s="82"/>
      <c r="E29" s="5"/>
      <c r="F29" s="6">
        <v>45</v>
      </c>
      <c r="G29" s="15" t="s">
        <v>58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120">
        <v>26</v>
      </c>
      <c r="V29" s="7"/>
      <c r="W29" s="160">
        <v>19</v>
      </c>
      <c r="X29" s="7"/>
      <c r="Y29" s="7"/>
      <c r="Z29" s="7"/>
      <c r="AA29" s="7"/>
      <c r="AB29" s="7"/>
      <c r="AC29" s="100"/>
      <c r="AD29" s="105"/>
      <c r="AE29" s="55">
        <f>SUM(H29:AD29)</f>
        <v>45</v>
      </c>
    </row>
    <row r="30" spans="1:31">
      <c r="A30" s="63"/>
      <c r="B30" s="131" t="s">
        <v>59</v>
      </c>
      <c r="C30" s="132"/>
      <c r="D30" s="133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4" t="s">
        <v>60</v>
      </c>
      <c r="C31" s="145"/>
      <c r="D31" s="146"/>
      <c r="E31" s="5"/>
      <c r="F31" s="6">
        <v>29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7"/>
      <c r="V31" s="120">
        <v>12</v>
      </c>
      <c r="W31" s="123">
        <v>8</v>
      </c>
      <c r="X31" s="120">
        <v>9</v>
      </c>
      <c r="Y31" s="7"/>
      <c r="Z31" s="7"/>
      <c r="AA31" s="7"/>
      <c r="AB31" s="7"/>
      <c r="AC31" s="100"/>
      <c r="AD31" s="105"/>
      <c r="AE31" s="55">
        <f t="shared" ref="AE31:AE38" si="2">SUM(H31:AD31)</f>
        <v>29</v>
      </c>
    </row>
    <row r="32" spans="1:31">
      <c r="A32" s="63">
        <v>14</v>
      </c>
      <c r="B32" s="144" t="s">
        <v>61</v>
      </c>
      <c r="C32" s="145"/>
      <c r="D32" s="146"/>
      <c r="E32" s="5"/>
      <c r="F32" s="6">
        <v>20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120">
        <v>11</v>
      </c>
      <c r="W32" s="107"/>
      <c r="X32" s="7"/>
      <c r="Y32" s="123">
        <v>9</v>
      </c>
      <c r="Z32" s="7"/>
      <c r="AA32" s="7"/>
      <c r="AB32" s="7"/>
      <c r="AC32" s="100"/>
      <c r="AD32" s="105"/>
      <c r="AE32" s="55">
        <f t="shared" si="2"/>
        <v>20</v>
      </c>
    </row>
    <row r="33" spans="1:31">
      <c r="A33" s="63">
        <v>15</v>
      </c>
      <c r="B33" s="134" t="s">
        <v>62</v>
      </c>
      <c r="C33" s="135"/>
      <c r="D33" s="136"/>
      <c r="E33" s="5"/>
      <c r="F33" s="6">
        <v>44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3">
        <v>2</v>
      </c>
      <c r="Y33" s="123">
        <v>27</v>
      </c>
      <c r="Z33" s="123">
        <v>15</v>
      </c>
      <c r="AA33" s="7"/>
      <c r="AB33" s="7"/>
      <c r="AC33" s="100"/>
      <c r="AD33" s="105"/>
      <c r="AE33" s="55">
        <f t="shared" si="2"/>
        <v>44</v>
      </c>
    </row>
    <row r="34" spans="1:31">
      <c r="A34" s="63">
        <v>16</v>
      </c>
      <c r="B34" s="134" t="s">
        <v>63</v>
      </c>
      <c r="C34" s="135"/>
      <c r="D34" s="136"/>
      <c r="E34" s="5"/>
      <c r="F34" s="6">
        <v>10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7"/>
      <c r="Y34" s="7"/>
      <c r="Z34" s="123">
        <v>10</v>
      </c>
      <c r="AA34" s="7"/>
      <c r="AB34" s="7"/>
      <c r="AC34" s="100"/>
      <c r="AD34" s="105"/>
      <c r="AE34" s="55">
        <f t="shared" si="2"/>
        <v>10</v>
      </c>
    </row>
    <row r="35" spans="1:31">
      <c r="A35" s="63">
        <v>17</v>
      </c>
      <c r="B35" s="134" t="s">
        <v>64</v>
      </c>
      <c r="C35" s="135"/>
      <c r="D35" s="136"/>
      <c r="E35" s="5"/>
      <c r="F35" s="6">
        <v>60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160">
        <v>20</v>
      </c>
      <c r="Y35" s="123">
        <v>20</v>
      </c>
      <c r="Z35" s="159">
        <v>20</v>
      </c>
      <c r="AA35" s="7"/>
      <c r="AB35" s="7"/>
      <c r="AC35" s="100"/>
      <c r="AD35" s="105"/>
      <c r="AE35" s="55">
        <f t="shared" si="2"/>
        <v>60</v>
      </c>
    </row>
    <row r="36" spans="1:31">
      <c r="A36" s="63"/>
      <c r="B36" s="141" t="s">
        <v>65</v>
      </c>
      <c r="C36" s="142"/>
      <c r="D36" s="143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66</v>
      </c>
      <c r="C37" s="81"/>
      <c r="D37" s="82"/>
      <c r="E37" s="5"/>
      <c r="F37" s="6">
        <v>14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7"/>
      <c r="W37" s="107"/>
      <c r="X37" s="160">
        <v>4</v>
      </c>
      <c r="Y37" s="162"/>
      <c r="Z37" s="120">
        <v>10</v>
      </c>
      <c r="AA37" s="7"/>
      <c r="AB37" s="7"/>
      <c r="AC37" s="100"/>
      <c r="AD37" s="105"/>
      <c r="AE37" s="55">
        <f t="shared" si="2"/>
        <v>14</v>
      </c>
    </row>
    <row r="38" spans="1:31">
      <c r="A38" s="63">
        <v>19</v>
      </c>
      <c r="B38" s="80" t="s">
        <v>67</v>
      </c>
      <c r="C38" s="81"/>
      <c r="D38" s="82"/>
      <c r="E38" s="5"/>
      <c r="F38" s="6">
        <v>131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123">
        <v>6</v>
      </c>
      <c r="X38" s="123">
        <v>57</v>
      </c>
      <c r="Y38" s="123">
        <v>18</v>
      </c>
      <c r="Z38" s="123">
        <v>40</v>
      </c>
      <c r="AA38" s="123">
        <v>10</v>
      </c>
      <c r="AB38" s="7"/>
      <c r="AC38" s="100"/>
      <c r="AD38" s="105"/>
      <c r="AE38" s="55">
        <f t="shared" si="2"/>
        <v>131</v>
      </c>
    </row>
    <row r="39" spans="1:31">
      <c r="A39" s="63">
        <v>20</v>
      </c>
      <c r="B39" s="138" t="s">
        <v>68</v>
      </c>
      <c r="C39" s="139"/>
      <c r="D39" s="140"/>
      <c r="E39" s="5"/>
      <c r="F39" s="6">
        <v>70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7"/>
      <c r="AA39" s="123">
        <v>40</v>
      </c>
      <c r="AB39" s="123">
        <v>30</v>
      </c>
      <c r="AC39" s="100"/>
      <c r="AD39" s="105"/>
      <c r="AE39" s="55">
        <f t="shared" ref="AE39:AE55" si="3">SUM(H39:AD39)</f>
        <v>70</v>
      </c>
    </row>
    <row r="40" spans="1:31">
      <c r="A40" s="63"/>
      <c r="B40" s="131" t="s">
        <v>69</v>
      </c>
      <c r="C40" s="132"/>
      <c r="D40" s="133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70</v>
      </c>
      <c r="C41" s="81"/>
      <c r="D41" s="82"/>
      <c r="E41" s="5"/>
      <c r="F41" s="6">
        <v>30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7"/>
      <c r="AA41" s="123">
        <v>20</v>
      </c>
      <c r="AB41" s="123">
        <v>10</v>
      </c>
      <c r="AC41" s="127"/>
      <c r="AD41" s="128"/>
      <c r="AE41" s="55">
        <f t="shared" si="3"/>
        <v>30</v>
      </c>
    </row>
    <row r="42" spans="1:31">
      <c r="A42" s="63">
        <v>22</v>
      </c>
      <c r="B42" s="80" t="s">
        <v>71</v>
      </c>
      <c r="C42" s="81"/>
      <c r="D42" s="82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122">
        <v>20</v>
      </c>
      <c r="AC42" s="125"/>
      <c r="AD42" s="126"/>
      <c r="AE42" s="55">
        <f>SUM(H42:AC42)</f>
        <v>20</v>
      </c>
    </row>
    <row r="43" spans="1:31">
      <c r="A43" s="63">
        <v>23</v>
      </c>
      <c r="B43" s="80" t="s">
        <v>72</v>
      </c>
      <c r="C43" s="81"/>
      <c r="D43" s="82"/>
      <c r="E43" s="10"/>
      <c r="F43" s="6">
        <v>15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7"/>
      <c r="AB43" s="123">
        <v>15</v>
      </c>
      <c r="AC43" s="125"/>
      <c r="AD43" s="128"/>
      <c r="AE43" s="55">
        <f>SUM(H43:AC43)</f>
        <v>15</v>
      </c>
    </row>
    <row r="44" spans="1:31">
      <c r="A44" s="63">
        <v>24</v>
      </c>
      <c r="B44" s="80" t="s">
        <v>73</v>
      </c>
      <c r="C44" s="81"/>
      <c r="D44" s="82"/>
      <c r="E44" s="5"/>
      <c r="F44" s="6">
        <v>40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163">
        <v>10</v>
      </c>
      <c r="Z44" s="22"/>
      <c r="AA44" s="163">
        <v>10</v>
      </c>
      <c r="AB44" s="123">
        <v>20</v>
      </c>
      <c r="AC44" s="127"/>
      <c r="AD44" s="126"/>
      <c r="AE44" s="55">
        <f t="shared" si="3"/>
        <v>40</v>
      </c>
    </row>
    <row r="45" spans="1:31">
      <c r="A45" s="63">
        <v>25</v>
      </c>
      <c r="B45" s="80" t="s">
        <v>74</v>
      </c>
      <c r="C45" s="81"/>
      <c r="D45" s="82"/>
      <c r="E45" s="5"/>
      <c r="F45" s="6">
        <v>87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160">
        <v>8</v>
      </c>
      <c r="Y45" s="123">
        <v>9</v>
      </c>
      <c r="Z45" s="7"/>
      <c r="AA45" s="160">
        <v>20</v>
      </c>
      <c r="AB45" s="123">
        <v>50</v>
      </c>
      <c r="AC45" s="125"/>
      <c r="AD45" s="128"/>
      <c r="AE45" s="55">
        <f t="shared" si="3"/>
        <v>87</v>
      </c>
    </row>
    <row r="46" spans="1:31" ht="13.15" customHeight="1">
      <c r="A46" s="64"/>
      <c r="B46" s="131" t="s">
        <v>75</v>
      </c>
      <c r="C46" s="132"/>
      <c r="D46" s="133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76</v>
      </c>
      <c r="C47" s="81"/>
      <c r="D47" s="82"/>
      <c r="E47" s="5"/>
      <c r="F47" s="6">
        <v>336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40</v>
      </c>
      <c r="AA47" s="120">
        <v>74</v>
      </c>
      <c r="AB47" s="120">
        <v>74</v>
      </c>
      <c r="AC47" s="120">
        <v>74</v>
      </c>
      <c r="AD47" s="121">
        <v>74</v>
      </c>
      <c r="AE47" s="55">
        <f>SUM(U47:AD47)</f>
        <v>336</v>
      </c>
    </row>
    <row r="48" spans="1:31">
      <c r="A48" s="63"/>
      <c r="B48" s="80" t="s">
        <v>77</v>
      </c>
      <c r="C48" s="81"/>
      <c r="D48" s="82"/>
      <c r="E48" s="5"/>
      <c r="F48" s="6">
        <v>100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120">
        <v>12</v>
      </c>
      <c r="V48" s="120">
        <v>0</v>
      </c>
      <c r="W48" s="120">
        <v>16</v>
      </c>
      <c r="X48" s="120">
        <v>6</v>
      </c>
      <c r="Y48" s="120">
        <v>6</v>
      </c>
      <c r="Z48" s="120">
        <v>12</v>
      </c>
      <c r="AA48" s="120">
        <v>12</v>
      </c>
      <c r="AB48" s="120">
        <v>12</v>
      </c>
      <c r="AC48" s="120">
        <v>12</v>
      </c>
      <c r="AD48" s="121">
        <v>12</v>
      </c>
      <c r="AE48" s="55">
        <f t="shared" si="3"/>
        <v>100</v>
      </c>
    </row>
    <row r="49" spans="1:31" ht="13.15" customHeight="1">
      <c r="A49" s="63"/>
      <c r="B49" s="131" t="s">
        <v>78</v>
      </c>
      <c r="C49" s="132"/>
      <c r="D49" s="133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79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80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81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82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83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84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85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86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87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86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88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89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4" t="s">
        <v>90</v>
      </c>
      <c r="C56" s="135"/>
      <c r="D56" s="136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89</v>
      </c>
      <c r="AB56" s="7"/>
      <c r="AC56" s="100"/>
      <c r="AD56" s="105"/>
      <c r="AE56" s="55">
        <f t="shared" ref="AE56:AE79" si="4">SUM(H56:AD56)</f>
        <v>0</v>
      </c>
    </row>
    <row r="57" spans="1:31">
      <c r="A57" s="147">
        <v>7</v>
      </c>
      <c r="B57" s="80" t="s">
        <v>91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82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92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93</v>
      </c>
      <c r="AD58" s="111"/>
      <c r="AE58" s="55">
        <f t="shared" si="4"/>
        <v>0</v>
      </c>
    </row>
    <row r="59" spans="1:31">
      <c r="A59" s="63">
        <v>9</v>
      </c>
      <c r="B59" s="80" t="s">
        <v>94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93</v>
      </c>
      <c r="AE59" s="55">
        <f t="shared" si="4"/>
        <v>0</v>
      </c>
    </row>
    <row r="60" spans="1:31">
      <c r="A60" s="63"/>
      <c r="B60" s="137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4"/>
      <c r="C61" s="135"/>
      <c r="D61" s="136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31" t="s">
        <v>95</v>
      </c>
      <c r="C62" s="132"/>
      <c r="D62" s="133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96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84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97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82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98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80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99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80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100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80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101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80</v>
      </c>
      <c r="AC68" s="102"/>
      <c r="AD68" s="111"/>
      <c r="AE68" s="55">
        <f t="shared" si="4"/>
        <v>0</v>
      </c>
    </row>
    <row r="69" spans="1:31">
      <c r="A69" s="63"/>
      <c r="B69" s="80" t="s">
        <v>102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82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82"/>
      <c r="C76" s="183"/>
      <c r="D76" s="184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91" t="s">
        <v>103</v>
      </c>
      <c r="C83" s="191"/>
      <c r="D83" s="192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119</v>
      </c>
      <c r="V83" s="61">
        <f t="shared" si="7"/>
        <v>88</v>
      </c>
      <c r="W83" s="61">
        <f t="shared" si="7"/>
        <v>84</v>
      </c>
      <c r="X83" s="61">
        <f t="shared" si="7"/>
        <v>169</v>
      </c>
      <c r="Y83" s="61">
        <f t="shared" si="7"/>
        <v>122</v>
      </c>
      <c r="Z83" s="61">
        <f t="shared" si="7"/>
        <v>172</v>
      </c>
      <c r="AA83" s="61">
        <f t="shared" si="7"/>
        <v>216</v>
      </c>
      <c r="AB83" s="61">
        <f t="shared" si="7"/>
        <v>231</v>
      </c>
      <c r="AC83" s="61">
        <f t="shared" si="7"/>
        <v>86</v>
      </c>
      <c r="AD83" s="62">
        <f t="shared" si="7"/>
        <v>86</v>
      </c>
      <c r="AE83" s="57">
        <f>SUM(H83:AD83) - AE44</f>
        <v>1380</v>
      </c>
    </row>
    <row r="86" spans="1:31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</row>
    <row r="87" spans="1:31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</row>
    <row r="88" spans="1:31">
      <c r="A88" s="129"/>
      <c r="B88" s="198"/>
      <c r="C88" s="199"/>
      <c r="D88" s="199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29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29"/>
    </row>
    <row r="89" spans="1:31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</row>
    <row r="90" spans="1:31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</row>
  </sheetData>
  <sheetProtection insertColumns="0" insertRows="0" deleteColumns="0" deleteRows="0"/>
  <mergeCells count="40"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  <mergeCell ref="A5:B5"/>
    <mergeCell ref="B83:D83"/>
    <mergeCell ref="B76:D76"/>
    <mergeCell ref="B13:D13"/>
    <mergeCell ref="A4:B4"/>
    <mergeCell ref="B12:D12"/>
    <mergeCell ref="B15:D15"/>
    <mergeCell ref="B14:D14"/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9" zoomScaleNormal="100" workbookViewId="0">
      <selection activeCell="X33" sqref="X3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 t="str">
        <f>IF(Ebba!G8+Ida!G8+Lisa!G8+Linus!G8+Andreas!G8+Sigge!G8+'P7'!G8+'P8'!G8+'p9'!G8+'P10'!G8=0," ",Ebba!G8+Ida!G8+Lisa!G8+Linus!G8+Andreas!G8+Sigge!G8+'P7'!G8+'P8'!G8+'p9'!G8+'P10'!G8)</f>
        <v xml:space="preserve"> </v>
      </c>
      <c r="H8" s="152" t="str">
        <f>IF(Ebba!H8+Ida!H8+Lisa!H8+Linus!H8+Andreas!H8+Sigge!H8+'P7'!H8+'P8'!H8+'p9'!H8+'P10'!H8=0," ",Ebba!H8+Ida!H8+Lisa!H8+Linus!H8+Andreas!H8+Sigge!H8+'P7'!H8+'P8'!H8+'p9'!H8+'P10'!H8)</f>
        <v xml:space="preserve"> </v>
      </c>
      <c r="I8" s="152" t="str">
        <f>IF(Ebba!I8+Ida!I8+Lisa!I8+Linus!I8+Andreas!I8+Sigge!I8+'P7'!I8+'P8'!I8+'p9'!I8+'P10'!I8=0," ",Ebba!I8+Ida!I8+Lisa!I8+Linus!I8+Andreas!I8+Sigge!I8+'P7'!I8+'P8'!I8+'p9'!I8+'P10'!I8)</f>
        <v xml:space="preserve"> </v>
      </c>
      <c r="J8" s="152"/>
      <c r="K8" s="152"/>
      <c r="L8" s="152"/>
      <c r="M8" s="152" t="str">
        <f>IF(Ebba!M8+Ida!M8+Lisa!M8+Linus!M8+Andreas!M8+Sigge!M8+'P7'!M8+'P8'!M8+'p9'!M8+'P10'!M8=0," ",Ebba!M8+Ida!M8+Lisa!M8+Linus!M8+Andreas!M8+Sigge!M8+'P7'!M8+'P8'!M8+'p9'!M8+'P10'!M8)</f>
        <v xml:space="preserve"> </v>
      </c>
      <c r="N8" s="152" t="str">
        <f>IF(Ebba!N8+Ida!N8+Lisa!N8+Linus!N8+Andreas!N8+Sigge!N8+'P7'!N8+'P8'!N8+'p9'!N8+'P10'!N8=0," ",Ebba!N8+Ida!N8+Lisa!N8+Linus!N8+Andreas!N8+Sigge!N8+'P7'!N8+'P8'!N8+'p9'!N8+'P10'!N8)</f>
        <v xml:space="preserve"> </v>
      </c>
      <c r="O8" s="152" t="str">
        <f>IF(Ebba!O8+Ida!O8+Lisa!O8+Linus!O8+Andreas!O8+Sigge!O8+'P7'!O8+'P8'!O8+'p9'!O8+'P10'!O8=0," ",Ebba!O8+Ida!O8+Lisa!O8+Linus!O8+Andreas!O8+Sigge!O8+'P7'!O8+'P8'!O8+'p9'!O8+'P10'!O8)</f>
        <v xml:space="preserve"> </v>
      </c>
      <c r="P8" s="152" t="str">
        <f>IF(Ebba!P8+Ida!P8+Lisa!P8+Linus!P8+Andreas!P8+Sigge!P8+'P7'!P8+'P8'!P8+'p9'!P8+'P10'!P8=0," ",Ebba!P8+Ida!P8+Lisa!P8+Linus!P8+Andreas!P8+Sigge!P8+'P7'!P8+'P8'!P8+'p9'!P8+'P10'!P8)</f>
        <v xml:space="preserve"> </v>
      </c>
      <c r="Q8" s="152" t="str">
        <f>IF(Ebba!Q8+Ida!Q8+Lisa!Q8+Linus!Q8+Andreas!Q8+Sigge!Q8+'P7'!Q8+'P8'!Q8+'p9'!Q8+'P10'!Q8=0," ",Ebba!Q8+Ida!Q8+Lisa!Q8+Linus!Q8+Andreas!Q8+Sigge!Q8+'P7'!Q8+'P8'!Q8+'p9'!Q8+'P10'!Q8)</f>
        <v xml:space="preserve"> </v>
      </c>
      <c r="R8" s="152" t="str">
        <f>IF(Ebba!R8+Ida!R8+Lisa!R8+Linus!R8+Andreas!R8+Sigge!R8+'P7'!R8+'P8'!R8+'p9'!R8+'P10'!R8=0," ",Ebba!R8+Ida!R8+Lisa!R8+Linus!R8+Andreas!R8+Sigge!R8+'P7'!R8+'P8'!R8+'p9'!R8+'P10'!R8)</f>
        <v xml:space="preserve"> </v>
      </c>
      <c r="S8" s="152" t="str">
        <f>IF(Ebba!S8+Ida!S8+Lisa!S8+Linus!S8+Andreas!S8+Sigge!S8+'P7'!S8+'P8'!S8+'p9'!S8+'P10'!S8=0," ",Ebba!S8+Ida!S8+Lisa!S8+Linus!S8+Andreas!S8+Sigge!S8+'P7'!S8+'P8'!S8+'p9'!S8+'P10'!S8)</f>
        <v xml:space="preserve"> </v>
      </c>
      <c r="T8" s="152" t="str">
        <f>IF(Ebba!T8+Ida!T8+Lisa!T8+Linus!T8+Andreas!T8+Sigge!T8+'P7'!T8+'P8'!T8+'p9'!T8+'P10'!T8=0," ",Ebba!T8+Ida!T8+Lisa!T8+Linus!T8+Andreas!T8+Sigge!T8+'P7'!T8+'P8'!T8+'p9'!T8+'P10'!T8)</f>
        <v xml:space="preserve"> </v>
      </c>
      <c r="U8" s="152" t="str">
        <f>IF(Ebba!U8+Ida!U8+Lisa!U8+Linus!U8+Andreas!U8+Sigge!U8+'P7'!U8+'P8'!U8+'p9'!U8+'P10'!U8=0," ",Ebba!U8+Ida!U8+Lisa!U8+Linus!U8+Andreas!U8+Sigge!U8+'P7'!U8+'P8'!U8+'p9'!U8+'P10'!U8)</f>
        <v xml:space="preserve"> </v>
      </c>
      <c r="V8" s="152" t="str">
        <f>IF(Ebba!V8+Ida!V8+Lisa!V8+Linus!V8+Andreas!V8+Sigge!V8+'P7'!V8+'P8'!V8+'p9'!V8+'P10'!V8=0," ",Ebba!V8+Ida!V8+Lisa!V8+Linus!V8+Andreas!V8+Sigge!V8+'P7'!V8+'P8'!V8+'p9'!V8+'P10'!V8)</f>
        <v xml:space="preserve"> </v>
      </c>
      <c r="W8" s="152" t="str">
        <f>IF(Ebba!W8+Ida!W8+Lisa!W8+Linus!W8+Andreas!W8+Sigge!W8+'P7'!W8+'P8'!W8+'p9'!W8+'P10'!W8=0," ",Ebba!W8+Ida!W8+Lisa!W8+Linus!W8+Andreas!W8+Sigge!W8+'P7'!W8+'P8'!W8+'p9'!W8+'P10'!W8)</f>
        <v xml:space="preserve"> </v>
      </c>
      <c r="X8" s="152" t="str">
        <f>IF(Ebba!X8+Ida!X8+Lisa!X8+Linus!X8+Andreas!X8+Sigge!X8+'P7'!X8+'P8'!X8+'p9'!X8+'P10'!X8=0," ",Ebba!X8+Ida!X8+Lisa!X8+Linus!X8+Andreas!X8+Sigge!X8+'P7'!X8+'P8'!X8+'p9'!X8+'P10'!X8)</f>
        <v xml:space="preserve"> </v>
      </c>
      <c r="Y8" s="152" t="str">
        <f>IF(Ebba!Y8+Ida!Y8+Lisa!Y8+Linus!Y8+Andreas!Y8+Sigge!Y8+'P7'!Y8+'P8'!Y8+'p9'!Y8+'P10'!Y8=0," ",Ebba!Y8+Ida!Y8+Lisa!Y8+Linus!Y8+Andreas!Y8+Sigge!Y8+'P7'!Y8+'P8'!Y8+'p9'!Y8+'P10'!Y8)</f>
        <v xml:space="preserve"> </v>
      </c>
      <c r="Z8" s="152" t="str">
        <f>IF(Ebba!Z8+Ida!Z8+Lisa!Z8+Linus!Z8+Andreas!Z8+Sigge!Z8+'P7'!Z8+'P8'!Z8+'p9'!Z8+'P10'!Z8=0," ",Ebba!Z8+Ida!Z8+Lisa!Z8+Linus!Z8+Andreas!Z8+Sigge!Z8+'P7'!Z8+'P8'!Z8+'p9'!Z8+'P10'!Z8)</f>
        <v xml:space="preserve"> </v>
      </c>
      <c r="AA8" s="152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52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53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95" t="str">
        <f>'Modifierad plan '!B9:D9</f>
        <v>Tidsplan</v>
      </c>
      <c r="C9" s="196"/>
      <c r="D9" s="196"/>
      <c r="E9" s="196"/>
      <c r="F9" s="196"/>
      <c r="G9" s="154" t="str">
        <f>IF(Ebba!G9+Ida!G9+Lisa!G9+Linus!G9+Andreas!G9+Sigge!G9+'P7'!G9+'P8'!G9+'p9'!G9+'P10'!G9=0," ",Ebba!G9+Ida!G9+Lisa!G9+Linus!G9+Andreas!G9+Sigge!G9+'P7'!G9+'P8'!G9+'p9'!G9+'P10'!G9)</f>
        <v xml:space="preserve"> </v>
      </c>
      <c r="H9" s="155" t="str">
        <f>IF(Ebba!H9+Ida!H9+Lisa!H9+Linus!H9+Andreas!H9+Sigge!H9+'P7'!H9+'P8'!H9+'p9'!H9+'P10'!H9=0," ",Ebba!H9+Ida!H9+Lisa!H9+Linus!H9+Andreas!H9+Sigge!H9+'P7'!H9+'P8'!H9+'p9'!H9+'P10'!H9)</f>
        <v xml:space="preserve"> </v>
      </c>
      <c r="I9" s="155" t="str">
        <f>IF(Ebba!I9+Ida!I9+Lisa!I9+Linus!I9+Andreas!I9+Sigge!I9+'P7'!I9+'P8'!I9+'p9'!I9+'P10'!I9=0," ",Ebba!I9+Ida!I9+Lisa!I9+Linus!I9+Andreas!I9+Sigge!I9+'P7'!I9+'P8'!I9+'p9'!I9+'P10'!I9)</f>
        <v xml:space="preserve"> </v>
      </c>
      <c r="J9" s="155"/>
      <c r="K9" s="155" t="str">
        <f>IF(Ebba!K9+Ida!K9+Lisa!K9+Linus!K9+Andreas!K9+Sigge!K9+'P7'!K9+'P8'!K9+'p9'!K9+'P10'!K9=0," ",Ebba!K9+Ida!K9+Lisa!K9+Linus!K9+Andreas!K9+Sigge!K9+'P7'!K9+'P8'!K9+'p9'!K9+'P10'!K9)</f>
        <v xml:space="preserve"> </v>
      </c>
      <c r="L9" s="155" t="str">
        <f>IF(Ebba!L9+Ida!L9+Lisa!L9+Linus!L9+Andreas!L9+Sigge!L9+'P7'!L9+'P8'!L9+'p9'!L9+'P10'!L9=0," ",Ebba!L9+Ida!L9+Lisa!L9+Linus!L9+Andreas!L9+Sigge!L9+'P7'!L9+'P8'!L9+'p9'!L9+'P10'!L9)</f>
        <v xml:space="preserve"> </v>
      </c>
      <c r="M9" s="155"/>
      <c r="N9" s="155" t="str">
        <f>IF(Ebba!N9+Ida!N9+Lisa!N9+Linus!N9+Andreas!N9+Sigge!N9+'P7'!N9+'P8'!N9+'p9'!N9+'P10'!N9=0," ",Ebba!N9+Ida!N9+Lisa!N9+Linus!N9+Andreas!N9+Sigge!N9+'P7'!N9+'P8'!N9+'p9'!N9+'P10'!N9)</f>
        <v xml:space="preserve"> </v>
      </c>
      <c r="O9" s="155"/>
      <c r="P9" s="155" t="str">
        <f>IF(Ebba!P9+Ida!P9+Lisa!P9+Linus!P9+Andreas!P9+Sigge!P9+'P7'!P9+'P8'!P9+'p9'!P9+'P10'!P9=0," ",Ebba!P9+Ida!P9+Lisa!P9+Linus!P9+Andreas!P9+Sigge!P9+'P7'!P9+'P8'!P9+'p9'!P9+'P10'!P9)</f>
        <v xml:space="preserve"> </v>
      </c>
      <c r="Q9" s="155" t="str">
        <f>IF(Ebba!Q9+Ida!Q9+Lisa!Q9+Linus!Q9+Andreas!Q9+Sigge!Q9+'P7'!Q9+'P8'!Q9+'p9'!Q9+'P10'!Q9=0," ",Ebba!Q9+Ida!Q9+Lisa!Q9+Linus!Q9+Andreas!Q9+Sigge!Q9+'P7'!Q9+'P8'!Q9+'p9'!Q9+'P10'!Q9)</f>
        <v xml:space="preserve"> </v>
      </c>
      <c r="R9" s="155" t="str">
        <f>IF(Ebba!R9+Ida!R9+Lisa!R9+Linus!R9+Andreas!R9+Sigge!R9+'P7'!R9+'P8'!R9+'p9'!R9+'P10'!R9=0," ",Ebba!R9+Ida!R9+Lisa!R9+Linus!R9+Andreas!R9+Sigge!R9+'P7'!R9+'P8'!R9+'p9'!R9+'P10'!R9)</f>
        <v xml:space="preserve"> </v>
      </c>
      <c r="S9" s="155" t="str">
        <f>IF(Ebba!S9+Ida!S9+Lisa!S9+Linus!S9+Andreas!S9+Sigge!S9+'P7'!S9+'P8'!S9+'p9'!S9+'P10'!S9=0," ",Ebba!S9+Ida!S9+Lisa!S9+Linus!S9+Andreas!S9+Sigge!S9+'P7'!S9+'P8'!S9+'p9'!S9+'P10'!S9)</f>
        <v xml:space="preserve"> </v>
      </c>
      <c r="T9" s="155" t="str">
        <f>IF(Ebba!T9+Ida!T9+Lisa!T9+Linus!T9+Andreas!T9+Sigge!T9+'P7'!T9+'P8'!T9+'p9'!T9+'P10'!T9=0," ",Ebba!T9+Ida!T9+Lisa!T9+Linus!T9+Andreas!T9+Sigge!T9+'P7'!T9+'P8'!T9+'p9'!T9+'P10'!T9)</f>
        <v xml:space="preserve"> </v>
      </c>
      <c r="U9" s="155" t="str">
        <f>IF(Ebba!U9+Ida!U9+Lisa!U9+Linus!U9+Andreas!U9+Sigge!U9+'P7'!U9+'P8'!U9+'p9'!U9+'P10'!U9=0," ",Ebba!U9+Ida!U9+Lisa!U9+Linus!U9+Andreas!U9+Sigge!U9+'P7'!U9+'P8'!U9+'p9'!U9+'P10'!U9)</f>
        <v xml:space="preserve"> </v>
      </c>
      <c r="V9" s="155" t="str">
        <f>IF(Ebba!V9+Ida!V9+Lisa!V9+Linus!V9+Andreas!V9+Sigge!V9+'P7'!V9+'P8'!V9+'p9'!V9+'P10'!V9=0," ",Ebba!V9+Ida!V9+Lisa!V9+Linus!V9+Andreas!V9+Sigge!V9+'P7'!V9+'P8'!V9+'p9'!V9+'P10'!V9)</f>
        <v xml:space="preserve"> </v>
      </c>
      <c r="W9" s="155" t="str">
        <f>IF(Ebba!W9+Ida!W9+Lisa!W9+Linus!W9+Andreas!W9+Sigge!W9+'P7'!W9+'P8'!W9+'p9'!W9+'P10'!W9=0," ",Ebba!W9+Ida!W9+Lisa!W9+Linus!W9+Andreas!W9+Sigge!W9+'P7'!W9+'P8'!W9+'p9'!W9+'P10'!W9)</f>
        <v xml:space="preserve"> </v>
      </c>
      <c r="X9" s="155" t="str">
        <f>IF(Ebba!X9+Ida!X9+Lisa!X9+Linus!X9+Andreas!X9+Sigge!X9+'P7'!X9+'P8'!X9+'p9'!X9+'P10'!X9=0," ",Ebba!X9+Ida!X9+Lisa!X9+Linus!X9+Andreas!X9+Sigge!X9+'P7'!X9+'P8'!X9+'p9'!X9+'P10'!X9)</f>
        <v xml:space="preserve"> </v>
      </c>
      <c r="Y9" s="155" t="str">
        <f>IF(Ebba!Y9+Ida!Y9+Lisa!Y9+Linus!Y9+Andreas!Y9+Sigge!Y9+'P7'!Y9+'P8'!Y9+'p9'!Y9+'P10'!Y9=0," ",Ebba!Y9+Ida!Y9+Lisa!Y9+Linus!Y9+Andreas!Y9+Sigge!Y9+'P7'!Y9+'P8'!Y9+'p9'!Y9+'P10'!Y9)</f>
        <v xml:space="preserve"> </v>
      </c>
      <c r="Z9" s="155" t="str">
        <f>IF(Ebba!Z9+Ida!Z9+Lisa!Z9+Linus!Z9+Andreas!Z9+Sigge!Z9+'P7'!Z9+'P8'!Z9+'p9'!Z9+'P10'!Z9=0," ",Ebba!Z9+Ida!Z9+Lisa!Z9+Linus!Z9+Andreas!Z9+Sigge!Z9+'P7'!Z9+'P8'!Z9+'p9'!Z9+'P10'!Z9)</f>
        <v xml:space="preserve"> </v>
      </c>
      <c r="AA9" s="155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5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6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95" t="str">
        <f>'Modifierad plan '!B10:D10</f>
        <v>Gruppkontrakt</v>
      </c>
      <c r="C10" s="196"/>
      <c r="D10" s="196"/>
      <c r="E10" s="196"/>
      <c r="F10" s="196"/>
      <c r="G10" s="154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5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5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5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5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5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5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5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5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5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5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5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5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5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5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5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5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5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5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5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5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5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6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95" t="str">
        <f>'Modifierad plan '!B11:D11</f>
        <v>Systemskiss</v>
      </c>
      <c r="C11" s="196"/>
      <c r="D11" s="196"/>
      <c r="E11" s="196"/>
      <c r="F11" s="196"/>
      <c r="G11" s="154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5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5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5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5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5"/>
      <c r="M11" s="155"/>
      <c r="N11" s="155"/>
      <c r="O11" s="155"/>
      <c r="P11" s="155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5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5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5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5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5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5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5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5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5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5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5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5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6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95" t="str">
        <f>'Modifierad plan '!B12:D12</f>
        <v>Skrivuppgift</v>
      </c>
      <c r="C12" s="196"/>
      <c r="D12" s="196"/>
      <c r="E12" s="196"/>
      <c r="F12" s="196"/>
      <c r="G12" s="154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5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5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5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5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5"/>
      <c r="M12" s="155"/>
      <c r="N12" s="155"/>
      <c r="O12" s="155"/>
      <c r="P12" s="155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5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5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5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5"/>
      <c r="U12" s="155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5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5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5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5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5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5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5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6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95" t="str">
        <f>'Modifierad plan '!B13:D13</f>
        <v>Projektplan</v>
      </c>
      <c r="C13" s="196"/>
      <c r="D13" s="196"/>
      <c r="E13" s="196"/>
      <c r="F13" s="196"/>
      <c r="G13" s="154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5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5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5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5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5"/>
      <c r="M13" s="157" t="s">
        <v>120</v>
      </c>
      <c r="N13" s="155"/>
      <c r="O13" s="155"/>
      <c r="P13" s="155"/>
      <c r="Q13" s="155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5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5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5"/>
      <c r="U13" s="155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5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5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5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5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5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5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5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6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>
        <f>IF(Ebba!U17+Ida!U17+Lisa!U17+Linus!U17+Andreas!U17+Sigge!U17+'P7'!U17+'P8'!U17+'p9'!U17+'P10'!U17=0," ",Ebba!U17+Ida!U17+Lisa!U17+Linus!U17+Andreas!U17+Sigge!U17+'P7'!U17+'P8'!U17+'p9'!U17+'P10'!U17)</f>
        <v>10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32</v>
      </c>
    </row>
    <row r="18" spans="1:30">
      <c r="A18" s="6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>
        <f>IF(Ebba!V18+Ida!V18+Lisa!V18+Linus!V18+Andreas!V18+Sigge!V18+'P7'!V18+'P8'!V18+'p9'!V18+'P10'!V18=0," ",Ebba!V18+Ida!V18+Lisa!V18+Linus!V18+Andreas!V18+Sigge!V18+'P7'!V18+'P8'!V18+'p9'!V18+'P10'!V18)</f>
        <v>1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23</v>
      </c>
    </row>
    <row r="19" spans="1:30">
      <c r="A19" s="6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6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>
        <f>IF(Ebba!U19+Ida!U19+Lisa!U19+Linus!U19+Andreas!U19+Sigge!U19+'P7'!U19+'P8'!U19+'p9'!U19+'P10'!U19=0," ",Ebba!U19+Ida!U19+Lisa!U19+Linus!U19+Andreas!U19+Sigge!U19+'P7'!U19+'P8'!U19+'p9'!U19+'P10'!U19)</f>
        <v>16</v>
      </c>
      <c r="V19" s="33">
        <f>IF(Ebba!V19+Ida!V19+Lisa!V19+Linus!V19+Andreas!V19+Sigge!V19+'P7'!V19+'P8'!V19+'p9'!V19+'P10'!V19=0," ",Ebba!V19+Ida!V19+Lisa!V19+Linus!V19+Andreas!V19+Sigge!V19+'P7'!V19+'P8'!V19+'p9'!V19+'P10'!V19)</f>
        <v>8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24</v>
      </c>
    </row>
    <row r="20" spans="1:30">
      <c r="A20" s="6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6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>
        <f>IF(Ebba!V20+Ida!V20+Lisa!V20+Linus!V20+Andreas!V20+Sigge!V20+'P7'!V20+'P8'!V20+'p9'!V20+'P10'!V20=0," ",Ebba!V20+Ida!V20+Lisa!V20+Linus!V20+Andreas!V20+Sigge!V20+'P7'!V20+'P8'!V20+'p9'!V20+'P10'!V20)</f>
        <v>18</v>
      </c>
      <c r="W20" s="33">
        <f>IF(Ebba!W20+Ida!W20+Lisa!W20+Linus!W20+Andreas!W20+Sigge!W20+'P7'!W20+'P8'!W20+'p9'!W20+'P10'!W20=0," ",Ebba!W20+Ida!W20+Lisa!W20+Linus!W20+Andreas!W20+Sigge!W20+'P7'!W20+'P8'!W20+'p9'!W20+'P10'!W20)</f>
        <v>14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32</v>
      </c>
    </row>
    <row r="21" spans="1:30">
      <c r="A21" s="6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6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>
        <f>IF(Ebba!W21+Ida!W21+Lisa!W21+Linus!W21+Andreas!W21+Sigge!W21+'P7'!W21+'P8'!W21+'p9'!W21+'P10'!W21=0," ",Ebba!W21+Ida!W21+Lisa!W21+Linus!W21+Andreas!W21+Sigge!W21+'P7'!W21+'P8'!W21+'p9'!W21+'P10'!W21)</f>
        <v>18</v>
      </c>
      <c r="X21" s="33">
        <f>IF(Ebba!X21+Ida!X21+Lisa!X21+Linus!X21+Andreas!X21+Sigge!X21+'P7'!X21+'P8'!X21+'p9'!X21+'P10'!X21=0," ",Ebba!X21+Ida!X21+Lisa!X21+Linus!X21+Andreas!X21+Sigge!X21+'P7'!X21+'P8'!X21+'p9'!X21+'P10'!X21)</f>
        <v>5</v>
      </c>
      <c r="Y21" s="33" t="str">
        <f>IF(Ebba!Y21+Ida!Y21+Lisa!Y21+Linus!Y21+Andreas!Y21+Sigge!Y21+'P7'!Y21+'P8'!Y21+'p9'!Y21+'P10'!Y21=0," ",Ebba!Y21+Ida!Y21+Lisa!Y21+Linus!Y21+Andreas!Y21+Sigge!Y21+'P7'!Y21+'P8'!Y21+'p9'!Y21+'P10'!Y21)</f>
        <v xml:space="preserve"> </v>
      </c>
      <c r="Z21" s="33" t="str">
        <f>IF(Ebba!Z21+Ida!Z21+Lisa!Z21+Linus!Z21+Andreas!Z21+Sigge!Z21+'P7'!Z21+'P8'!Z21+'p9'!Z21+'P10'!Z21=0," ",Ebba!Z21+Ida!Z21+Lisa!Z21+Linus!Z21+Andreas!Z21+Sigge!Z21+'P7'!Z21+'P8'!Z21+'p9'!Z21+'P10'!Z21)</f>
        <v xml:space="preserve"> </v>
      </c>
      <c r="AA21" s="33" t="str">
        <f>IF(Ebba!AA21+Ida!AA21+Lisa!AA21+Linus!AA21+Andreas!AA21+Sigge!AA21+'P7'!AA21+'P8'!AA21+'p9'!AA21+'P10'!AA21=0," ",Ebba!AA21+Ida!AA21+Lisa!AA21+Linus!AA21+Andreas!AA21+Sigge!AA21+'P7'!AA21+'P8'!AA21+'p9'!AA21+'P10'!AA21)</f>
        <v xml:space="preserve"> 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23</v>
      </c>
    </row>
    <row r="22" spans="1:30">
      <c r="A22" s="63">
        <f>Basplan!A22</f>
        <v>0</v>
      </c>
      <c r="B22" s="195" t="str">
        <f>'Modifierad plan '!B22:D22</f>
        <v>Sensorenhet</v>
      </c>
      <c r="C22" s="196"/>
      <c r="D22" s="196"/>
      <c r="E22" s="196"/>
      <c r="F22" s="196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6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>
        <f>IF(Ebba!U23+Ida!U23+Lisa!U23+Linus!U23+Andreas!U23+Sigge!U23+'P7'!U23+'P8'!U23+'p9'!U23+'P10'!U23=0," ",Ebba!U23+Ida!U23+Lisa!U23+Linus!U23+Andreas!U23+Sigge!U23+'P7'!U23+'P8'!U23+'p9'!U23+'P10'!U23)</f>
        <v>27</v>
      </c>
      <c r="V23" s="33">
        <f>IF(Ebba!V23+Ida!V23+Lisa!V23+Linus!V23+Andreas!V23+Sigge!V23+'P7'!V23+'P8'!V23+'p9'!V23+'P10'!V23=0," ",Ebba!V23+Ida!V23+Lisa!V23+Linus!V23+Andreas!V23+Sigge!V23+'P7'!V23+'P8'!V23+'p9'!V23+'P10'!V23)</f>
        <v>4</v>
      </c>
      <c r="W23" s="33">
        <f>IF(Ebba!W23+Ida!W23+Lisa!W23+Linus!W23+Andreas!W23+Sigge!W23+'P7'!W23+'P8'!W23+'p9'!W23+'P10'!W23=0," ",Ebba!W23+Ida!W23+Lisa!W23+Linus!W23+Andreas!W23+Sigge!W23+'P7'!W23+'P8'!W23+'p9'!W23+'P10'!W23)</f>
        <v>2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70</v>
      </c>
    </row>
    <row r="24" spans="1:30">
      <c r="A24" s="6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>
        <f>IF(Ebba!U24+Ida!U24+Lisa!U24+Linus!U24+Andreas!U24+Sigge!U24+'P7'!U24+'P8'!U24+'p9'!U24+'P10'!U24=0," ",Ebba!U24+Ida!U24+Lisa!U24+Linus!U24+Andreas!U24+Sigge!U24+'P7'!U24+'P8'!U24+'p9'!U24+'P10'!U24)</f>
        <v>12</v>
      </c>
      <c r="V24" s="33">
        <f>IF(Ebba!V24+Ida!V24+Lisa!V24+Linus!V24+Andreas!V24+Sigge!V24+'P7'!V24+'P8'!V24+'p9'!V24+'P10'!V24=0," ",Ebba!V24+Ida!V24+Lisa!V24+Linus!V24+Andreas!V24+Sigge!V24+'P7'!V24+'P8'!V24+'p9'!V24+'P10'!V24)</f>
        <v>4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 t="str">
        <f>IF(Ebba!Y24+Ida!Y24+Lisa!Y24+Linus!Y24+Andreas!Y24+Sigge!Y24+'P7'!Y24+'P8'!Y24+'p9'!Y24+'P10'!Y24=0," ",Ebba!Y24+Ida!Y24+Lisa!Y24+Linus!Y24+Andreas!Y24+Sigge!Y24+'P7'!Y24+'P8'!Y24+'p9'!Y24+'P10'!Y24)</f>
        <v xml:space="preserve"> 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16</v>
      </c>
    </row>
    <row r="25" spans="1:30">
      <c r="A25" s="6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>
        <f>IF(Ebba!X25+Ida!X25+Lisa!X25+Linus!X25+Andreas!X25+Sigge!X25+'P7'!X25+'P8'!X25+'p9'!X25+'P10'!X25=0," ",Ebba!X25+Ida!X25+Lisa!X25+Linus!X25+Andreas!X25+Sigge!X25+'P7'!X25+'P8'!X25+'p9'!X25+'P10'!X25)</f>
        <v>18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 t="str">
        <f>IF(Ebba!Z25+Ida!Z25+Lisa!Z25+Linus!Z25+Andreas!Z25+Sigge!Z25+'P7'!Z25+'P8'!Z25+'p9'!Z25+'P10'!Z25=0," ",Ebba!Z25+Ida!Z25+Lisa!Z25+Linus!Z25+Andreas!Z25+Sigge!Z25+'P7'!Z25+'P8'!Z25+'p9'!Z25+'P10'!Z25)</f>
        <v xml:space="preserve"> 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18</v>
      </c>
    </row>
    <row r="26" spans="1:30">
      <c r="A26" s="6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>
        <f>IF(Ebba!W27+Ida!W27+Lisa!W27+Linus!W27+Andreas!W27+Sigge!W27+'P7'!W27+'P8'!W27+'p9'!W27+'P10'!W27=0," ",Ebba!W27+Ida!W27+Lisa!W27+Linus!W27+Andreas!W27+Sigge!W27+'P7'!W27+'P8'!W27+'p9'!W27+'P10'!W27)</f>
        <v>29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29</v>
      </c>
    </row>
    <row r="28" spans="1:30">
      <c r="A28" s="6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6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>
        <f>IF(Ebba!V29+Ida!V29+Lisa!V29+Linus!V29+Andreas!V29+Sigge!V29+'P7'!V29+'P8'!V29+'p9'!V29+'P10'!V29=0," ",Ebba!V29+Ida!V29+Lisa!V29+Linus!V29+Andreas!V29+Sigge!V29+'P7'!V29+'P8'!V29+'p9'!V29+'P10'!V29)</f>
        <v>19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45</v>
      </c>
    </row>
    <row r="30" spans="1:30">
      <c r="A30" s="63">
        <f>Basplan!A30</f>
        <v>0</v>
      </c>
      <c r="B30" s="195" t="str">
        <f>'Modifierad plan '!B30:D30</f>
        <v>PC</v>
      </c>
      <c r="C30" s="196"/>
      <c r="D30" s="196"/>
      <c r="E30" s="196"/>
      <c r="F30" s="196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6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>
        <f>IF(Ebba!U31+Ida!U31+Lisa!U31+Linus!U31+Andreas!U31+Sigge!U31+'P7'!U31+'P8'!U31+'p9'!U31+'P10'!U31=0," ",Ebba!U31+Ida!U31+Lisa!U31+Linus!U31+Andreas!U31+Sigge!U31+'P7'!U31+'P8'!U31+'p9'!U31+'P10'!U31)</f>
        <v>12</v>
      </c>
      <c r="V31" s="33">
        <f>IF(Ebba!V31+Ida!V31+Lisa!V31+Linus!V31+Andreas!V31+Sigge!V31+'P7'!V31+'P8'!V31+'p9'!V31+'P10'!V31=0," ",Ebba!V31+Ida!V31+Lisa!V31+Linus!V31+Andreas!V31+Sigge!V31+'P7'!V31+'P8'!V31+'p9'!V31+'P10'!V31)</f>
        <v>8</v>
      </c>
      <c r="W31" s="33">
        <f>IF(Ebba!W31+Ida!W31+Lisa!W31+Linus!W31+Andreas!W31+Sigge!W31+'P7'!W31+'P8'!W31+'p9'!W31+'P10'!W31=0," ",Ebba!W31+Ida!W31+Lisa!W31+Linus!W31+Andreas!W31+Sigge!W31+'P7'!W31+'P8'!W31+'p9'!W31+'P10'!W31)</f>
        <v>9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29</v>
      </c>
    </row>
    <row r="32" spans="1:30">
      <c r="A32" s="6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6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>
        <f>IF(Ebba!U32+Ida!U32+Lisa!U32+Linus!U32+Andreas!U32+Sigge!U32+'P7'!U32+'P8'!U32+'p9'!U32+'P10'!U32=0," ",Ebba!U32+Ida!U32+Lisa!U32+Linus!U32+Andreas!U32+Sigge!U32+'P7'!U32+'P8'!U32+'p9'!U32+'P10'!U32)</f>
        <v>11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>
        <f>IF(Ebba!X32+Ida!X32+Lisa!X32+Linus!X32+Andreas!X32+Sigge!X32+'P7'!X32+'P8'!X32+'p9'!X32+'P10'!X32=0," ",Ebba!X32+Ida!X32+Lisa!X32+Linus!X32+Andreas!X32+Sigge!X32+'P7'!X32+'P8'!X32+'p9'!X32+'P10'!X32)</f>
        <v>9</v>
      </c>
      <c r="Y32" s="33" t="str">
        <f>IF(Ebba!Y32+Ida!Y32+Lisa!Y32+Linus!Y32+Andreas!Y32+Sigge!Y32+'P7'!Y32+'P8'!Y32+'p9'!Y32+'P10'!Y32=0," ",Ebba!Y32+Ida!Y32+Lisa!Y32+Linus!Y32+Andreas!Y32+Sigge!Y32+'P7'!Y32+'P8'!Y32+'p9'!Y32+'P10'!Y32)</f>
        <v xml:space="preserve"> 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20</v>
      </c>
    </row>
    <row r="33" spans="1:30">
      <c r="A33" s="6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6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>
        <f>IF(Ebba!W33+Ida!W33+Lisa!W33+Linus!W33+Andreas!W33+Sigge!W33+'P7'!W33+'P8'!W33+'p9'!W33+'P10'!W33=0," ",Ebba!W33+Ida!W33+Lisa!W33+Linus!W33+Andreas!W33+Sigge!W33+'P7'!W33+'P8'!W33+'p9'!W33+'P10'!W33)</f>
        <v>2</v>
      </c>
      <c r="X33" s="33">
        <f>IF(Ebba!X33+Ida!X33+Lisa!X33+Linus!X33+Andreas!X33+Sigge!X33+'P7'!X33+'P8'!X33+'p9'!X33+'P10'!X33=0," ",Ebba!X33+Ida!X33+Lisa!X33+Linus!X33+Andreas!X33+Sigge!X33+'P7'!X33+'P8'!X33+'p9'!X33+'P10'!X33)</f>
        <v>27</v>
      </c>
      <c r="Y33" s="33" t="str">
        <f>IF(Ebba!Y33+Ida!Y33+Lisa!Y33+Linus!Y33+Andreas!Y33+Sigge!Y33+'P7'!Y33+'P8'!Y33+'p9'!Y33+'P10'!Y33=0," ",Ebba!Y33+Ida!Y33+Lisa!Y33+Linus!Y33+Andreas!Y33+Sigge!Y33+'P7'!Y33+'P8'!Y33+'p9'!Y33+'P10'!Y33)</f>
        <v xml:space="preserve"> 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 t="str">
        <f>IF(Ebba!AA33+Ida!AA33+Lisa!AA33+Linus!AA33+Andreas!AA33+Sigge!AA33+'P7'!AA33+'P8'!AA33+'p9'!AA33+'P10'!AA33=0," ",Ebba!AA33+Ida!AA33+Lisa!AA33+Linus!AA33+Andreas!AA33+Sigge!AA33+'P7'!AA33+'P8'!AA33+'p9'!AA33+'P10'!AA33)</f>
        <v xml:space="preserve"> 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29</v>
      </c>
    </row>
    <row r="34" spans="1:30">
      <c r="A34" s="6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 t="str">
        <f>IF(Ebba!Z34+Ida!Z34+Lisa!Z34+Linus!Z34+Andreas!Z34+Sigge!Z34+'P7'!Z34+'P8'!Z34+'p9'!Z34+'P10'!Z34=0," ",Ebba!Z34+Ida!Z34+Lisa!Z34+Linus!Z34+Andreas!Z34+Sigge!Z34+'P7'!Z34+'P8'!Z34+'p9'!Z34+'P10'!Z34)</f>
        <v xml:space="preserve"> </v>
      </c>
      <c r="AA34" s="33" t="str">
        <f>IF(Ebba!AA34+Ida!AA34+Lisa!AA34+Linus!AA34+Andreas!AA34+Sigge!AA34+'P7'!AA34+'P8'!AA34+'p9'!AA34+'P10'!AA34=0," ",Ebba!AA34+Ida!AA34+Lisa!AA34+Linus!AA34+Andreas!AA34+Sigge!AA34+'P7'!AA34+'P8'!AA34+'p9'!AA34+'P10'!AA34)</f>
        <v xml:space="preserve"> 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0</v>
      </c>
    </row>
    <row r="35" spans="1:30">
      <c r="A35" s="6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>
        <f>IF(Ebba!W35+Ida!W35+Lisa!W35+Linus!W35+Andreas!W35+Sigge!W35+'P7'!W35+'P8'!W35+'p9'!W35+'P10'!W35=0," ",Ebba!W35+Ida!W35+Lisa!W35+Linus!W35+Andreas!W35+Sigge!W35+'P7'!W35+'P8'!W35+'p9'!W35+'P10'!W35)</f>
        <v>20</v>
      </c>
      <c r="X35" s="33">
        <f>IF(Ebba!X35+Ida!X35+Lisa!X35+Linus!X35+Andreas!X35+Sigge!X35+'P7'!X35+'P8'!X35+'p9'!X35+'P10'!X35=0," ",Ebba!X35+Ida!X35+Lisa!X35+Linus!X35+Andreas!X35+Sigge!X35+'P7'!X35+'P8'!X35+'p9'!X35+'P10'!X35)</f>
        <v>20</v>
      </c>
      <c r="Y35" s="33" t="str">
        <f>IF(Ebba!Y35+Ida!Y35+Lisa!Y35+Linus!Y35+Andreas!Y35+Sigge!Y35+'P7'!Y35+'P8'!Y35+'p9'!Y35+'P10'!Y35=0," ",Ebba!Y35+Ida!Y35+Lisa!Y35+Linus!Y35+Andreas!Y35+Sigge!Y35+'P7'!Y35+'P8'!Y35+'p9'!Y35+'P10'!Y35)</f>
        <v xml:space="preserve"> </v>
      </c>
      <c r="Z35" s="33" t="str">
        <f>IF(Ebba!Z35+Ida!Z35+Lisa!Z35+Linus!Z35+Andreas!Z35+Sigge!Z35+'P7'!Z35+'P8'!Z35+'p9'!Z35+'P10'!Z35=0," ",Ebba!Z35+Ida!Z35+Lisa!Z35+Linus!Z35+Andreas!Z35+Sigge!Z35+'P7'!Z35+'P8'!Z35+'p9'!Z35+'P10'!Z35)</f>
        <v xml:space="preserve"> </v>
      </c>
      <c r="AA35" s="33" t="str">
        <f>IF(Ebba!AA35+Ida!AA35+Lisa!AA35+Linus!AA35+Andreas!AA35+Sigge!AA35+'P7'!AA35+'P8'!AA35+'p9'!AA35+'P10'!AA35=0," ",Ebba!AA35+Ida!AA35+Lisa!AA35+Linus!AA35+Andreas!AA35+Sigge!AA35+'P7'!AA35+'P8'!AA35+'p9'!AA35+'P10'!AA35)</f>
        <v xml:space="preserve"> 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40</v>
      </c>
    </row>
    <row r="36" spans="1:30">
      <c r="A36" s="6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>
        <f>IF(Ebba!W37+Ida!W37+Lisa!W37+Linus!W37+Andreas!W37+Sigge!W37+'P7'!W37+'P8'!W37+'p9'!W37+'P10'!W37=0," ",Ebba!W37+Ida!W37+Lisa!W37+Linus!W37+Andreas!W37+Sigge!W37+'P7'!W37+'P8'!W37+'p9'!W37+'P10'!W37)</f>
        <v>4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4</v>
      </c>
    </row>
    <row r="38" spans="1:30">
      <c r="A38" s="6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>
        <f>IF(Ebba!V38+Ida!V38+Lisa!V38+Linus!V38+Andreas!V38+Sigge!V38+'P7'!V38+'P8'!V38+'p9'!V38+'P10'!V38=0," ",Ebba!V38+Ida!V38+Lisa!V38+Linus!V38+Andreas!V38+Sigge!V38+'P7'!V38+'P8'!V38+'p9'!V38+'P10'!V38)</f>
        <v>6</v>
      </c>
      <c r="W38" s="33">
        <f>IF(Ebba!W38+Ida!W38+Lisa!W38+Linus!W38+Andreas!W38+Sigge!W38+'P7'!W38+'P8'!W38+'p9'!W38+'P10'!W38=0," ",Ebba!W38+Ida!W38+Lisa!W38+Linus!W38+Andreas!W38+Sigge!W38+'P7'!W38+'P8'!W38+'p9'!W38+'P10'!W38)</f>
        <v>57</v>
      </c>
      <c r="X38" s="33">
        <f>IF(Ebba!X38+Ida!X38+Lisa!X38+Linus!X38+Andreas!X38+Sigge!X38+'P7'!X38+'P8'!X38+'p9'!X38+'P10'!X38=0," ",Ebba!X38+Ida!X38+Lisa!X38+Linus!X38+Andreas!X38+Sigge!X38+'P7'!X38+'P8'!X38+'p9'!X38+'P10'!X38)</f>
        <v>18</v>
      </c>
      <c r="Y38" s="33" t="str">
        <f>IF(Ebba!Y38+Ida!Y38+Lisa!Y38+Linus!Y38+Andreas!Y38+Sigge!Y38+'P7'!Y38+'P8'!Y38+'p9'!Y38+'P10'!Y38=0," ",Ebba!Y38+Ida!Y38+Lisa!Y38+Linus!Y38+Andreas!Y38+Sigge!Y38+'P7'!Y38+'P8'!Y38+'p9'!Y38+'P10'!Y38)</f>
        <v xml:space="preserve"> </v>
      </c>
      <c r="Z38" s="33" t="str">
        <f>IF(Ebba!Z38+Ida!Z38+Lisa!Z38+Linus!Z38+Andreas!Z38+Sigge!Z38+'P7'!Z38+'P8'!Z38+'p9'!Z38+'P10'!Z38=0," ",Ebba!Z38+Ida!Z38+Lisa!Z38+Linus!Z38+Andreas!Z38+Sigge!Z38+'P7'!Z38+'P8'!Z38+'p9'!Z38+'P10'!Z38)</f>
        <v xml:space="preserve"> </v>
      </c>
      <c r="AA38" s="33" t="str">
        <f>IF(Ebba!AA38+Ida!AA38+Lisa!AA38+Linus!AA38+Andreas!AA38+Sigge!AA38+'P7'!AA38+'P8'!AA38+'p9'!AA38+'P10'!AA38=0," ",Ebba!AA38+Ida!AA38+Lisa!AA38+Linus!AA38+Andreas!AA38+Sigge!AA38+'P7'!AA38+'P8'!AA38+'p9'!AA38+'P10'!AA38)</f>
        <v xml:space="preserve"> 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81</v>
      </c>
    </row>
    <row r="39" spans="1:30">
      <c r="A39" s="6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6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 t="str">
        <f>IF(Ebba!Y39+Ida!Y39+Lisa!Y39+Linus!Y39+Andreas!Y39+Sigge!Y39+'P7'!Y39+'P8'!Y39+'p9'!Y39+'P10'!Y39=0," ",Ebba!Y39+Ida!Y39+Lisa!Y39+Linus!Y39+Andreas!Y39+Sigge!Y39+'P7'!Y39+'P8'!Y39+'p9'!Y39+'P10'!Y39)</f>
        <v xml:space="preserve"> </v>
      </c>
      <c r="Z39" s="33" t="str">
        <f>IF(Ebba!Z39+Ida!Z39+Lisa!Z39+Linus!Z39+Andreas!Z39+Sigge!Z39+'P7'!Z39+'P8'!Z39+'p9'!Z39+'P10'!Z39=0," ",Ebba!Z39+Ida!Z39+Lisa!Z39+Linus!Z39+Andreas!Z39+Sigge!Z39+'P7'!Z39+'P8'!Z39+'p9'!Z39+'P10'!Z39)</f>
        <v xml:space="preserve"> </v>
      </c>
      <c r="AA39" s="33" t="str">
        <f>IF(Ebba!AA39+Ida!AA39+Lisa!AA39+Linus!AA39+Andreas!AA39+Sigge!AA39+'P7'!AA39+'P8'!AA39+'p9'!AA39+'P10'!AA39=0," ",Ebba!AA39+Ida!AA39+Lisa!AA39+Linus!AA39+Andreas!AA39+Sigge!AA39+'P7'!AA39+'P8'!AA39+'p9'!AA39+'P10'!AA39)</f>
        <v xml:space="preserve"> 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0</v>
      </c>
    </row>
    <row r="40" spans="1:30">
      <c r="A40" s="63">
        <f>Basplan!A40</f>
        <v>0</v>
      </c>
      <c r="B40" s="195" t="str">
        <f>'Modifierad plan '!B40:D40</f>
        <v>Dokumentation</v>
      </c>
      <c r="C40" s="196"/>
      <c r="D40" s="196"/>
      <c r="E40" s="196"/>
      <c r="F40" s="196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6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 t="str">
        <f>IF(Ebba!Y41+Ida!Y41+Lisa!Y41+Linus!Y41+Andreas!Y41+Sigge!Y41+'P7'!Y41+'P8'!Y41+'p9'!Y41+'P10'!Y41=0," ",Ebba!Y41+Ida!Y41+Lisa!Y41+Linus!Y41+Andreas!Y41+Sigge!Y41+'P7'!Y41+'P8'!Y41+'p9'!Y41+'P10'!Y41)</f>
        <v xml:space="preserve"> </v>
      </c>
      <c r="Z41" s="33" t="str">
        <f>IF(Ebba!Z41+Ida!Z41+Lisa!Z41+Linus!Z41+Andreas!Z41+Sigge!Z41+'P7'!Z41+'P8'!Z41+'p9'!Z41+'P10'!Z41=0," ",Ebba!Z41+Ida!Z41+Lisa!Z41+Linus!Z41+Andreas!Z41+Sigge!Z41+'P7'!Z41+'P8'!Z41+'p9'!Z41+'P10'!Z41)</f>
        <v xml:space="preserve"> 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0</v>
      </c>
    </row>
    <row r="42" spans="1:30">
      <c r="A42" s="63">
        <f>Basplan!A42</f>
        <v>22</v>
      </c>
      <c r="B42" s="195" t="str">
        <f>'Modifierad plan '!B42:D42</f>
        <v>Presentation</v>
      </c>
      <c r="C42" s="196"/>
      <c r="D42" s="196"/>
      <c r="E42" s="196"/>
      <c r="F42" s="196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95" t="str">
        <f>'Modifierad plan '!B43:D43</f>
        <v>Efterstudie</v>
      </c>
      <c r="C43" s="196"/>
      <c r="D43" s="196"/>
      <c r="E43" s="196"/>
      <c r="F43" s="196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 t="str">
        <f>IF(Ebba!Z43+Ida!Z43+Lisa!Z43+Linus!Z43+Andreas!Z43+Sigge!Z43+'P7'!Z43+'P8'!Z43+'p9'!Z43+'P10'!Z43=0," ",Ebba!Z43+Ida!Z43+Lisa!Z43+Linus!Z43+Andreas!Z43+Sigge!Z43+'P7'!Z43+'P8'!Z43+'p9'!Z43+'P10'!Z43)</f>
        <v xml:space="preserve"> 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0</v>
      </c>
    </row>
    <row r="44" spans="1:30">
      <c r="A44" s="6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>
        <f>IF(Ebba!X44+Ida!X44+Lisa!X44+Linus!X44+Andreas!X44+Sigge!X44+'P7'!X44+'P8'!X44+'p9'!X44+'P10'!X44=0," ",Ebba!X44+Ida!X44+Lisa!X44+Linus!X44+Andreas!X44+Sigge!X44+'P7'!X44+'P8'!X44+'p9'!X44+'P10'!X44)</f>
        <v>10</v>
      </c>
      <c r="Y44" s="33" t="str">
        <f>IF(Ebba!Y44+Ida!Y44+Lisa!Y44+Linus!Y44+Andreas!Y44+Sigge!Y44+'P7'!Y44+'P8'!Y44+'p9'!Y44+'P10'!Y44=0," ",Ebba!Y44+Ida!Y44+Lisa!Y44+Linus!Y44+Andreas!Y44+Sigge!Y44+'P7'!Y44+'P8'!Y44+'p9'!Y44+'P10'!Y44)</f>
        <v xml:space="preserve"> </v>
      </c>
      <c r="Z44" s="33" t="str">
        <f>IF(Ebba!Z44+Ida!Z44+Lisa!Z44+Linus!Z44+Andreas!Z44+Sigge!Z44+'P7'!Z44+'P8'!Z44+'p9'!Z44+'P10'!Z44=0," ",Ebba!Z44+Ida!Z44+Lisa!Z44+Linus!Z44+Andreas!Z44+Sigge!Z44+'P7'!Z44+'P8'!Z44+'p9'!Z44+'P10'!Z44)</f>
        <v xml:space="preserve"> </v>
      </c>
      <c r="AA44" s="33" t="str">
        <f>IF(Ebba!AA44+Ida!AA44+Lisa!AA44+Linus!AA44+Andreas!AA44+Sigge!AA44+'P7'!AA44+'P8'!AA44+'p9'!AA44+'P10'!AA44=0," ",Ebba!AA44+Ida!AA44+Lisa!AA44+Linus!AA44+Andreas!AA44+Sigge!AA44+'P7'!AA44+'P8'!AA44+'p9'!AA44+'P10'!AA44)</f>
        <v xml:space="preserve"> 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10</v>
      </c>
    </row>
    <row r="45" spans="1:30">
      <c r="A45" s="6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>
        <f>IF(Ebba!W45+Ida!W45+Lisa!W45+Linus!W45+Andreas!W45+Sigge!W45+'P7'!W45+'P8'!W45+'p9'!W45+'P10'!W45=0," ",Ebba!W45+Ida!W45+Lisa!W45+Linus!W45+Andreas!W45+Sigge!W45+'P7'!W45+'P8'!W45+'p9'!W45+'P10'!W45)</f>
        <v>8</v>
      </c>
      <c r="X45" s="33">
        <f>IF(Ebba!X45+Ida!X45+Lisa!X45+Linus!X45+Andreas!X45+Sigge!X45+'P7'!X45+'P8'!X45+'p9'!X45+'P10'!X45=0," ",Ebba!X45+Ida!X45+Lisa!X45+Linus!X45+Andreas!X45+Sigge!X45+'P7'!X45+'P8'!X45+'p9'!X45+'P10'!X45)</f>
        <v>9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 t="str">
        <f>IF(Ebba!AA45+Ida!AA45+Lisa!AA45+Linus!AA45+Andreas!AA45+Sigge!AA45+'P7'!AA45+'P8'!AA45+'p9'!AA45+'P10'!AA45=0," ",Ebba!AA45+Ida!AA45+Lisa!AA45+Linus!AA45+Andreas!AA45+Sigge!AA45+'P7'!AA45+'P8'!AA45+'p9'!AA45+'P10'!AA45)</f>
        <v xml:space="preserve"> 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17</v>
      </c>
    </row>
    <row r="46" spans="1:30">
      <c r="A46" s="6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12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>
        <f>IF(Ebba!V48+Ida!V48+Lisa!V48+Linus!V48+Andreas!V48+Sigge!V48+'P7'!V48+'P8'!V48+'p9'!V48+'P10'!V48=0," ",Ebba!V48+Ida!V48+Lisa!V48+Linus!V48+Andreas!V48+Sigge!V48+'P7'!V48+'P8'!V48+'p9'!V48+'P10'!V48)</f>
        <v>16</v>
      </c>
      <c r="W48" s="33">
        <f>IF(Ebba!W48+Ida!W48+Lisa!W48+Linus!W48+Andreas!W48+Sigge!W48+'P7'!W48+'P8'!W48+'p9'!W48+'P10'!W48=0," ",Ebba!W48+Ida!W48+Lisa!W48+Linus!W48+Andreas!W48+Sigge!W48+'P7'!W48+'P8'!W48+'p9'!W48+'P10'!W48)</f>
        <v>6</v>
      </c>
      <c r="X48" s="33">
        <f>IF(Ebba!X48+Ida!X48+Lisa!X48+Linus!X48+Andreas!X48+Sigge!X48+'P7'!X48+'P8'!X48+'p9'!X48+'P10'!X48=0," ",Ebba!X48+Ida!X48+Lisa!X48+Linus!X48+Andreas!X48+Sigge!X48+'P7'!X48+'P8'!X48+'p9'!X48+'P10'!X48)</f>
        <v>6</v>
      </c>
      <c r="Y48" s="33">
        <f>IF(Ebba!Y48+Ida!Y48+Lisa!Y48+Linus!Y48+Andreas!Y48+Sigge!Y48+'P7'!Y48+'P8'!Y48+'p9'!Y48+'P10'!Y48=0," ",Ebba!Y48+Ida!Y48+Lisa!Y48+Linus!Y48+Andreas!Y48+Sigge!Y48+'P7'!Y48+'P8'!Y48+'p9'!Y48+'P10'!Y48)</f>
        <v>10</v>
      </c>
      <c r="Z48" s="33" t="str">
        <f>IF(Ebba!Z48+Ida!Z48+Lisa!Z48+Linus!Z48+Andreas!Z48+Sigge!Z48+'P7'!Z48+'P8'!Z48+'p9'!Z48+'P10'!Z48=0," ",Ebba!Z48+Ida!Z48+Lisa!Z48+Linus!Z48+Andreas!Z48+Sigge!Z48+'P7'!Z48+'P8'!Z48+'p9'!Z48+'P10'!Z48)</f>
        <v xml:space="preserve"> </v>
      </c>
      <c r="AA48" s="33" t="str">
        <f>IF(Ebba!AA48+Ida!AA48+Lisa!AA48+Linus!AA48+Andreas!AA48+Sigge!AA48+'P7'!AA48+'P8'!AA48+'p9'!AA48+'P10'!AA48=0," ",Ebba!AA48+Ida!AA48+Lisa!AA48+Linus!AA48+Andreas!AA48+Sigge!AA48+'P7'!AA48+'P8'!AA48+'p9'!AA48+'P10'!AA48)</f>
        <v xml:space="preserve"> 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50</v>
      </c>
    </row>
    <row r="49" spans="1:30">
      <c r="A49" s="63">
        <f>Basplan!A49</f>
        <v>0</v>
      </c>
      <c r="B49" s="195" t="str">
        <f>'Modifierad plan '!B49:D49</f>
        <v>Milstolpar</v>
      </c>
      <c r="C49" s="196"/>
      <c r="D49" s="196"/>
      <c r="E49" s="196"/>
      <c r="F49" s="196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6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6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6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6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6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95">
        <f>'Modifierad plan '!B60:D60</f>
        <v>0</v>
      </c>
      <c r="C60" s="196"/>
      <c r="D60" s="196"/>
      <c r="E60" s="196"/>
      <c r="F60" s="196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95">
        <f>'Modifierad plan '!B61:D61</f>
        <v>0</v>
      </c>
      <c r="C61" s="196"/>
      <c r="D61" s="196"/>
      <c r="E61" s="196"/>
      <c r="F61" s="196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95" t="str">
        <f>'Modifierad plan '!B62:D62</f>
        <v>Beslutspunkter</v>
      </c>
      <c r="C62" s="196"/>
      <c r="D62" s="196"/>
      <c r="E62" s="196"/>
      <c r="F62" s="196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95" t="str">
        <f>'Modifierad plan '!B63:D63</f>
        <v>BP 1</v>
      </c>
      <c r="C63" s="196"/>
      <c r="D63" s="196"/>
      <c r="E63" s="196"/>
      <c r="F63" s="196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95" t="str">
        <f>'Modifierad plan '!B69:D69</f>
        <v>BP 6</v>
      </c>
      <c r="C69" s="196"/>
      <c r="D69" s="196"/>
      <c r="E69" s="196"/>
      <c r="F69" s="196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95">
        <f>'Modifierad plan '!B70:D70</f>
        <v>0</v>
      </c>
      <c r="C70" s="196"/>
      <c r="D70" s="196"/>
      <c r="E70" s="196"/>
      <c r="F70" s="196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95">
        <f>'Modifierad plan '!B71:D71</f>
        <v>0</v>
      </c>
      <c r="C71" s="196"/>
      <c r="D71" s="196"/>
      <c r="E71" s="196"/>
      <c r="F71" s="196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95">
        <f>'Modifierad plan '!B72:D72</f>
        <v>0</v>
      </c>
      <c r="C72" s="196"/>
      <c r="D72" s="196"/>
      <c r="E72" s="196"/>
      <c r="F72" s="196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95">
        <f>'Modifierad plan '!B73:D73</f>
        <v>0</v>
      </c>
      <c r="C73" s="196"/>
      <c r="D73" s="196"/>
      <c r="E73" s="196"/>
      <c r="F73" s="196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119</v>
      </c>
      <c r="U83" s="74">
        <f t="shared" si="5"/>
        <v>88</v>
      </c>
      <c r="V83" s="74">
        <f t="shared" si="5"/>
        <v>84</v>
      </c>
      <c r="W83" s="74">
        <f t="shared" si="5"/>
        <v>169</v>
      </c>
      <c r="X83" s="74">
        <f t="shared" si="5"/>
        <v>122</v>
      </c>
      <c r="Y83" s="74">
        <f t="shared" si="5"/>
        <v>10</v>
      </c>
      <c r="Z83" s="74">
        <f t="shared" si="5"/>
        <v>0</v>
      </c>
      <c r="AA83" s="74">
        <f t="shared" si="5"/>
        <v>0</v>
      </c>
      <c r="AB83" s="74">
        <f t="shared" si="5"/>
        <v>0</v>
      </c>
      <c r="AC83" s="74">
        <f t="shared" si="5"/>
        <v>0</v>
      </c>
      <c r="AD83" s="73">
        <f t="shared" si="5"/>
        <v>639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topLeftCell="A12" zoomScaleNormal="100" workbookViewId="0">
      <selection activeCell="X34" sqref="X3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</cols>
  <sheetData>
    <row r="1" spans="1:30" s="2" customFormat="1" ht="18">
      <c r="A1" s="164" t="s">
        <v>119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121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122</v>
      </c>
      <c r="C7" s="173"/>
      <c r="D7" s="173"/>
      <c r="E7" s="173"/>
      <c r="F7" s="173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3.5" thickBot="1">
      <c r="A8" s="53"/>
      <c r="B8" s="236" t="str">
        <f>Ebba!A1</f>
        <v>Tidsredovisning för Ebba</v>
      </c>
      <c r="C8" s="237"/>
      <c r="D8" s="237"/>
      <c r="E8" s="237"/>
      <c r="F8" s="237"/>
      <c r="G8" s="151" t="str">
        <f>IF(Ebba!G83=0," ",Ebba!G83)</f>
        <v xml:space="preserve"> </v>
      </c>
      <c r="H8" s="151" t="str">
        <f>IF(Ebba!H83=0," ",Ebba!H83)</f>
        <v xml:space="preserve"> </v>
      </c>
      <c r="I8" s="151" t="str">
        <f>IF(Ebba!I83=0," ",Ebba!I83)</f>
        <v xml:space="preserve"> </v>
      </c>
      <c r="J8" s="151" t="str">
        <f>IF(Ebba!J83=0," ",Ebba!J83)</f>
        <v xml:space="preserve"> </v>
      </c>
      <c r="K8" s="151" t="str">
        <f>IF(Ebba!K83=0," ",Ebba!K83)</f>
        <v xml:space="preserve"> </v>
      </c>
      <c r="L8" s="151" t="str">
        <f>IF(Ebba!L83=0," ",Ebba!L83)</f>
        <v xml:space="preserve"> </v>
      </c>
      <c r="M8" s="151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23</v>
      </c>
      <c r="U8" s="29">
        <f>IF(Ebba!U83=0," ",Ebba!U83)</f>
        <v>2</v>
      </c>
      <c r="V8" s="29">
        <f>IF(Ebba!V83=0," ",Ebba!V83)</f>
        <v>16</v>
      </c>
      <c r="W8" s="29">
        <f>IF(Ebba!W83=0," ",Ebba!W83)</f>
        <v>31</v>
      </c>
      <c r="X8" s="29">
        <f>IF(Ebba!X83=0," ",Ebba!X83)</f>
        <v>24</v>
      </c>
      <c r="Y8" s="29">
        <f>IF(Ebba!Y83=0," ",Ebba!Y83)</f>
        <v>2</v>
      </c>
      <c r="Z8" s="29" t="str">
        <f>IF(Ebba!Z83=0," ",Ebba!Z83)</f>
        <v xml:space="preserve"> </v>
      </c>
      <c r="AA8" s="29" t="str">
        <f>IF(Ebba!AA83=0," ",Ebba!AA83)</f>
        <v xml:space="preserve"> 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102</v>
      </c>
    </row>
    <row r="9" spans="1:30" ht="13.5" thickBot="1">
      <c r="A9" s="63"/>
      <c r="B9" s="195" t="str">
        <f>Ida!A1</f>
        <v>Tidsredovisning för Ida</v>
      </c>
      <c r="C9" s="196"/>
      <c r="D9" s="196"/>
      <c r="E9" s="196"/>
      <c r="F9" s="196"/>
      <c r="G9" s="151" t="str">
        <f>IF(Ida!G83=0," ",Ida!G83)</f>
        <v xml:space="preserve"> </v>
      </c>
      <c r="H9" s="151" t="str">
        <f>IF(Ida!H83=0," ",Ida!H83)</f>
        <v xml:space="preserve"> </v>
      </c>
      <c r="I9" s="151" t="str">
        <f>IF(Ida!I83=0," ",Ida!I83)</f>
        <v xml:space="preserve"> </v>
      </c>
      <c r="J9" s="151" t="str">
        <f>IF(Ida!J83=0," ",Ida!J83)</f>
        <v xml:space="preserve"> </v>
      </c>
      <c r="K9" s="151" t="str">
        <f>IF(Ida!K83=0," ",Ida!K83)</f>
        <v xml:space="preserve"> </v>
      </c>
      <c r="L9" s="151" t="str">
        <f>IF(Ida!L83=0," ",Ida!L83)</f>
        <v xml:space="preserve"> </v>
      </c>
      <c r="M9" s="151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21</v>
      </c>
      <c r="U9" s="29">
        <f>IF(Ida!U83=0," ",Ida!U83)</f>
        <v>20</v>
      </c>
      <c r="V9" s="29">
        <f>IF(Ida!V83=0," ",Ida!V83)</f>
        <v>16</v>
      </c>
      <c r="W9" s="29">
        <f>IF(Ida!W83=0," ",Ida!W83)</f>
        <v>30</v>
      </c>
      <c r="X9" s="29">
        <f>IF(Ida!X83=0," ",Ida!X83)</f>
        <v>22</v>
      </c>
      <c r="Y9" s="29">
        <f>IF(Ida!Y83=0," ",Ida!Y83)</f>
        <v>2</v>
      </c>
      <c r="Z9" s="29" t="str">
        <f>IF(Ida!Z83=0," ",Ida!Z83)</f>
        <v xml:space="preserve"> </v>
      </c>
      <c r="AA9" s="29" t="str">
        <f>IF(Ida!AA83=0," ",Ida!AA83)</f>
        <v xml:space="preserve"> 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118</v>
      </c>
    </row>
    <row r="10" spans="1:30" ht="13.5" thickBot="1">
      <c r="A10" s="63"/>
      <c r="B10" s="195" t="str">
        <f>Lisa!A1</f>
        <v>Tidsredovisning för Lisa</v>
      </c>
      <c r="C10" s="196"/>
      <c r="D10" s="196"/>
      <c r="E10" s="196"/>
      <c r="F10" s="196"/>
      <c r="G10" s="151" t="str">
        <f>IF(Lisa!G83=0," ",Lisa!G83)</f>
        <v xml:space="preserve"> </v>
      </c>
      <c r="H10" s="151" t="str">
        <f>IF(Lisa!H83=0," ",Lisa!H83)</f>
        <v xml:space="preserve"> </v>
      </c>
      <c r="I10" s="151" t="str">
        <f>IF(Lisa!I83=0," ",Lisa!I83)</f>
        <v xml:space="preserve"> </v>
      </c>
      <c r="J10" s="151" t="str">
        <f>IF(Lisa!J83=0," ",Lisa!J83)</f>
        <v xml:space="preserve"> </v>
      </c>
      <c r="K10" s="151" t="str">
        <f>IF(Lisa!K83=0," ",Lisa!K83)</f>
        <v xml:space="preserve"> </v>
      </c>
      <c r="L10" s="151" t="str">
        <f>IF(Lisa!L83=0," ",Lisa!L83)</f>
        <v xml:space="preserve"> </v>
      </c>
      <c r="M10" s="151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13</v>
      </c>
      <c r="U10" s="29">
        <f>IF(Lisa!U83=0," ",Lisa!U83)</f>
        <v>2</v>
      </c>
      <c r="V10" s="29">
        <f>IF(Lisa!V83=0," ",Lisa!V83)</f>
        <v>16</v>
      </c>
      <c r="W10" s="29">
        <f>IF(Lisa!W83=0," ",Lisa!W83)</f>
        <v>28</v>
      </c>
      <c r="X10" s="29">
        <f>IF(Lisa!X83=0," ",Lisa!X83)</f>
        <v>13</v>
      </c>
      <c r="Y10" s="29" t="str">
        <f>IF(Lisa!Y83=0," ",Lisa!Y83)</f>
        <v xml:space="preserve"> </v>
      </c>
      <c r="Z10" s="29" t="str">
        <f>IF(Lisa!Z83=0," ",Lisa!Z83)</f>
        <v xml:space="preserve"> </v>
      </c>
      <c r="AA10" s="29" t="str">
        <f>IF(Lisa!AA83=0," ",Lisa!AA83)</f>
        <v xml:space="preserve"> 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79</v>
      </c>
    </row>
    <row r="11" spans="1:30" ht="13.5" thickBot="1">
      <c r="A11" s="63"/>
      <c r="B11" s="195" t="str">
        <f>Linus!A1</f>
        <v>Tidsredovisning för Linus</v>
      </c>
      <c r="C11" s="196"/>
      <c r="D11" s="196"/>
      <c r="E11" s="196"/>
      <c r="F11" s="196"/>
      <c r="G11" s="151" t="str">
        <f>IF(Linus!G83=0," ",Linus!G83)</f>
        <v xml:space="preserve"> </v>
      </c>
      <c r="H11" s="151" t="str">
        <f>IF(Linus!H83=0," ",Linus!H83)</f>
        <v xml:space="preserve"> </v>
      </c>
      <c r="I11" s="151" t="str">
        <f>IF(Linus!I83=0," ",Linus!I83)</f>
        <v xml:space="preserve"> </v>
      </c>
      <c r="J11" s="151" t="str">
        <f>IF(Linus!J83=0," ",Linus!J83)</f>
        <v xml:space="preserve"> </v>
      </c>
      <c r="K11" s="151" t="str">
        <f>IF(Linus!K83=0," ",Linus!K83)</f>
        <v xml:space="preserve"> </v>
      </c>
      <c r="L11" s="151" t="str">
        <f>IF(Linus!L83=0," ",Linus!L83)</f>
        <v xml:space="preserve"> </v>
      </c>
      <c r="M11" s="151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21</v>
      </c>
      <c r="U11" s="29">
        <f>IF(Linus!U83=0," ",Linus!U83)</f>
        <v>22</v>
      </c>
      <c r="V11" s="29">
        <f>IF(Linus!V83=0," ",Linus!V83)</f>
        <v>17</v>
      </c>
      <c r="W11" s="29">
        <f>IF(Linus!W83=0," ",Linus!W83)</f>
        <v>27</v>
      </c>
      <c r="X11" s="29">
        <f>IF(Linus!X83=0," ",Linus!X83)</f>
        <v>20</v>
      </c>
      <c r="Y11" s="29">
        <f>IF(Linus!Y83=0," ",Linus!Y83)</f>
        <v>2</v>
      </c>
      <c r="Z11" s="29" t="str">
        <f>IF(Linus!Z83=0," ",Linus!Z83)</f>
        <v xml:space="preserve"> </v>
      </c>
      <c r="AA11" s="29" t="str">
        <f>IF(Linus!AA83=0," ",Linus!AA83)</f>
        <v xml:space="preserve"> 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119</v>
      </c>
    </row>
    <row r="12" spans="1:30" ht="13.5" thickBot="1">
      <c r="A12" s="63"/>
      <c r="B12" s="195" t="str">
        <f>Andreas!A1</f>
        <v>Tidsredovisning för Andreas</v>
      </c>
      <c r="C12" s="196"/>
      <c r="D12" s="196"/>
      <c r="E12" s="196"/>
      <c r="F12" s="196"/>
      <c r="G12" s="151" t="str">
        <f>IF(Andreas!G83=0," ",Andreas!G83)</f>
        <v xml:space="preserve"> </v>
      </c>
      <c r="H12" s="151" t="str">
        <f>IF(Andreas!H83=0," ",Andreas!H83)</f>
        <v xml:space="preserve"> </v>
      </c>
      <c r="I12" s="151" t="str">
        <f>IF(Andreas!I83=0," ",Andreas!I83)</f>
        <v xml:space="preserve"> </v>
      </c>
      <c r="J12" s="151" t="str">
        <f>IF(Andreas!J83=0," ",Andreas!J83)</f>
        <v xml:space="preserve"> </v>
      </c>
      <c r="K12" s="151" t="str">
        <f>IF(Andreas!K83=0," ",Andreas!K83)</f>
        <v xml:space="preserve"> </v>
      </c>
      <c r="L12" s="151" t="str">
        <f>IF(Andreas!L83=0," ",Andreas!L83)</f>
        <v xml:space="preserve"> </v>
      </c>
      <c r="M12" s="151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>
        <f>IF(Andreas!U83=0," ",Andreas!U83)</f>
        <v>16</v>
      </c>
      <c r="V12" s="29">
        <f>IF(Andreas!V83=0," ",Andreas!V83)</f>
        <v>9</v>
      </c>
      <c r="W12" s="29">
        <f>IF(Andreas!W83=0," ",Andreas!W83)</f>
        <v>31</v>
      </c>
      <c r="X12" s="29">
        <f>IF(Andreas!X83=0," ",Andreas!X83)</f>
        <v>22</v>
      </c>
      <c r="Y12" s="29">
        <f>IF(Andreas!Y83=0," ",Andreas!Y83)</f>
        <v>2</v>
      </c>
      <c r="Z12" s="29" t="str">
        <f>IF(Andreas!Z83=0," ",Andreas!Z83)</f>
        <v xml:space="preserve"> </v>
      </c>
      <c r="AA12" s="29" t="str">
        <f>IF(Andreas!AA83=0," ",Andreas!AA83)</f>
        <v xml:space="preserve"> 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108</v>
      </c>
    </row>
    <row r="13" spans="1:30" ht="13.5" thickBot="1">
      <c r="A13" s="63"/>
      <c r="B13" s="195" t="str">
        <f>Sigge!A1</f>
        <v>Tidsredovisning för Sigge</v>
      </c>
      <c r="C13" s="196"/>
      <c r="D13" s="196"/>
      <c r="E13" s="196"/>
      <c r="F13" s="196"/>
      <c r="G13" s="151" t="str">
        <f>IF(Sigge!G83=0," ",Sigge!G83)</f>
        <v xml:space="preserve"> </v>
      </c>
      <c r="H13" s="151" t="str">
        <f>IF(Sigge!H83=0," ",Sigge!H83)</f>
        <v xml:space="preserve"> </v>
      </c>
      <c r="I13" s="151" t="str">
        <f>IF(Sigge!I83=0," ",Sigge!I83)</f>
        <v xml:space="preserve"> </v>
      </c>
      <c r="J13" s="151" t="str">
        <f>IF(Sigge!J83=0," ",Sigge!J83)</f>
        <v xml:space="preserve"> </v>
      </c>
      <c r="K13" s="151" t="str">
        <f>IF(Sigge!K83=0," ",Sigge!K83)</f>
        <v xml:space="preserve"> </v>
      </c>
      <c r="L13" s="151" t="str">
        <f>IF(Sigge!L83=0," ",Sigge!L83)</f>
        <v xml:space="preserve"> </v>
      </c>
      <c r="M13" s="151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>
        <f>IF(Sigge!U83=0," ",Sigge!U83)</f>
        <v>26</v>
      </c>
      <c r="V13" s="29">
        <f>IF(Sigge!V83=0," ",Sigge!V83)</f>
        <v>10</v>
      </c>
      <c r="W13" s="29">
        <f>IF(Sigge!W83=0," ",Sigge!W83)</f>
        <v>22</v>
      </c>
      <c r="X13" s="29">
        <f>IF(Sigge!X83=0," ",Sigge!X83)</f>
        <v>21</v>
      </c>
      <c r="Y13" s="29">
        <f>IF(Sigge!Y83=0," ",Sigge!Y83)</f>
        <v>2</v>
      </c>
      <c r="Z13" s="29" t="str">
        <f>IF(Sigge!Z83=0," ",Sigge!Z83)</f>
        <v xml:space="preserve"> </v>
      </c>
      <c r="AA13" s="29" t="str">
        <f>IF(Sigge!AA83=0," ",Sigge!AA83)</f>
        <v xml:space="preserve"> 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113</v>
      </c>
    </row>
    <row r="14" spans="1:30" ht="13.5" thickBot="1">
      <c r="A14" s="63"/>
      <c r="B14" s="195" t="str">
        <f>'P7'!A1</f>
        <v>Tidsredovisning för person 7</v>
      </c>
      <c r="C14" s="196"/>
      <c r="D14" s="196"/>
      <c r="E14" s="196"/>
      <c r="F14" s="196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95" t="str">
        <f>'P8'!A1</f>
        <v>Tidsredovisning för person 8</v>
      </c>
      <c r="C15" s="196"/>
      <c r="D15" s="196"/>
      <c r="E15" s="196"/>
      <c r="F15" s="196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95" t="str">
        <f>'p9'!A1</f>
        <v>Tidsredovisning för person 9</v>
      </c>
      <c r="C16" s="196"/>
      <c r="D16" s="196"/>
      <c r="E16" s="196"/>
      <c r="F16" s="196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95" t="str">
        <f>'P10'!A1</f>
        <v>Tidsredovisning för person 10</v>
      </c>
      <c r="C17" s="196"/>
      <c r="D17" s="196"/>
      <c r="E17" s="196"/>
      <c r="F17" s="196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95"/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95"/>
      <c r="C19" s="196"/>
      <c r="D19" s="196"/>
      <c r="E19" s="196"/>
      <c r="F19" s="19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95"/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95"/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95"/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95"/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95"/>
      <c r="C24" s="196"/>
      <c r="D24" s="196"/>
      <c r="E24" s="196"/>
      <c r="F24" s="197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95"/>
      <c r="C25" s="196"/>
      <c r="D25" s="196"/>
      <c r="E25" s="196"/>
      <c r="F25" s="197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95"/>
      <c r="C26" s="196"/>
      <c r="D26" s="196"/>
      <c r="E26" s="196"/>
      <c r="F26" s="197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95"/>
      <c r="C27" s="196"/>
      <c r="D27" s="196"/>
      <c r="E27" s="196"/>
      <c r="F27" s="197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95"/>
      <c r="C28" s="196"/>
      <c r="D28" s="196"/>
      <c r="E28" s="196"/>
      <c r="F28" s="197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95"/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95"/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95"/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95"/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95"/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91" t="s">
        <v>109</v>
      </c>
      <c r="C34" s="191"/>
      <c r="D34" s="191"/>
      <c r="E34" s="191"/>
      <c r="F34" s="191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119</v>
      </c>
      <c r="U34" s="74">
        <f t="shared" si="1"/>
        <v>88</v>
      </c>
      <c r="V34" s="74">
        <f t="shared" si="1"/>
        <v>84</v>
      </c>
      <c r="W34" s="74">
        <f t="shared" si="1"/>
        <v>169</v>
      </c>
      <c r="X34" s="74">
        <f t="shared" si="1"/>
        <v>122</v>
      </c>
      <c r="Y34" s="74">
        <f t="shared" si="1"/>
        <v>10</v>
      </c>
      <c r="Z34" s="74">
        <f t="shared" si="1"/>
        <v>0</v>
      </c>
      <c r="AA34" s="74">
        <f t="shared" si="1"/>
        <v>0</v>
      </c>
      <c r="AB34" s="74">
        <f t="shared" si="1"/>
        <v>0</v>
      </c>
      <c r="AC34" s="74">
        <f t="shared" si="1"/>
        <v>0</v>
      </c>
      <c r="AD34" s="73">
        <f t="shared" si="1"/>
        <v>639</v>
      </c>
    </row>
  </sheetData>
  <sheetProtection insertColumns="0" insertRows="0" deleteColumns="0" deleteRows="0"/>
  <mergeCells count="44"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  <mergeCell ref="B15:F15"/>
    <mergeCell ref="B16:F16"/>
    <mergeCell ref="B22:F22"/>
    <mergeCell ref="B21:F21"/>
    <mergeCell ref="B20:F20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B1" workbookViewId="0">
      <selection activeCell="B24" sqref="B24:D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64" t="s">
        <v>104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6"/>
    </row>
    <row r="2" spans="1:31" s="2" customFormat="1" ht="18.75" thickBot="1">
      <c r="A2" s="178" t="s">
        <v>1</v>
      </c>
      <c r="B2" s="179"/>
      <c r="C2" s="40"/>
      <c r="D2" s="167">
        <f>Basplan!D2</f>
        <v>0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8"/>
    </row>
    <row r="3" spans="1:31" ht="15.75">
      <c r="A3" s="180" t="s">
        <v>2</v>
      </c>
      <c r="B3" s="181"/>
      <c r="C3" s="41"/>
      <c r="D3" s="212" t="str">
        <f>Basplan!D3</f>
        <v>G06</v>
      </c>
      <c r="E3" s="212"/>
      <c r="F3" s="213"/>
      <c r="G3" s="180" t="s">
        <v>4</v>
      </c>
      <c r="H3" s="181"/>
      <c r="I3" s="204"/>
      <c r="J3" s="204"/>
      <c r="K3" s="204"/>
      <c r="L3" s="204"/>
      <c r="M3" s="204"/>
      <c r="N3" s="204"/>
      <c r="O3" s="205"/>
      <c r="P3" s="180" t="s">
        <v>5</v>
      </c>
      <c r="Q3" s="181"/>
      <c r="R3" s="181"/>
      <c r="S3" s="181"/>
      <c r="T3" s="181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9"/>
    </row>
    <row r="4" spans="1:31" ht="15.75">
      <c r="A4" s="193" t="s">
        <v>6</v>
      </c>
      <c r="B4" s="194"/>
      <c r="C4" s="41"/>
      <c r="D4" s="185" t="str">
        <f>Basplan!D4</f>
        <v>Mattias Krysander</v>
      </c>
      <c r="E4" s="185"/>
      <c r="F4" s="186"/>
      <c r="G4" s="193" t="s">
        <v>8</v>
      </c>
      <c r="H4" s="194"/>
      <c r="I4" s="185"/>
      <c r="J4" s="185"/>
      <c r="K4" s="185"/>
      <c r="L4" s="185"/>
      <c r="M4" s="185"/>
      <c r="N4" s="185"/>
      <c r="O4" s="186"/>
      <c r="P4" s="42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43"/>
    </row>
    <row r="5" spans="1:31" ht="16.5" thickBot="1">
      <c r="A5" s="189" t="s">
        <v>11</v>
      </c>
      <c r="B5" s="190"/>
      <c r="C5" s="44"/>
      <c r="D5" s="187" t="str">
        <f>Basplan!D5</f>
        <v>TSEA56</v>
      </c>
      <c r="E5" s="187"/>
      <c r="F5" s="188"/>
      <c r="G5" s="189" t="s">
        <v>13</v>
      </c>
      <c r="H5" s="190"/>
      <c r="I5" s="187"/>
      <c r="J5" s="187"/>
      <c r="K5" s="187"/>
      <c r="L5" s="187"/>
      <c r="M5" s="187"/>
      <c r="N5" s="187"/>
      <c r="O5" s="188"/>
      <c r="P5" s="241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3"/>
    </row>
    <row r="6" spans="1:31" s="1" customFormat="1" ht="16.5" thickBot="1">
      <c r="A6" s="169" t="s">
        <v>15</v>
      </c>
      <c r="B6" s="170"/>
      <c r="C6" s="170"/>
      <c r="D6" s="170"/>
      <c r="E6" s="45"/>
      <c r="F6" s="46" t="s">
        <v>16</v>
      </c>
      <c r="G6" s="47" t="s">
        <v>17</v>
      </c>
      <c r="H6" s="169" t="s">
        <v>18</v>
      </c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1"/>
    </row>
    <row r="7" spans="1:31" ht="13.5" thickBot="1">
      <c r="A7" s="48" t="s">
        <v>19</v>
      </c>
      <c r="B7" s="172" t="s">
        <v>20</v>
      </c>
      <c r="C7" s="173"/>
      <c r="D7" s="174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208" t="str">
        <f>Basplan!B8</f>
        <v>Kravspecifikation</v>
      </c>
      <c r="C8" s="209"/>
      <c r="D8" s="210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82" t="str">
        <f>Basplan!B9</f>
        <v>Tidsplan</v>
      </c>
      <c r="C9" s="183"/>
      <c r="D9" s="184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82" t="str">
        <f>Basplan!B10</f>
        <v>Gruppkontrakt</v>
      </c>
      <c r="C10" s="183"/>
      <c r="D10" s="184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82" t="str">
        <f>Basplan!B11</f>
        <v>Systemskiss</v>
      </c>
      <c r="C11" s="183"/>
      <c r="D11" s="184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82" t="str">
        <f>Basplan!B12</f>
        <v>Skrivuppgift</v>
      </c>
      <c r="C12" s="183"/>
      <c r="D12" s="184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95" t="str">
        <f>Basplan!B13</f>
        <v>Projektplan</v>
      </c>
      <c r="C13" s="196"/>
      <c r="D13" s="197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82">
        <f>Basplan!B14</f>
        <v>0</v>
      </c>
      <c r="C14" s="183"/>
      <c r="D14" s="184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82" t="str">
        <f>Basplan!B15</f>
        <v>Designspecifikation</v>
      </c>
      <c r="C15" s="183"/>
      <c r="D15" s="184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82" t="str">
        <f>Basplan!B16</f>
        <v>Kommunikationsenhet</v>
      </c>
      <c r="C16" s="183"/>
      <c r="D16" s="184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82" t="str">
        <f>Basplan!B17</f>
        <v>Kommunikation mellan PC och kommunikationsenheten</v>
      </c>
      <c r="C17" s="183"/>
      <c r="D17" s="184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82" t="str">
        <f>Basplan!B18</f>
        <v>Konstruera en fungerande buss mellan delsystemen</v>
      </c>
      <c r="C18" s="183"/>
      <c r="D18" s="184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82" t="str">
        <f>Basplan!B19</f>
        <v>Seriell överföring av data mellan PC och styrmodul</v>
      </c>
      <c r="C19" s="183"/>
      <c r="D19" s="184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82" t="str">
        <f>Basplan!B20</f>
        <v>Seriell överföring av data från sensormodul till PC</v>
      </c>
      <c r="C20" s="183"/>
      <c r="D20" s="184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82" t="str">
        <f>Basplan!B21</f>
        <v>Fungerande kortaste väg algoritm med hinder</v>
      </c>
      <c r="C21" s="183"/>
      <c r="D21" s="184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82" t="str">
        <f>Basplan!B22</f>
        <v>Sensorenhet</v>
      </c>
      <c r="C22" s="183"/>
      <c r="D22" s="184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95" t="str">
        <f>Basplan!B23</f>
        <v xml:space="preserve">Få alla sensorer att kunna läsa data </v>
      </c>
      <c r="C23" s="196"/>
      <c r="D23" s="197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82" t="str">
        <f>Basplan!B24</f>
        <v>Skriv kod för sensormodulen som gör om sensordata till läsbara storheter</v>
      </c>
      <c r="C24" s="183"/>
      <c r="D24" s="184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82" t="str">
        <f>Basplan!B25</f>
        <v>Spara sensordata på PC</v>
      </c>
      <c r="C25" s="183"/>
      <c r="D25" s="184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82" t="str">
        <f>Basplan!B26</f>
        <v>Installera sensorenhet på robotplattform</v>
      </c>
      <c r="C26" s="183"/>
      <c r="D26" s="184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82" t="str">
        <f>Basplan!B27</f>
        <v>Få reflexsensorerna att registrera en tejpbit och lagerroboten kan stanna via en avbrottsrutin</v>
      </c>
      <c r="C27" s="183"/>
      <c r="D27" s="184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82" t="str">
        <f>Basplan!B28</f>
        <v>Styrenhet</v>
      </c>
      <c r="C28" s="183"/>
      <c r="D28" s="184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82" t="str">
        <f>Basplan!B29</f>
        <v>Styrenheten kan skicka kommandon till styrmotorerna</v>
      </c>
      <c r="C29" s="183"/>
      <c r="D29" s="184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82" t="str">
        <f>Basplan!B30</f>
        <v>PC</v>
      </c>
      <c r="C30" s="183"/>
      <c r="D30" s="184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82" t="str">
        <f>Basplan!B31</f>
        <v>Skapa GUI som möjliggör testning</v>
      </c>
      <c r="C31" s="183"/>
      <c r="D31" s="184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82" t="str">
        <f>Basplan!B32</f>
        <v xml:space="preserve">Få robotplattformen att röra sig genom manuell styrning från PC </v>
      </c>
      <c r="C32" s="183"/>
      <c r="D32" s="184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95" t="str">
        <f>Basplan!B33</f>
        <v xml:space="preserve">Kunna styra robotarmen manuellt </v>
      </c>
      <c r="C33" s="196"/>
      <c r="D33" s="197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82" t="str">
        <f>Basplan!B34</f>
        <v>Kunna plocka upp vara med robotarmen via fjärrstyrning</v>
      </c>
      <c r="C34" s="183"/>
      <c r="D34" s="184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82" t="str">
        <f>Basplan!B35</f>
        <v xml:space="preserve">Skapa fullständig GUI för PC </v>
      </c>
      <c r="C35" s="183"/>
      <c r="D35" s="184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82" t="str">
        <f>Basplan!B36</f>
        <v xml:space="preserve">                                                                    </v>
      </c>
      <c r="C36" s="183"/>
      <c r="D36" s="184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82" t="str">
        <f>Basplan!B37</f>
        <v>Installera styr- och kommunikationsenhet på robotplattformen</v>
      </c>
      <c r="C37" s="183"/>
      <c r="D37" s="184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82" t="str">
        <f>Basplan!B38</f>
        <v>Få roboten att röra sig genom autonom styrning</v>
      </c>
      <c r="C38" s="183"/>
      <c r="D38" s="184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82" t="str">
        <f>Basplan!B39</f>
        <v>Roboten kan åka till och från hämtningsstationen</v>
      </c>
      <c r="C39" s="183"/>
      <c r="D39" s="184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82" t="str">
        <f>Basplan!B40</f>
        <v>Dokumentation</v>
      </c>
      <c r="C40" s="183"/>
      <c r="D40" s="184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82" t="str">
        <f>Basplan!B41</f>
        <v>Användarhandledning</v>
      </c>
      <c r="C41" s="183"/>
      <c r="D41" s="184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82" t="str">
        <f>Basplan!B42</f>
        <v>Presentation</v>
      </c>
      <c r="C42" s="183"/>
      <c r="D42" s="184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95" t="str">
        <f>Basplan!B43</f>
        <v>Efterstudie</v>
      </c>
      <c r="C43" s="196"/>
      <c r="D43" s="197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82" t="str">
        <f>Basplan!B44</f>
        <v>Kappa</v>
      </c>
      <c r="C44" s="183"/>
      <c r="D44" s="184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82" t="str">
        <f>Basplan!B45</f>
        <v>Teknisk dokumentation</v>
      </c>
      <c r="C45" s="183"/>
      <c r="D45" s="184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82" t="str">
        <f>Basplan!B46</f>
        <v>Övrigt</v>
      </c>
      <c r="C46" s="183"/>
      <c r="D46" s="184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82" t="str">
        <f>Basplan!B47</f>
        <v>Buffert</v>
      </c>
      <c r="C47" s="183"/>
      <c r="D47" s="184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82" t="str">
        <f>Basplan!B48</f>
        <v>Projektmöten</v>
      </c>
      <c r="C48" s="183"/>
      <c r="D48" s="184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82" t="str">
        <f>Basplan!B49</f>
        <v>Milstolpar</v>
      </c>
      <c r="C49" s="183"/>
      <c r="D49" s="184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82" t="str">
        <f>Basplan!B50</f>
        <v xml:space="preserve">Designspecifikation 1.0 inlämnad </v>
      </c>
      <c r="C50" s="183"/>
      <c r="D50" s="184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82" t="str">
        <f>Basplan!B51</f>
        <v>Förstudie inlämnad</v>
      </c>
      <c r="C51" s="183"/>
      <c r="D51" s="184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82" t="str">
        <f>Basplan!B52</f>
        <v xml:space="preserve">Bussen klar </v>
      </c>
      <c r="C52" s="183"/>
      <c r="D52" s="184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95" t="str">
        <f>Basplan!B53</f>
        <v>Manuell styrning</v>
      </c>
      <c r="C53" s="196"/>
      <c r="D53" s="197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82" t="str">
        <f>Basplan!B54</f>
        <v xml:space="preserve">Manuell styrning av robotarm </v>
      </c>
      <c r="C54" s="183"/>
      <c r="D54" s="184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82" t="str">
        <f>Basplan!B55</f>
        <v>Roboten kan följa tejpbit</v>
      </c>
      <c r="C55" s="183"/>
      <c r="D55" s="184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82" t="str">
        <f>Basplan!B56</f>
        <v xml:space="preserve">Autonom körning                  </v>
      </c>
      <c r="C56" s="183"/>
      <c r="D56" s="184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82" t="str">
        <f>Basplan!B57</f>
        <v>Fullständig GUI</v>
      </c>
      <c r="C57" s="183"/>
      <c r="D57" s="184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82" t="str">
        <f>Basplan!B58</f>
        <v>Färdig presentation</v>
      </c>
      <c r="C58" s="183"/>
      <c r="D58" s="184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82" t="str">
        <f>Basplan!B59</f>
        <v xml:space="preserve">Färdig rapport </v>
      </c>
      <c r="C59" s="183"/>
      <c r="D59" s="184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82">
        <f>Basplan!B60</f>
        <v>0</v>
      </c>
      <c r="C60" s="183"/>
      <c r="D60" s="184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82">
        <f>Basplan!B61</f>
        <v>0</v>
      </c>
      <c r="C61" s="183"/>
      <c r="D61" s="184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82" t="str">
        <f>Basplan!B62</f>
        <v>Beslutspunkter</v>
      </c>
      <c r="C62" s="183"/>
      <c r="D62" s="184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95" t="str">
        <f>Basplan!B63</f>
        <v>BP 1</v>
      </c>
      <c r="C63" s="196"/>
      <c r="D63" s="197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82" t="str">
        <f>Basplan!B64</f>
        <v>BP 2</v>
      </c>
      <c r="C64" s="183"/>
      <c r="D64" s="184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82" t="str">
        <f>Basplan!B65</f>
        <v>BP 3</v>
      </c>
      <c r="C65" s="183"/>
      <c r="D65" s="184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82" t="str">
        <f>Basplan!B66</f>
        <v>BP 4</v>
      </c>
      <c r="C66" s="183"/>
      <c r="D66" s="184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82" t="str">
        <f>Basplan!B67</f>
        <v>BP 5a</v>
      </c>
      <c r="C67" s="183"/>
      <c r="D67" s="184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82" t="str">
        <f>Basplan!B68</f>
        <v>BP 5b</v>
      </c>
      <c r="C68" s="183"/>
      <c r="D68" s="184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82" t="str">
        <f>Basplan!B69</f>
        <v>BP 6</v>
      </c>
      <c r="C69" s="183"/>
      <c r="D69" s="184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82">
        <f>Basplan!B70</f>
        <v>0</v>
      </c>
      <c r="C70" s="183"/>
      <c r="D70" s="184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82">
        <f>Basplan!B71</f>
        <v>0</v>
      </c>
      <c r="C71" s="183"/>
      <c r="D71" s="184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82">
        <f>Basplan!B72</f>
        <v>0</v>
      </c>
      <c r="C72" s="183"/>
      <c r="D72" s="184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95">
        <f>Basplan!B73</f>
        <v>0</v>
      </c>
      <c r="C73" s="196"/>
      <c r="D73" s="197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82">
        <f>Basplan!B74</f>
        <v>0</v>
      </c>
      <c r="C74" s="183"/>
      <c r="D74" s="184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82">
        <f>Basplan!B75</f>
        <v>0</v>
      </c>
      <c r="C75" s="183"/>
      <c r="D75" s="184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82">
        <f>Basplan!B76</f>
        <v>0</v>
      </c>
      <c r="C76" s="183"/>
      <c r="D76" s="184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82">
        <f>Basplan!B77</f>
        <v>0</v>
      </c>
      <c r="C77" s="183"/>
      <c r="D77" s="184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82">
        <f>Basplan!B78</f>
        <v>0</v>
      </c>
      <c r="C78" s="183"/>
      <c r="D78" s="184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82">
        <f>Basplan!B79</f>
        <v>0</v>
      </c>
      <c r="C79" s="183"/>
      <c r="D79" s="184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82">
        <f>Basplan!B80</f>
        <v>0</v>
      </c>
      <c r="C80" s="183"/>
      <c r="D80" s="184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82">
        <f>Basplan!B81</f>
        <v>0</v>
      </c>
      <c r="C81" s="183"/>
      <c r="D81" s="184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82">
        <f>Basplan!B82</f>
        <v>0</v>
      </c>
      <c r="C82" s="183"/>
      <c r="D82" s="184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91" t="s">
        <v>103</v>
      </c>
      <c r="C83" s="191"/>
      <c r="D83" s="192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21" zoomScaleNormal="100" workbookViewId="0">
      <selection activeCell="X35" sqref="X35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105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2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2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0"/>
        <v>14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0"/>
        <v>9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7</v>
      </c>
      <c r="Y33" s="33"/>
      <c r="Z33" s="33"/>
      <c r="AA33" s="33"/>
      <c r="AB33" s="33"/>
      <c r="AC33" s="34"/>
      <c r="AD33" s="71">
        <f t="shared" si="0"/>
        <v>7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/>
      <c r="Z35" s="33"/>
      <c r="AA35" s="33"/>
      <c r="AB35" s="33"/>
      <c r="AC35" s="34"/>
      <c r="AD35" s="71">
        <f t="shared" si="0"/>
        <v>13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0"/>
        <v>2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13</v>
      </c>
      <c r="X38" s="33"/>
      <c r="Y38" s="33"/>
      <c r="Z38" s="33"/>
      <c r="AA38" s="33"/>
      <c r="AB38" s="33"/>
      <c r="AC38" s="34"/>
      <c r="AD38" s="71">
        <f t="shared" si="0"/>
        <v>15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2</v>
      </c>
      <c r="Z48" s="33"/>
      <c r="AA48" s="33"/>
      <c r="AB48" s="33"/>
      <c r="AC48" s="34"/>
      <c r="AD48" s="71">
        <f t="shared" si="0"/>
        <v>9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23</v>
      </c>
      <c r="U83" s="72">
        <f t="shared" si="1"/>
        <v>2</v>
      </c>
      <c r="V83" s="72">
        <f t="shared" si="1"/>
        <v>16</v>
      </c>
      <c r="W83" s="72">
        <f t="shared" si="1"/>
        <v>31</v>
      </c>
      <c r="X83" s="72">
        <f t="shared" si="1"/>
        <v>24</v>
      </c>
      <c r="Y83" s="72">
        <f t="shared" si="1"/>
        <v>2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102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59" workbookViewId="0">
      <selection activeCell="AI30" sqref="AI30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14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6</v>
      </c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6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1"/>
        <v>14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1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1"/>
        <v>9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5</v>
      </c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1"/>
        <v>9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5</v>
      </c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1"/>
        <v>7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1"/>
        <v>5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/>
      <c r="Z35" s="33"/>
      <c r="AA35" s="33"/>
      <c r="AB35" s="33"/>
      <c r="AC35" s="34"/>
      <c r="AD35" s="71">
        <f t="shared" si="1"/>
        <v>13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1"/>
        <v>2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12</v>
      </c>
      <c r="X38" s="33"/>
      <c r="Y38" s="33"/>
      <c r="Z38" s="33"/>
      <c r="AA38" s="33"/>
      <c r="AB38" s="33"/>
      <c r="AC38" s="34"/>
      <c r="AD38" s="71">
        <f t="shared" si="1"/>
        <v>14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1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1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1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2</v>
      </c>
      <c r="Z48" s="33"/>
      <c r="AA48" s="33"/>
      <c r="AB48" s="33"/>
      <c r="AC48" s="34"/>
      <c r="AD48" s="71">
        <f t="shared" si="1"/>
        <v>9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21</v>
      </c>
      <c r="U83" s="72">
        <f t="shared" si="2"/>
        <v>20</v>
      </c>
      <c r="V83" s="72">
        <f t="shared" si="2"/>
        <v>16</v>
      </c>
      <c r="W83" s="72">
        <f t="shared" si="2"/>
        <v>30</v>
      </c>
      <c r="X83" s="72">
        <f t="shared" si="2"/>
        <v>22</v>
      </c>
      <c r="Y83" s="72">
        <f t="shared" si="2"/>
        <v>2</v>
      </c>
      <c r="Z83" s="72">
        <f t="shared" si="2"/>
        <v>0</v>
      </c>
      <c r="AA83" s="72">
        <f t="shared" si="2"/>
        <v>0</v>
      </c>
      <c r="AB83" s="72">
        <f t="shared" si="2"/>
        <v>0</v>
      </c>
      <c r="AC83" s="72">
        <f t="shared" si="2"/>
        <v>0</v>
      </c>
      <c r="AD83" s="73">
        <f t="shared" si="2"/>
        <v>118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11" workbookViewId="0">
      <selection activeCell="AA34" sqref="AA3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2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2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4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>
        <v>18</v>
      </c>
      <c r="X21" s="33">
        <v>5</v>
      </c>
      <c r="Y21" s="33"/>
      <c r="Z21" s="33"/>
      <c r="AA21" s="33"/>
      <c r="AB21" s="33"/>
      <c r="AC21" s="34"/>
      <c r="AD21" s="71">
        <f t="shared" si="0"/>
        <v>23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>
        <v>10</v>
      </c>
      <c r="W29" s="33"/>
      <c r="X29" s="33"/>
      <c r="Y29" s="33"/>
      <c r="Z29" s="33"/>
      <c r="AA29" s="33"/>
      <c r="AB29" s="33"/>
      <c r="AC29" s="34"/>
      <c r="AD29" s="71">
        <f t="shared" si="0"/>
        <v>21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>
        <v>9</v>
      </c>
      <c r="X31" s="33"/>
      <c r="Y31" s="33"/>
      <c r="Z31" s="33"/>
      <c r="AA31" s="33"/>
      <c r="AB31" s="33"/>
      <c r="AC31" s="34"/>
      <c r="AD31" s="71">
        <f t="shared" si="0"/>
        <v>9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0"/>
        <v>5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/>
      <c r="Z48" s="33"/>
      <c r="AA48" s="33"/>
      <c r="AB48" s="33"/>
      <c r="AC48" s="34"/>
      <c r="AD48" s="71">
        <f t="shared" si="0"/>
        <v>6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13</v>
      </c>
      <c r="U83" s="72">
        <f t="shared" si="1"/>
        <v>2</v>
      </c>
      <c r="V83" s="72">
        <f t="shared" si="1"/>
        <v>16</v>
      </c>
      <c r="W83" s="72">
        <f t="shared" si="1"/>
        <v>28</v>
      </c>
      <c r="X83" s="72">
        <f t="shared" si="1"/>
        <v>13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79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abSelected="1" topLeftCell="A20" workbookViewId="0">
      <selection activeCell="AB50" sqref="AB50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4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8</v>
      </c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12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>
        <v>9</v>
      </c>
      <c r="W29" s="33"/>
      <c r="X29" s="33"/>
      <c r="Y29" s="33"/>
      <c r="Z29" s="33"/>
      <c r="AA29" s="33"/>
      <c r="AB29" s="33"/>
      <c r="AC29" s="34"/>
      <c r="AD29" s="71">
        <f t="shared" si="0"/>
        <v>24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4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6</v>
      </c>
      <c r="V32" s="33"/>
      <c r="W32" s="33"/>
      <c r="X32" s="33">
        <v>3</v>
      </c>
      <c r="Y32" s="33"/>
      <c r="Z32" s="33"/>
      <c r="AA32" s="33"/>
      <c r="AB32" s="33"/>
      <c r="AC32" s="34"/>
      <c r="AD32" s="71">
        <f t="shared" si="0"/>
        <v>9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>
        <v>2</v>
      </c>
      <c r="X33" s="33">
        <v>10</v>
      </c>
      <c r="Y33" s="33"/>
      <c r="Z33" s="33"/>
      <c r="AA33" s="33"/>
      <c r="AB33" s="33"/>
      <c r="AC33" s="34"/>
      <c r="AD33" s="71">
        <f t="shared" si="0"/>
        <v>12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4</v>
      </c>
      <c r="X35" s="33">
        <v>6</v>
      </c>
      <c r="Y35" s="33"/>
      <c r="Z35" s="33"/>
      <c r="AA35" s="33"/>
      <c r="AB35" s="33"/>
      <c r="AC35" s="34"/>
      <c r="AD35" s="71">
        <f t="shared" si="0"/>
        <v>10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20</v>
      </c>
      <c r="X38" s="33"/>
      <c r="Y38" s="33"/>
      <c r="Z38" s="33"/>
      <c r="AA38" s="33"/>
      <c r="AB38" s="33"/>
      <c r="AC38" s="34"/>
      <c r="AD38" s="71">
        <f t="shared" si="0"/>
        <v>22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>
        <v>2</v>
      </c>
      <c r="Z48" s="33"/>
      <c r="AA48" s="33"/>
      <c r="AB48" s="33"/>
      <c r="AC48" s="34"/>
      <c r="AD48" s="71">
        <f t="shared" si="0"/>
        <v>8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22</v>
      </c>
      <c r="V83" s="72">
        <f t="shared" si="1"/>
        <v>17</v>
      </c>
      <c r="W83" s="72">
        <f t="shared" si="1"/>
        <v>27</v>
      </c>
      <c r="X83" s="72">
        <f t="shared" si="1"/>
        <v>20</v>
      </c>
      <c r="Y83" s="72">
        <f t="shared" si="1"/>
        <v>2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119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B28" workbookViewId="0">
      <selection activeCell="Y49" sqref="Y4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>
        <v>1</v>
      </c>
      <c r="W18" s="33"/>
      <c r="X18" s="33"/>
      <c r="Y18" s="33"/>
      <c r="Z18" s="33"/>
      <c r="AA18" s="33"/>
      <c r="AB18" s="33"/>
      <c r="AC18" s="34"/>
      <c r="AD18" s="71">
        <f t="shared" si="0"/>
        <v>1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>
        <v>9</v>
      </c>
      <c r="V23" s="33">
        <v>2</v>
      </c>
      <c r="W23" s="33">
        <v>2</v>
      </c>
      <c r="X23" s="33"/>
      <c r="Y23" s="33"/>
      <c r="Z23" s="33"/>
      <c r="AA23" s="33"/>
      <c r="AB23" s="33"/>
      <c r="AC23" s="34"/>
      <c r="AD23" s="71">
        <f t="shared" si="0"/>
        <v>31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</v>
      </c>
      <c r="V24" s="33">
        <v>3</v>
      </c>
      <c r="W24" s="33"/>
      <c r="X24" s="33"/>
      <c r="Y24" s="33"/>
      <c r="Z24" s="33"/>
      <c r="AA24" s="33"/>
      <c r="AB24" s="33"/>
      <c r="AC24" s="34"/>
      <c r="AD24" s="71">
        <f t="shared" si="0"/>
        <v>7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18</v>
      </c>
      <c r="X27" s="33"/>
      <c r="Y27" s="33"/>
      <c r="Z27" s="33"/>
      <c r="AA27" s="33"/>
      <c r="AB27" s="33"/>
      <c r="AC27" s="34"/>
      <c r="AD27" s="71">
        <f t="shared" si="0"/>
        <v>18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3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3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8</v>
      </c>
      <c r="X38" s="33">
        <v>9</v>
      </c>
      <c r="Y38" s="33"/>
      <c r="Z38" s="33"/>
      <c r="AA38" s="33"/>
      <c r="AB38" s="33"/>
      <c r="AC38" s="34"/>
      <c r="AD38" s="71">
        <f t="shared" si="0"/>
        <v>17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7</v>
      </c>
      <c r="Y44" s="33"/>
      <c r="Z44" s="33"/>
      <c r="AA44" s="33"/>
      <c r="AB44" s="33"/>
      <c r="AC44" s="34"/>
      <c r="AD44" s="71">
        <f t="shared" si="0"/>
        <v>7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2</v>
      </c>
      <c r="X45" s="33">
        <v>5</v>
      </c>
      <c r="Y45" s="33"/>
      <c r="Z45" s="33"/>
      <c r="AA45" s="33"/>
      <c r="AB45" s="33"/>
      <c r="AC45" s="34"/>
      <c r="AD45" s="71">
        <f t="shared" si="0"/>
        <v>7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2</v>
      </c>
      <c r="Z48" s="33"/>
      <c r="AA48" s="33"/>
      <c r="AB48" s="33"/>
      <c r="AC48" s="34"/>
      <c r="AD48" s="71">
        <f t="shared" si="0"/>
        <v>9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16</v>
      </c>
      <c r="V83" s="72">
        <f t="shared" si="1"/>
        <v>9</v>
      </c>
      <c r="W83" s="72">
        <f t="shared" si="1"/>
        <v>31</v>
      </c>
      <c r="X83" s="72">
        <f t="shared" si="1"/>
        <v>22</v>
      </c>
      <c r="Y83" s="72">
        <f t="shared" si="1"/>
        <v>2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108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36" workbookViewId="0">
      <selection activeCell="Y49" sqref="Y4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154"/>
      <c r="H12" s="155"/>
      <c r="I12" s="155"/>
      <c r="J12" s="155"/>
      <c r="K12" s="155"/>
      <c r="L12" s="157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4</v>
      </c>
      <c r="W20" s="33"/>
      <c r="X20" s="33"/>
      <c r="Y20" s="33"/>
      <c r="Z20" s="33"/>
      <c r="AA20" s="33"/>
      <c r="AB20" s="33"/>
      <c r="AC20" s="34"/>
      <c r="AD20" s="71">
        <f t="shared" si="0"/>
        <v>4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8">
        <v>19</v>
      </c>
      <c r="U23" s="33">
        <v>18</v>
      </c>
      <c r="V23" s="33">
        <v>2</v>
      </c>
      <c r="W23" s="33"/>
      <c r="X23" s="33"/>
      <c r="Y23" s="33"/>
      <c r="Z23" s="33"/>
      <c r="AA23" s="33"/>
      <c r="AB23" s="33"/>
      <c r="AC23" s="34"/>
      <c r="AD23" s="71">
        <f t="shared" si="0"/>
        <v>39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8</v>
      </c>
      <c r="V24" s="33">
        <v>1</v>
      </c>
      <c r="W24" s="33"/>
      <c r="X24" s="33"/>
      <c r="Y24" s="33"/>
      <c r="Z24" s="33"/>
      <c r="AA24" s="33"/>
      <c r="AB24" s="33"/>
      <c r="AC24" s="34"/>
      <c r="AD24" s="71">
        <f t="shared" si="0"/>
        <v>9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11</v>
      </c>
      <c r="X27" s="33"/>
      <c r="Y27" s="33"/>
      <c r="Z27" s="33"/>
      <c r="AA27" s="33"/>
      <c r="AB27" s="33"/>
      <c r="AC27" s="34"/>
      <c r="AD27" s="71">
        <f t="shared" si="0"/>
        <v>11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>
        <v>4</v>
      </c>
      <c r="Y35" s="33"/>
      <c r="Z35" s="33"/>
      <c r="AA35" s="33"/>
      <c r="AB35" s="33"/>
      <c r="AC35" s="34"/>
      <c r="AD35" s="71">
        <f t="shared" si="0"/>
        <v>4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4</v>
      </c>
      <c r="X38" s="33">
        <v>9</v>
      </c>
      <c r="Y38" s="33"/>
      <c r="Z38" s="33"/>
      <c r="AA38" s="33"/>
      <c r="AB38" s="33"/>
      <c r="AC38" s="34"/>
      <c r="AD38" s="71">
        <f t="shared" si="0"/>
        <v>13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3</v>
      </c>
      <c r="Y44" s="33"/>
      <c r="Z44" s="33"/>
      <c r="AA44" s="33"/>
      <c r="AB44" s="33"/>
      <c r="AC44" s="34"/>
      <c r="AD44" s="71">
        <f t="shared" si="0"/>
        <v>3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6</v>
      </c>
      <c r="X45" s="33">
        <v>4</v>
      </c>
      <c r="Y45" s="33"/>
      <c r="Z45" s="33"/>
      <c r="AA45" s="33"/>
      <c r="AB45" s="33"/>
      <c r="AC45" s="34"/>
      <c r="AD45" s="71">
        <f t="shared" si="0"/>
        <v>10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2</v>
      </c>
      <c r="Z48" s="33"/>
      <c r="AA48" s="33"/>
      <c r="AB48" s="33"/>
      <c r="AC48" s="34"/>
      <c r="AD48" s="71">
        <f t="shared" si="0"/>
        <v>9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26</v>
      </c>
      <c r="V83" s="72">
        <f t="shared" si="1"/>
        <v>10</v>
      </c>
      <c r="W83" s="72">
        <f t="shared" si="1"/>
        <v>22</v>
      </c>
      <c r="X83" s="72">
        <f t="shared" si="1"/>
        <v>21</v>
      </c>
      <c r="Y83" s="72">
        <f t="shared" si="1"/>
        <v>2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113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4" t="s">
        <v>115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s="2" customFormat="1" ht="18.75" thickBot="1">
      <c r="A2" s="226" t="s">
        <v>1</v>
      </c>
      <c r="B2" s="227"/>
      <c r="C2" s="66"/>
      <c r="D2" s="224">
        <f>Basplan!D2</f>
        <v>0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5"/>
    </row>
    <row r="3" spans="1:30" ht="15.75">
      <c r="A3" s="180" t="s">
        <v>2</v>
      </c>
      <c r="B3" s="181"/>
      <c r="C3" s="67"/>
      <c r="D3" s="228" t="str">
        <f>Basplan!D3</f>
        <v>G06</v>
      </c>
      <c r="E3" s="229"/>
      <c r="F3" s="229"/>
      <c r="G3" s="230"/>
      <c r="H3" s="180" t="s">
        <v>4</v>
      </c>
      <c r="I3" s="181"/>
      <c r="J3" s="181"/>
      <c r="K3" s="229"/>
      <c r="L3" s="204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2"/>
    </row>
    <row r="4" spans="1:30" ht="15.75">
      <c r="A4" s="193" t="s">
        <v>6</v>
      </c>
      <c r="B4" s="194"/>
      <c r="C4" s="41"/>
      <c r="D4" s="221" t="str">
        <f>Basplan!D4</f>
        <v>Mattias Krysander</v>
      </c>
      <c r="E4" s="222"/>
      <c r="F4" s="222"/>
      <c r="G4" s="223"/>
      <c r="H4" s="193" t="s">
        <v>13</v>
      </c>
      <c r="I4" s="215"/>
      <c r="J4" s="215"/>
      <c r="K4" s="215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6.5" thickBot="1">
      <c r="A5" s="189" t="s">
        <v>11</v>
      </c>
      <c r="B5" s="190"/>
      <c r="C5" s="44"/>
      <c r="D5" s="233" t="str">
        <f>Basplan!D5</f>
        <v>TSEA56</v>
      </c>
      <c r="E5" s="234"/>
      <c r="F5" s="234"/>
      <c r="G5" s="235"/>
      <c r="H5" s="214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6.5" thickBot="1">
      <c r="A6" s="219" t="s">
        <v>106</v>
      </c>
      <c r="B6" s="220"/>
      <c r="C6" s="220"/>
      <c r="D6" s="220"/>
      <c r="E6" s="220"/>
      <c r="F6" s="220"/>
      <c r="G6" s="216" t="s">
        <v>107</v>
      </c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8"/>
    </row>
    <row r="7" spans="1:30" ht="13.5" thickBot="1">
      <c r="A7" s="48"/>
      <c r="B7" s="172" t="s">
        <v>20</v>
      </c>
      <c r="C7" s="173"/>
      <c r="D7" s="173"/>
      <c r="E7" s="173"/>
      <c r="F7" s="173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6" t="str">
        <f>'Modifierad plan '!B8:D8</f>
        <v>Kravspecifikation</v>
      </c>
      <c r="C8" s="237"/>
      <c r="D8" s="237"/>
      <c r="E8" s="237"/>
      <c r="F8" s="237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5" t="str">
        <f>'Modifierad plan '!B9:D9</f>
        <v>Tidsplan</v>
      </c>
      <c r="C9" s="196"/>
      <c r="D9" s="196"/>
      <c r="E9" s="196"/>
      <c r="F9" s="197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5" t="str">
        <f>'Modifierad plan '!B10:D10</f>
        <v>Gruppkontrakt</v>
      </c>
      <c r="C10" s="196"/>
      <c r="D10" s="196"/>
      <c r="E10" s="196"/>
      <c r="F10" s="197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5" t="str">
        <f>'Modifierad plan '!B11:D11</f>
        <v>Systemskiss</v>
      </c>
      <c r="C11" s="196"/>
      <c r="D11" s="196"/>
      <c r="E11" s="196"/>
      <c r="F11" s="197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5" t="str">
        <f>'Modifierad plan '!B12:D12</f>
        <v>Skrivuppgift</v>
      </c>
      <c r="C12" s="196"/>
      <c r="D12" s="196"/>
      <c r="E12" s="196"/>
      <c r="F12" s="197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5" t="str">
        <f>'Modifierad plan '!B13:D13</f>
        <v>Projektplan</v>
      </c>
      <c r="C13" s="196"/>
      <c r="D13" s="196"/>
      <c r="E13" s="196"/>
      <c r="F13" s="197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5">
        <f>'Modifierad plan '!B14:D14</f>
        <v>0</v>
      </c>
      <c r="C14" s="196"/>
      <c r="D14" s="196"/>
      <c r="E14" s="196"/>
      <c r="F14" s="196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5" t="str">
        <f>'Modifierad plan '!B15:D15</f>
        <v>Designspecifikation</v>
      </c>
      <c r="C15" s="196"/>
      <c r="D15" s="196"/>
      <c r="E15" s="196"/>
      <c r="F15" s="196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5" t="str">
        <f>'Modifierad plan '!B16:D16</f>
        <v>Kommunikationsenhet</v>
      </c>
      <c r="C16" s="196"/>
      <c r="D16" s="196"/>
      <c r="E16" s="196"/>
      <c r="F16" s="196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5" t="str">
        <f>'Modifierad plan '!B17:D17</f>
        <v>Kommunikation mellan PC och kommunikationsenheten</v>
      </c>
      <c r="C17" s="196"/>
      <c r="D17" s="196"/>
      <c r="E17" s="196"/>
      <c r="F17" s="196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5" t="str">
        <f>'Modifierad plan '!B18:D18</f>
        <v>Konstruera en fungerande buss mellan delsystemen</v>
      </c>
      <c r="C18" s="196"/>
      <c r="D18" s="196"/>
      <c r="E18" s="196"/>
      <c r="F18" s="196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5" t="str">
        <f>'Modifierad plan '!B19:D19</f>
        <v>Seriell överföring av data mellan PC och styrmodul</v>
      </c>
      <c r="C19" s="196"/>
      <c r="D19" s="196"/>
      <c r="E19" s="196"/>
      <c r="F19" s="197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5" t="str">
        <f>'Modifierad plan '!B20:D20</f>
        <v>Seriell överföring av data från sensormodul till PC</v>
      </c>
      <c r="C20" s="196"/>
      <c r="D20" s="196"/>
      <c r="E20" s="196"/>
      <c r="F20" s="197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5" t="str">
        <f>'Modifierad plan '!B21:D21</f>
        <v>Fungerande kortaste väg algoritm med hinder</v>
      </c>
      <c r="C21" s="196"/>
      <c r="D21" s="196"/>
      <c r="E21" s="196"/>
      <c r="F21" s="197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5" t="str">
        <f>'Modifierad plan '!B22:D22</f>
        <v>Sensorenhet</v>
      </c>
      <c r="C22" s="196"/>
      <c r="D22" s="196"/>
      <c r="E22" s="196"/>
      <c r="F22" s="197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5" t="str">
        <f>'Modifierad plan '!B23:D23</f>
        <v xml:space="preserve">Få alla sensorer att kunna läsa data </v>
      </c>
      <c r="C23" s="196"/>
      <c r="D23" s="196"/>
      <c r="E23" s="196"/>
      <c r="F23" s="197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5" t="str">
        <f>'Modifierad plan '!B24:D24</f>
        <v>Skriv kod för sensormodulen som gör om sensordata till läsbara storheter</v>
      </c>
      <c r="C24" s="196"/>
      <c r="D24" s="196"/>
      <c r="E24" s="196"/>
      <c r="F24" s="19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5" t="str">
        <f>'Modifierad plan '!B25:D25</f>
        <v>Spara sensordata på PC</v>
      </c>
      <c r="C25" s="196"/>
      <c r="D25" s="196"/>
      <c r="E25" s="196"/>
      <c r="F25" s="19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5" t="str">
        <f>'Modifierad plan '!B26:D26</f>
        <v>Installera sensorenhet på robotplattform</v>
      </c>
      <c r="C26" s="196"/>
      <c r="D26" s="196"/>
      <c r="E26" s="196"/>
      <c r="F26" s="19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5" t="str">
        <f>'Modifierad plan '!B27:D27</f>
        <v>Få reflexsensorerna att registrera en tejpbit och lagerroboten kan stanna via en avbrottsrutin</v>
      </c>
      <c r="C27" s="196"/>
      <c r="D27" s="196"/>
      <c r="E27" s="196"/>
      <c r="F27" s="19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5" t="str">
        <f>'Modifierad plan '!B28:D28</f>
        <v>Styrenhet</v>
      </c>
      <c r="C28" s="196"/>
      <c r="D28" s="196"/>
      <c r="E28" s="196"/>
      <c r="F28" s="19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5" t="str">
        <f>'Modifierad plan '!B29:D29</f>
        <v>Styrenheten kan skicka kommandon till styrmotorerna</v>
      </c>
      <c r="C29" s="196"/>
      <c r="D29" s="196"/>
      <c r="E29" s="196"/>
      <c r="F29" s="197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5" t="str">
        <f>'Modifierad plan '!B30:D30</f>
        <v>PC</v>
      </c>
      <c r="C30" s="196"/>
      <c r="D30" s="196"/>
      <c r="E30" s="196"/>
      <c r="F30" s="197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5" t="str">
        <f>'Modifierad plan '!B31:D31</f>
        <v>Skapa GUI som möjliggör testning</v>
      </c>
      <c r="C31" s="196"/>
      <c r="D31" s="196"/>
      <c r="E31" s="196"/>
      <c r="F31" s="197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5" t="str">
        <f>'Modifierad plan '!B32:D32</f>
        <v xml:space="preserve">Få robotplattformen att röra sig genom manuell styrning från PC </v>
      </c>
      <c r="C32" s="196"/>
      <c r="D32" s="196"/>
      <c r="E32" s="196"/>
      <c r="F32" s="197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5" t="str">
        <f>'Modifierad plan '!B33:D33</f>
        <v xml:space="preserve">Kunna styra robotarmen manuellt </v>
      </c>
      <c r="C33" s="196"/>
      <c r="D33" s="196"/>
      <c r="E33" s="196"/>
      <c r="F33" s="197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5" t="str">
        <f>'Modifierad plan '!B34:D34</f>
        <v>Kunna plocka upp vara med robotarmen via fjärrstyrning</v>
      </c>
      <c r="C34" s="196"/>
      <c r="D34" s="196"/>
      <c r="E34" s="196"/>
      <c r="F34" s="196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5" t="str">
        <f>'Modifierad plan '!B35:D35</f>
        <v xml:space="preserve">Skapa fullständig GUI för PC </v>
      </c>
      <c r="C35" s="196"/>
      <c r="D35" s="196"/>
      <c r="E35" s="196"/>
      <c r="F35" s="196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5" t="str">
        <f>'Modifierad plan '!B36:D36</f>
        <v xml:space="preserve">                                                                    </v>
      </c>
      <c r="C36" s="196"/>
      <c r="D36" s="196"/>
      <c r="E36" s="196"/>
      <c r="F36" s="196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5" t="str">
        <f>'Modifierad plan '!B37:D37</f>
        <v>Installera styr- och kommunikationsenhet på robotplattformen</v>
      </c>
      <c r="C37" s="196"/>
      <c r="D37" s="196"/>
      <c r="E37" s="196"/>
      <c r="F37" s="196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5" t="str">
        <f>'Modifierad plan '!B38:D38</f>
        <v>Få roboten att röra sig genom autonom styrning</v>
      </c>
      <c r="C38" s="196"/>
      <c r="D38" s="196"/>
      <c r="E38" s="196"/>
      <c r="F38" s="196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5" t="str">
        <f>'Modifierad plan '!B39:D39</f>
        <v>Roboten kan åka till och från hämtningsstationen</v>
      </c>
      <c r="C39" s="196"/>
      <c r="D39" s="196"/>
      <c r="E39" s="196"/>
      <c r="F39" s="197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5" t="str">
        <f>'Modifierad plan '!B40:D40</f>
        <v>Dokumentation</v>
      </c>
      <c r="C40" s="196"/>
      <c r="D40" s="196"/>
      <c r="E40" s="196"/>
      <c r="F40" s="197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5" t="str">
        <f>'Modifierad plan '!B41:D41</f>
        <v>Användarhandledning</v>
      </c>
      <c r="C41" s="196"/>
      <c r="D41" s="196"/>
      <c r="E41" s="196"/>
      <c r="F41" s="197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5" t="str">
        <f>'Modifierad plan '!B42:D42</f>
        <v>Presentation</v>
      </c>
      <c r="C42" s="196"/>
      <c r="D42" s="196"/>
      <c r="E42" s="196"/>
      <c r="F42" s="197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5" t="str">
        <f>'Modifierad plan '!B43:D43</f>
        <v>Efterstudie</v>
      </c>
      <c r="C43" s="196"/>
      <c r="D43" s="196"/>
      <c r="E43" s="196"/>
      <c r="F43" s="197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5" t="str">
        <f>'Modifierad plan '!B44:D44</f>
        <v>Kappa</v>
      </c>
      <c r="C44" s="196"/>
      <c r="D44" s="196"/>
      <c r="E44" s="196"/>
      <c r="F44" s="196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5" t="str">
        <f>'Modifierad plan '!B45:D45</f>
        <v>Teknisk dokumentation</v>
      </c>
      <c r="C45" s="196"/>
      <c r="D45" s="196"/>
      <c r="E45" s="196"/>
      <c r="F45" s="196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5" t="str">
        <f>'Modifierad plan '!B46:D46</f>
        <v>Övrigt</v>
      </c>
      <c r="C46" s="196"/>
      <c r="D46" s="196"/>
      <c r="E46" s="196"/>
      <c r="F46" s="196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5" t="str">
        <f>'Modifierad plan '!B47:D47</f>
        <v>Buffert</v>
      </c>
      <c r="C47" s="196"/>
      <c r="D47" s="196"/>
      <c r="E47" s="196"/>
      <c r="F47" s="196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5" t="str">
        <f>'Modifierad plan '!B48:D48</f>
        <v>Projektmöten</v>
      </c>
      <c r="C48" s="196"/>
      <c r="D48" s="196"/>
      <c r="E48" s="196"/>
      <c r="F48" s="196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5" t="str">
        <f>'Modifierad plan '!B49:D49</f>
        <v>Milstolpar</v>
      </c>
      <c r="C49" s="196"/>
      <c r="D49" s="196"/>
      <c r="E49" s="196"/>
      <c r="F49" s="197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5" t="str">
        <f>'Modifierad plan '!B50:D50</f>
        <v xml:space="preserve">Designspecifikation 1.0 inlämnad </v>
      </c>
      <c r="C50" s="196"/>
      <c r="D50" s="196"/>
      <c r="E50" s="196"/>
      <c r="F50" s="197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5" t="str">
        <f>'Modifierad plan '!B51:D51</f>
        <v>Förstudie inlämnad</v>
      </c>
      <c r="C51" s="196"/>
      <c r="D51" s="196"/>
      <c r="E51" s="196"/>
      <c r="F51" s="197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5" t="str">
        <f>'Modifierad plan '!B52:D52</f>
        <v xml:space="preserve">Bussen klar </v>
      </c>
      <c r="C52" s="196"/>
      <c r="D52" s="196"/>
      <c r="E52" s="196"/>
      <c r="F52" s="197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5" t="str">
        <f>'Modifierad plan '!B53:D53</f>
        <v>Manuell styrning</v>
      </c>
      <c r="C53" s="196"/>
      <c r="D53" s="196"/>
      <c r="E53" s="196"/>
      <c r="F53" s="197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5" t="str">
        <f>'Modifierad plan '!B54:D54</f>
        <v xml:space="preserve">Manuell styrning av robotarm </v>
      </c>
      <c r="C54" s="196"/>
      <c r="D54" s="196"/>
      <c r="E54" s="196"/>
      <c r="F54" s="196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5" t="str">
        <f>'Modifierad plan '!B55:D55</f>
        <v>Roboten kan följa tejpbit</v>
      </c>
      <c r="C55" s="196"/>
      <c r="D55" s="196"/>
      <c r="E55" s="196"/>
      <c r="F55" s="196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5" t="str">
        <f>'Modifierad plan '!B56:D56</f>
        <v xml:space="preserve">Autonom körning                  </v>
      </c>
      <c r="C56" s="196"/>
      <c r="D56" s="196"/>
      <c r="E56" s="196"/>
      <c r="F56" s="196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5" t="str">
        <f>'Modifierad plan '!B57:D57</f>
        <v>Fullständig GUI</v>
      </c>
      <c r="C57" s="196"/>
      <c r="D57" s="196"/>
      <c r="E57" s="196"/>
      <c r="F57" s="196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5" t="str">
        <f>'Modifierad plan '!B58:D58</f>
        <v>Färdig presentation</v>
      </c>
      <c r="C58" s="196"/>
      <c r="D58" s="196"/>
      <c r="E58" s="196"/>
      <c r="F58" s="196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5" t="str">
        <f>'Modifierad plan '!B59:D59</f>
        <v xml:space="preserve">Färdig rapport </v>
      </c>
      <c r="C59" s="196"/>
      <c r="D59" s="196"/>
      <c r="E59" s="196"/>
      <c r="F59" s="197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5">
        <f>'Modifierad plan '!B60:D60</f>
        <v>0</v>
      </c>
      <c r="C60" s="196"/>
      <c r="D60" s="196"/>
      <c r="E60" s="196"/>
      <c r="F60" s="197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5">
        <f>'Modifierad plan '!B61:D61</f>
        <v>0</v>
      </c>
      <c r="C61" s="196"/>
      <c r="D61" s="196"/>
      <c r="E61" s="196"/>
      <c r="F61" s="197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5" t="str">
        <f>'Modifierad plan '!B62:D62</f>
        <v>Beslutspunkter</v>
      </c>
      <c r="C62" s="196"/>
      <c r="D62" s="196"/>
      <c r="E62" s="196"/>
      <c r="F62" s="197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5" t="str">
        <f>'Modifierad plan '!B63:D63</f>
        <v>BP 1</v>
      </c>
      <c r="C63" s="196"/>
      <c r="D63" s="196"/>
      <c r="E63" s="196"/>
      <c r="F63" s="197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5" t="str">
        <f>'Modifierad plan '!B64:D64</f>
        <v>BP 2</v>
      </c>
      <c r="C64" s="196"/>
      <c r="D64" s="196"/>
      <c r="E64" s="196"/>
      <c r="F64" s="196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5" t="str">
        <f>'Modifierad plan '!B65:D65</f>
        <v>BP 3</v>
      </c>
      <c r="C65" s="196"/>
      <c r="D65" s="196"/>
      <c r="E65" s="196"/>
      <c r="F65" s="196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5" t="str">
        <f>'Modifierad plan '!B66:D66</f>
        <v>BP 4</v>
      </c>
      <c r="C66" s="196"/>
      <c r="D66" s="196"/>
      <c r="E66" s="196"/>
      <c r="F66" s="196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5" t="str">
        <f>'Modifierad plan '!B67:D67</f>
        <v>BP 5a</v>
      </c>
      <c r="C67" s="196"/>
      <c r="D67" s="196"/>
      <c r="E67" s="196"/>
      <c r="F67" s="196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5" t="str">
        <f>'Modifierad plan '!B68:D68</f>
        <v>BP 5b</v>
      </c>
      <c r="C68" s="196"/>
      <c r="D68" s="196"/>
      <c r="E68" s="196"/>
      <c r="F68" s="196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5" t="str">
        <f>'Modifierad plan '!B69:D69</f>
        <v>BP 6</v>
      </c>
      <c r="C69" s="196"/>
      <c r="D69" s="196"/>
      <c r="E69" s="196"/>
      <c r="F69" s="197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5">
        <f>'Modifierad plan '!B70:D70</f>
        <v>0</v>
      </c>
      <c r="C70" s="196"/>
      <c r="D70" s="196"/>
      <c r="E70" s="196"/>
      <c r="F70" s="197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5">
        <f>'Modifierad plan '!B71:D71</f>
        <v>0</v>
      </c>
      <c r="C71" s="196"/>
      <c r="D71" s="196"/>
      <c r="E71" s="196"/>
      <c r="F71" s="197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5">
        <f>'Modifierad plan '!B72:D72</f>
        <v>0</v>
      </c>
      <c r="C72" s="196"/>
      <c r="D72" s="196"/>
      <c r="E72" s="196"/>
      <c r="F72" s="197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5">
        <f>'Modifierad plan '!B73:D73</f>
        <v>0</v>
      </c>
      <c r="C73" s="196"/>
      <c r="D73" s="196"/>
      <c r="E73" s="196"/>
      <c r="F73" s="197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5">
        <f>'Modifierad plan '!B74:D74</f>
        <v>0</v>
      </c>
      <c r="C74" s="196"/>
      <c r="D74" s="196"/>
      <c r="E74" s="196"/>
      <c r="F74" s="196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5">
        <f>'Modifierad plan '!B75:D75</f>
        <v>0</v>
      </c>
      <c r="C75" s="196"/>
      <c r="D75" s="196"/>
      <c r="E75" s="196"/>
      <c r="F75" s="196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5">
        <f>'Modifierad plan '!B76:D76</f>
        <v>0</v>
      </c>
      <c r="C76" s="196"/>
      <c r="D76" s="196"/>
      <c r="E76" s="196"/>
      <c r="F76" s="196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5">
        <f>'Modifierad plan '!B77:D77</f>
        <v>0</v>
      </c>
      <c r="C77" s="196"/>
      <c r="D77" s="196"/>
      <c r="E77" s="196"/>
      <c r="F77" s="196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5">
        <f>'Modifierad plan '!B78:D78</f>
        <v>0</v>
      </c>
      <c r="C78" s="196"/>
      <c r="D78" s="196"/>
      <c r="E78" s="196"/>
      <c r="F78" s="196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5">
        <f>'Modifierad plan '!B79:D79</f>
        <v>0</v>
      </c>
      <c r="C79" s="196"/>
      <c r="D79" s="196"/>
      <c r="E79" s="196"/>
      <c r="F79" s="196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5">
        <f>'Modifierad plan '!B80:D80</f>
        <v>0</v>
      </c>
      <c r="C80" s="196"/>
      <c r="D80" s="196"/>
      <c r="E80" s="196"/>
      <c r="F80" s="196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5">
        <f>'Modifierad plan '!B81:D81</f>
        <v>0</v>
      </c>
      <c r="C81" s="196"/>
      <c r="D81" s="196"/>
      <c r="E81" s="196"/>
      <c r="F81" s="196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5">
        <f>'Modifierad plan '!B82:D82</f>
        <v>0</v>
      </c>
      <c r="C82" s="196"/>
      <c r="D82" s="196"/>
      <c r="E82" s="196"/>
      <c r="F82" s="196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1" t="s">
        <v>109</v>
      </c>
      <c r="C83" s="191"/>
      <c r="D83" s="191"/>
      <c r="E83" s="191"/>
      <c r="F83" s="191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2025-05-05T12:38:45Z</dcterms:modified>
  <cp:category/>
  <cp:contentStatus/>
</cp:coreProperties>
</file>