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B5F9294E-55A1-49DA-80C4-4EE405465C6B}" xr6:coauthVersionLast="47" xr6:coauthVersionMax="47" xr10:uidLastSave="{00000000-0000-0000-0000-000000000000}"/>
  <bookViews>
    <workbookView xWindow="-120" yWindow="-120" windowWidth="29040" windowHeight="17520" tabRatio="861" firstSheet="13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W10" i="19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AD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AD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AD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AD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AD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X34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 s="1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 s="1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 s="1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 s="1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E83" i="1" l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<sst xmlns="http://schemas.openxmlformats.org/spreadsheetml/2006/main" count="307" uniqueCount="123">
  <si>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</si>
  <si>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</si>
  <si>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</si>
  <si>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</si>
  <si>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</si>
  <si>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</si>
  <si>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</si>
  <si>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</si>
  <si>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</si>
  <si>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1.5</t>
  </si>
  <si>
    <t>Ebba Lundberg. 2025-04-14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</si>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</sst>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5" xfId="0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105</c:v>
                </c:pt>
                <c:pt idx="16">
                  <c:v>222</c:v>
                </c:pt>
                <c:pt idx="17">
                  <c:v>201</c:v>
                </c:pt>
                <c:pt idx="18">
                  <c:v>241</c:v>
                </c:pt>
                <c:pt idx="19">
                  <c:v>151</c:v>
                </c:pt>
                <c:pt idx="20">
                  <c:v>152</c:v>
                </c:pt>
                <c:pt idx="21">
                  <c:v>37</c:v>
                </c:pt>
                <c:pt idx="2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L9" sqref="L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">
        <v>3</v>
      </c>
      <c r="E3" s="207"/>
      <c r="F3" s="208"/>
      <c r="G3" s="175" t="s">
        <v>4</v>
      </c>
      <c r="H3" s="176"/>
      <c r="I3" s="199">
        <v>45761</v>
      </c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6"/>
    </row>
    <row r="4" spans="1:31" ht="15.75">
      <c r="A4" s="188" t="s">
        <v>6</v>
      </c>
      <c r="B4" s="189"/>
      <c r="C4" s="41"/>
      <c r="D4" s="180" t="s">
        <v>7</v>
      </c>
      <c r="E4" s="180"/>
      <c r="F4" s="181"/>
      <c r="G4" s="188" t="s">
        <v>8</v>
      </c>
      <c r="H4" s="189"/>
      <c r="I4" s="201" t="s">
        <v>9</v>
      </c>
      <c r="J4" s="201"/>
      <c r="K4" s="201"/>
      <c r="L4" s="201"/>
      <c r="M4" s="201"/>
      <c r="N4" s="201"/>
      <c r="O4" s="202"/>
      <c r="P4" s="42"/>
      <c r="Q4" s="237" t="s">
        <v>10</v>
      </c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43"/>
    </row>
    <row r="5" spans="1:31" ht="16.5" thickBot="1">
      <c r="A5" s="184" t="s">
        <v>11</v>
      </c>
      <c r="B5" s="185"/>
      <c r="C5" s="44"/>
      <c r="D5" s="182" t="s">
        <v>12</v>
      </c>
      <c r="E5" s="182"/>
      <c r="F5" s="183"/>
      <c r="G5" s="184" t="s">
        <v>13</v>
      </c>
      <c r="H5" s="185"/>
      <c r="I5" s="182" t="s">
        <v>14</v>
      </c>
      <c r="J5" s="182"/>
      <c r="K5" s="182"/>
      <c r="L5" s="182"/>
      <c r="M5" s="182"/>
      <c r="N5" s="182"/>
      <c r="O5" s="183"/>
      <c r="P5" s="238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40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3" t="s">
        <v>23</v>
      </c>
      <c r="C8" s="204"/>
      <c r="D8" s="205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77" t="s">
        <v>27</v>
      </c>
      <c r="C9" s="178"/>
      <c r="D9" s="179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77" t="s">
        <v>31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77" t="s">
        <v>34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77" t="s">
        <v>36</v>
      </c>
      <c r="C12" s="178"/>
      <c r="D12" s="179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77" t="s">
        <v>38</v>
      </c>
      <c r="C13" s="178"/>
      <c r="D13" s="179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0"/>
      <c r="C14" s="191"/>
      <c r="D14" s="19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0" t="s">
        <v>39</v>
      </c>
      <c r="C15" s="191"/>
      <c r="D15" s="192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0">
        <v>9</v>
      </c>
      <c r="P15" s="120">
        <v>10</v>
      </c>
      <c r="Q15" s="120">
        <v>11</v>
      </c>
      <c r="R15" s="120">
        <v>15</v>
      </c>
      <c r="S15" s="120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0" t="s">
        <v>40</v>
      </c>
      <c r="C16" s="171"/>
      <c r="D16" s="172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0" t="s">
        <v>41</v>
      </c>
      <c r="C17" s="191"/>
      <c r="D17" s="192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15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77" t="s">
        <v>43</v>
      </c>
      <c r="C18" s="178"/>
      <c r="D18" s="179"/>
      <c r="E18" s="5"/>
      <c r="F18" s="6">
        <v>27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233"/>
      <c r="W18" s="107">
        <v>5</v>
      </c>
      <c r="X18" s="7"/>
      <c r="Y18" s="7"/>
      <c r="Z18" s="7"/>
      <c r="AA18" s="7"/>
      <c r="AB18" s="7"/>
      <c r="AC18" s="100"/>
      <c r="AD18" s="105"/>
      <c r="AE18" s="55">
        <f t="shared" si="0"/>
        <v>27</v>
      </c>
    </row>
    <row r="19" spans="1:31">
      <c r="A19" s="63">
        <v>4</v>
      </c>
      <c r="B19" s="195" t="s">
        <v>44</v>
      </c>
      <c r="C19" s="191"/>
      <c r="D19" s="192"/>
      <c r="E19" s="5"/>
      <c r="F19" s="6">
        <v>52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16</v>
      </c>
      <c r="W19" s="234">
        <v>16</v>
      </c>
      <c r="X19" s="120">
        <v>20</v>
      </c>
      <c r="Y19" s="7"/>
      <c r="Z19" s="7"/>
      <c r="AA19" s="7"/>
      <c r="AB19" s="7"/>
      <c r="AC19" s="100"/>
      <c r="AD19" s="105"/>
      <c r="AE19" s="55">
        <f>SUM(H19:AD19)</f>
        <v>52</v>
      </c>
    </row>
    <row r="20" spans="1:31">
      <c r="A20" s="63">
        <v>5</v>
      </c>
      <c r="B20" s="206" t="s">
        <v>46</v>
      </c>
      <c r="C20" s="178"/>
      <c r="D20" s="179"/>
      <c r="E20" s="5"/>
      <c r="F20" s="6">
        <v>30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233"/>
      <c r="W20" s="107"/>
      <c r="X20" s="120">
        <v>30</v>
      </c>
      <c r="Y20" s="7"/>
      <c r="Z20" s="7"/>
      <c r="AA20" s="7"/>
      <c r="AB20" s="7"/>
      <c r="AC20" s="100"/>
      <c r="AD20" s="105"/>
      <c r="AE20" s="55">
        <f t="shared" si="0"/>
        <v>30</v>
      </c>
    </row>
    <row r="21" spans="1:31">
      <c r="A21" s="63">
        <v>6</v>
      </c>
      <c r="B21" s="177" t="s">
        <v>48</v>
      </c>
      <c r="C21" s="178"/>
      <c r="D21" s="179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7"/>
      <c r="Y21" s="7"/>
      <c r="Z21" s="7"/>
      <c r="AA21" s="123">
        <v>35</v>
      </c>
      <c r="AB21" s="7"/>
      <c r="AC21" s="100"/>
      <c r="AD21" s="105"/>
      <c r="AE21" s="55">
        <f t="shared" ref="AE21:AE27" si="1">SUM(H21:AD21)</f>
        <v>35</v>
      </c>
    </row>
    <row r="22" spans="1:31">
      <c r="A22" s="63"/>
      <c r="B22" s="196" t="s">
        <v>49</v>
      </c>
      <c r="C22" s="197"/>
      <c r="D22" s="198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76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0">
        <v>37</v>
      </c>
      <c r="V23" s="120">
        <v>31</v>
      </c>
      <c r="W23" s="107">
        <v>8</v>
      </c>
      <c r="X23" s="7"/>
      <c r="Y23" s="7"/>
      <c r="Z23" s="7"/>
      <c r="AA23" s="7"/>
      <c r="AB23" s="7"/>
      <c r="AC23" s="100"/>
      <c r="AD23" s="105"/>
      <c r="AE23" s="55">
        <f t="shared" si="1"/>
        <v>76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16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7"/>
      <c r="V24" s="120">
        <v>8</v>
      </c>
      <c r="W24" s="107">
        <v>8</v>
      </c>
      <c r="X24" s="7"/>
      <c r="Y24" s="7"/>
      <c r="Z24" s="7"/>
      <c r="AA24" s="7"/>
      <c r="AB24" s="7"/>
      <c r="AC24" s="100"/>
      <c r="AD24" s="105"/>
      <c r="AE24" s="55">
        <f t="shared" si="1"/>
        <v>16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4"/>
      <c r="W25" s="120">
        <v>20</v>
      </c>
      <c r="X25" s="7"/>
      <c r="Y25" s="7"/>
      <c r="AA25" s="7"/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07"/>
      <c r="X26" s="123">
        <v>20</v>
      </c>
      <c r="Y26" s="7"/>
      <c r="Z26" s="7"/>
      <c r="AA26" s="7"/>
      <c r="AB26" s="7"/>
      <c r="AC26" s="100"/>
      <c r="AD26" s="105"/>
      <c r="AE26" s="55">
        <f t="shared" si="1"/>
        <v>20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80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Y27" s="123">
        <v>60</v>
      </c>
      <c r="Z27" s="123">
        <v>20</v>
      </c>
      <c r="AA27" s="7"/>
      <c r="AB27" s="7"/>
      <c r="AC27" s="100"/>
      <c r="AD27" s="105"/>
      <c r="AE27" s="55">
        <f t="shared" si="1"/>
        <v>80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26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107"/>
      <c r="X29" s="7"/>
      <c r="Y29" s="7"/>
      <c r="Z29" s="7"/>
      <c r="AA29" s="7"/>
      <c r="AB29" s="7"/>
      <c r="AC29" s="100"/>
      <c r="AD29" s="105"/>
      <c r="AE29" s="55">
        <f>SUM(H29:AD29)</f>
        <v>26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40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20">
        <v>12</v>
      </c>
      <c r="W31" s="107">
        <v>12</v>
      </c>
      <c r="X31" s="120">
        <v>16</v>
      </c>
      <c r="Y31" s="7"/>
      <c r="Z31" s="7"/>
      <c r="AA31" s="7"/>
      <c r="AB31" s="7"/>
      <c r="AC31" s="100"/>
      <c r="AD31" s="105"/>
      <c r="AE31" s="55">
        <f t="shared" ref="AE31:AE38" si="2">SUM(H31:AD31)</f>
        <v>40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11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20">
        <v>11</v>
      </c>
      <c r="W32" s="107"/>
      <c r="X32" s="233"/>
      <c r="Y32" s="7"/>
      <c r="Z32" s="7"/>
      <c r="AA32" s="7"/>
      <c r="AB32" s="7"/>
      <c r="AC32" s="100"/>
      <c r="AD32" s="105"/>
      <c r="AE32" s="55">
        <f t="shared" si="2"/>
        <v>11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120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60</v>
      </c>
      <c r="Y33" s="123">
        <v>60</v>
      </c>
      <c r="Z33" s="7"/>
      <c r="AA33" s="7"/>
      <c r="AB33" s="7"/>
      <c r="AC33" s="100"/>
      <c r="AD33" s="105"/>
      <c r="AE33" s="55">
        <f t="shared" si="2"/>
        <v>120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60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123">
        <v>40</v>
      </c>
      <c r="Y34" s="123">
        <v>20</v>
      </c>
      <c r="Z34" s="7"/>
      <c r="AA34" s="7"/>
      <c r="AB34" s="7"/>
      <c r="AC34" s="100"/>
      <c r="AD34" s="105"/>
      <c r="AE34" s="55">
        <f t="shared" si="2"/>
        <v>60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7"/>
      <c r="Y35" s="7"/>
      <c r="Z35" s="123">
        <v>40</v>
      </c>
      <c r="AA35" s="123">
        <v>20</v>
      </c>
      <c r="AB35" s="7"/>
      <c r="AC35" s="100"/>
      <c r="AD35" s="105"/>
      <c r="AE35" s="55">
        <f t="shared" si="2"/>
        <v>60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50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233"/>
      <c r="W37" s="107"/>
      <c r="X37" s="7"/>
      <c r="Y37" s="150">
        <v>25</v>
      </c>
      <c r="Z37" s="120">
        <v>25</v>
      </c>
      <c r="AA37" s="7"/>
      <c r="AB37" s="7"/>
      <c r="AC37" s="100"/>
      <c r="AD37" s="105"/>
      <c r="AE37" s="55">
        <f t="shared" si="2"/>
        <v>50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80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07"/>
      <c r="X38" s="7"/>
      <c r="Y38" s="7"/>
      <c r="Z38" s="123">
        <v>80</v>
      </c>
      <c r="AA38" s="7"/>
      <c r="AB38" s="7"/>
      <c r="AC38" s="100"/>
      <c r="AD38" s="105"/>
      <c r="AE38" s="55">
        <f t="shared" si="2"/>
        <v>80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23">
        <v>40</v>
      </c>
      <c r="AA39" s="123">
        <v>30</v>
      </c>
      <c r="AB39" s="7"/>
      <c r="AC39" s="100"/>
      <c r="AD39" s="105"/>
      <c r="AE39" s="55">
        <f t="shared" ref="AE39:AE55" si="3">SUM(H39:AD39)</f>
        <v>70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7"/>
      <c r="AA41" s="123">
        <v>20</v>
      </c>
      <c r="AB41" s="123">
        <v>10</v>
      </c>
      <c r="AC41" s="127"/>
      <c r="AD41" s="128"/>
      <c r="AE41" s="55">
        <f t="shared" si="3"/>
        <v>30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22"/>
      <c r="Z44" s="22"/>
      <c r="AA44" s="22"/>
      <c r="AB44" s="123">
        <v>20</v>
      </c>
      <c r="AC44" s="127"/>
      <c r="AD44" s="126"/>
      <c r="AE44" s="55">
        <f t="shared" si="3"/>
        <v>20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60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7"/>
      <c r="Y45" s="7"/>
      <c r="Z45" s="7"/>
      <c r="AA45" s="123">
        <v>10</v>
      </c>
      <c r="AB45" s="123">
        <v>50</v>
      </c>
      <c r="AC45" s="125"/>
      <c r="AD45" s="128"/>
      <c r="AE45" s="55">
        <f t="shared" si="3"/>
        <v>60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195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0</v>
      </c>
      <c r="W47" s="120">
        <v>24</v>
      </c>
      <c r="X47" s="120">
        <v>24</v>
      </c>
      <c r="Y47" s="120">
        <v>24</v>
      </c>
      <c r="Z47" s="120">
        <v>24</v>
      </c>
      <c r="AA47" s="120">
        <v>24</v>
      </c>
      <c r="AB47" s="120">
        <v>25</v>
      </c>
      <c r="AC47" s="120">
        <v>25</v>
      </c>
      <c r="AD47" s="121">
        <v>25</v>
      </c>
      <c r="AE47" s="55">
        <f>SUM(U47:AD47)</f>
        <v>195</v>
      </c>
    </row>
    <row r="48" spans="1:31">
      <c r="A48" s="63"/>
      <c r="B48" s="80" t="s">
        <v>77</v>
      </c>
      <c r="C48" s="81"/>
      <c r="D48" s="82"/>
      <c r="E48" s="5"/>
      <c r="F48" s="6">
        <v>108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12</v>
      </c>
      <c r="V48" s="120">
        <v>0</v>
      </c>
      <c r="W48" s="120">
        <v>12</v>
      </c>
      <c r="X48" s="120">
        <v>12</v>
      </c>
      <c r="Y48" s="120">
        <v>12</v>
      </c>
      <c r="Z48" s="120">
        <v>12</v>
      </c>
      <c r="AA48" s="120">
        <v>12</v>
      </c>
      <c r="AB48" s="120">
        <v>12</v>
      </c>
      <c r="AC48" s="120">
        <v>12</v>
      </c>
      <c r="AD48" s="121">
        <v>12</v>
      </c>
      <c r="AE48" s="55">
        <f t="shared" si="3"/>
        <v>108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77"/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6" t="s">
        <v>103</v>
      </c>
      <c r="C83" s="186"/>
      <c r="D83" s="187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105</v>
      </c>
      <c r="X83" s="61">
        <f t="shared" si="7"/>
        <v>222</v>
      </c>
      <c r="Y83" s="61">
        <f t="shared" si="7"/>
        <v>201</v>
      </c>
      <c r="Z83" s="61">
        <f t="shared" si="7"/>
        <v>241</v>
      </c>
      <c r="AA83" s="61">
        <f t="shared" si="7"/>
        <v>151</v>
      </c>
      <c r="AB83" s="61">
        <f t="shared" si="7"/>
        <v>152</v>
      </c>
      <c r="AC83" s="61">
        <f t="shared" si="7"/>
        <v>37</v>
      </c>
      <c r="AD83" s="62">
        <f t="shared" si="7"/>
        <v>37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93"/>
      <c r="C88" s="194"/>
      <c r="D88" s="194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5" zoomScaleNormal="100" workbookViewId="0">
      <selection activeCell="U32" sqref="U3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0" t="str">
        <f>'Modifierad plan '!B9:D9</f>
        <v>Tidsplan</v>
      </c>
      <c r="C9" s="191"/>
      <c r="D9" s="191"/>
      <c r="E9" s="191"/>
      <c r="F9" s="191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0" t="str">
        <f>'Modifierad plan '!B10:D10</f>
        <v>Gruppkontrakt</v>
      </c>
      <c r="C10" s="191"/>
      <c r="D10" s="191"/>
      <c r="E10" s="191"/>
      <c r="F10" s="191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0" t="str">
        <f>'Modifierad plan '!B11:D11</f>
        <v>Systemskiss</v>
      </c>
      <c r="C11" s="191"/>
      <c r="D11" s="191"/>
      <c r="E11" s="191"/>
      <c r="F11" s="191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0" t="str">
        <f>'Modifierad plan '!B12:D12</f>
        <v>Skrivuppgift</v>
      </c>
      <c r="C12" s="191"/>
      <c r="D12" s="191"/>
      <c r="E12" s="191"/>
      <c r="F12" s="191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0" t="str">
        <f>'Modifierad plan '!B13:D13</f>
        <v>Projektplan</v>
      </c>
      <c r="C13" s="191"/>
      <c r="D13" s="191"/>
      <c r="E13" s="191"/>
      <c r="F13" s="191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 t="str">
        <f>IF(Ebba!V18+Ida!V18+Lisa!V18+Linus!V18+Andreas!V18+Sigge!V18+'P7'!V18+'P8'!V18+'p9'!V18+'P10'!V18=0," ",Ebba!V18+Ida!V18+Lisa!V18+Linus!V18+Andreas!V18+Sigge!V18+'P7'!V18+'P8'!V18+'p9'!V18+'P10'!V18)</f>
        <v xml:space="preserve"> 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22</v>
      </c>
    </row>
    <row r="19" spans="1:30">
      <c r="A19" s="6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1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 t="str">
        <f>IF(Ebba!V19+Ida!V19+Lisa!V19+Linus!V19+Andreas!V19+Sigge!V19+'P7'!V19+'P8'!V19+'p9'!V19+'P10'!V19=0," ",Ebba!V19+Ida!V19+Lisa!V19+Linus!V19+Andreas!V19+Sigge!V19+'P7'!V19+'P8'!V19+'p9'!V19+'P10'!V19)</f>
        <v xml:space="preserve"> 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16</v>
      </c>
    </row>
    <row r="20" spans="1:30">
      <c r="A20" s="6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1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 t="str">
        <f>IF(Ebba!V20+Ida!V20+Lisa!V20+Linus!V20+Andreas!V20+Sigge!V20+'P7'!V20+'P8'!V20+'p9'!V20+'P10'!V20=0," ",Ebba!V20+Ida!V20+Lisa!V20+Linus!V20+Andreas!V20+Sigge!V20+'P7'!V20+'P8'!V20+'p9'!V20+'P10'!V20)</f>
        <v xml:space="preserve"> </v>
      </c>
      <c r="W20" s="33" t="str">
        <f>IF(Ebba!W20+Ida!W20+Lisa!W20+Linus!W20+Andreas!W20+Sigge!W20+'P7'!W20+'P8'!W20+'p9'!W20+'P10'!W20=0," ",Ebba!W20+Ida!W20+Lisa!W20+Linus!W20+Andreas!W20+Sigge!W20+'P7'!W20+'P8'!W20+'p9'!W20+'P10'!W20)</f>
        <v xml:space="preserve"> 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0</v>
      </c>
    </row>
    <row r="21" spans="1:30">
      <c r="A21" s="6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1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 t="str">
        <f>IF(Ebba!W21+Ida!W21+Lisa!W21+Linus!W21+Andreas!W21+Sigge!W21+'P7'!W21+'P8'!W21+'p9'!W21+'P10'!W21=0," ",Ebba!W21+Ida!W21+Lisa!W21+Linus!W21+Andreas!W21+Sigge!W21+'P7'!W21+'P8'!W21+'p9'!W21+'P10'!W21)</f>
        <v xml:space="preserve"> 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0</v>
      </c>
    </row>
    <row r="22" spans="1:30">
      <c r="A22" s="63">
        <f>Basplan!A22</f>
        <v>0</v>
      </c>
      <c r="B22" s="190" t="str">
        <f>'Modifierad plan '!B22:D22</f>
        <v>Sensorenhet</v>
      </c>
      <c r="C22" s="191"/>
      <c r="D22" s="191"/>
      <c r="E22" s="191"/>
      <c r="F22" s="191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1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 t="str">
        <f>IF(Ebba!V23+Ida!V23+Lisa!V23+Linus!V23+Andreas!V23+Sigge!V23+'P7'!V23+'P8'!V23+'p9'!V23+'P10'!V23=0," ",Ebba!V23+Ida!V23+Lisa!V23+Linus!V23+Andreas!V23+Sigge!V23+'P7'!V23+'P8'!V23+'p9'!V23+'P10'!V23)</f>
        <v xml:space="preserve"> </v>
      </c>
      <c r="W23" s="33" t="str">
        <f>IF(Ebba!W23+Ida!W23+Lisa!W23+Linus!W23+Andreas!W23+Sigge!W23+'P7'!W23+'P8'!W23+'p9'!W23+'P10'!W23=0," ",Ebba!W23+Ida!W23+Lisa!W23+Linus!W23+Andreas!W23+Sigge!W23+'P7'!W23+'P8'!W23+'p9'!W23+'P10'!W23)</f>
        <v xml:space="preserve"> 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64</v>
      </c>
    </row>
    <row r="24" spans="1:30">
      <c r="A24" s="6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 t="str">
        <f>IF(Ebba!V24+Ida!V24+Lisa!V24+Linus!V24+Andreas!V24+Sigge!V24+'P7'!V24+'P8'!V24+'p9'!V24+'P10'!V24=0," ",Ebba!V24+Ida!V24+Lisa!V24+Linus!V24+Andreas!V24+Sigge!V24+'P7'!V24+'P8'!V24+'p9'!V24+'P10'!V24)</f>
        <v xml:space="preserve"> 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12</v>
      </c>
    </row>
    <row r="25" spans="1:30">
      <c r="A25" s="6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>
      <c r="A26" s="6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 t="str">
        <f>IF(Ebba!W27+Ida!W27+Lisa!W27+Linus!W27+Andreas!W27+Sigge!W27+'P7'!W27+'P8'!W27+'p9'!W27+'P10'!W27=0," ",Ebba!W27+Ida!W27+Lisa!W27+Linus!W27+Andreas!W27+Sigge!W27+'P7'!W27+'P8'!W27+'p9'!W27+'P10'!W27)</f>
        <v xml:space="preserve"> 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0</v>
      </c>
    </row>
    <row r="28" spans="1:30">
      <c r="A28" s="6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1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 t="str">
        <f>IF(Ebba!V29+Ida!V29+Lisa!V29+Linus!V29+Andreas!V29+Sigge!V29+'P7'!V29+'P8'!V29+'p9'!V29+'P10'!V29=0," ",Ebba!V29+Ida!V29+Lisa!V29+Linus!V29+Andreas!V29+Sigge!V29+'P7'!V29+'P8'!V29+'p9'!V29+'P10'!V29)</f>
        <v xml:space="preserve"> 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26</v>
      </c>
    </row>
    <row r="30" spans="1:30">
      <c r="A30" s="63">
        <f>Basplan!A30</f>
        <v>0</v>
      </c>
      <c r="B30" s="190" t="str">
        <f>'Modifierad plan '!B30:D30</f>
        <v>PC</v>
      </c>
      <c r="C30" s="191"/>
      <c r="D30" s="191"/>
      <c r="E30" s="191"/>
      <c r="F30" s="191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1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 t="str">
        <f>IF(Ebba!V31+Ida!V31+Lisa!V31+Linus!V31+Andreas!V31+Sigge!V31+'P7'!V31+'P8'!V31+'p9'!V31+'P10'!V31=0," ",Ebba!V31+Ida!V31+Lisa!V31+Linus!V31+Andreas!V31+Sigge!V31+'P7'!V31+'P8'!V31+'p9'!V31+'P10'!V31)</f>
        <v xml:space="preserve"> </v>
      </c>
      <c r="W31" s="33" t="str">
        <f>IF(Ebba!W31+Ida!W31+Lisa!W31+Linus!W31+Andreas!W31+Sigge!W31+'P7'!W31+'P8'!W31+'p9'!W31+'P10'!W31=0," ",Ebba!W31+Ida!W31+Lisa!W31+Linus!W31+Andreas!W31+Sigge!W31+'P7'!W31+'P8'!W31+'p9'!W31+'P10'!W31)</f>
        <v xml:space="preserve"> 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12</v>
      </c>
    </row>
    <row r="32" spans="1:30">
      <c r="A32" s="6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1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11</v>
      </c>
    </row>
    <row r="33" spans="1:30">
      <c r="A33" s="6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1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 t="str">
        <f>IF(Ebba!W33+Ida!W33+Lisa!W33+Linus!W33+Andreas!W33+Sigge!W33+'P7'!W33+'P8'!W33+'p9'!W33+'P10'!W33=0," ",Ebba!W33+Ida!W33+Lisa!W33+Linus!W33+Andreas!W33+Sigge!W33+'P7'!W33+'P8'!W33+'p9'!W33+'P10'!W33)</f>
        <v xml:space="preserve"> 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0</v>
      </c>
    </row>
    <row r="34" spans="1:30">
      <c r="A34" s="6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 t="str">
        <f>IF(Ebba!W35+Ida!W35+Lisa!W35+Linus!W35+Andreas!W35+Sigge!W35+'P7'!W35+'P8'!W35+'p9'!W35+'P10'!W35=0," ",Ebba!W35+Ida!W35+Lisa!W35+Linus!W35+Andreas!W35+Sigge!W35+'P7'!W35+'P8'!W35+'p9'!W35+'P10'!W35)</f>
        <v xml:space="preserve"> 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0</v>
      </c>
    </row>
    <row r="36" spans="1:30">
      <c r="A36" s="6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 t="str">
        <f>IF(Ebba!W37+Ida!W37+Lisa!W37+Linus!W37+Andreas!W37+Sigge!W37+'P7'!W37+'P8'!W37+'p9'!W37+'P10'!W37=0," ",Ebba!W37+Ida!W37+Lisa!W37+Linus!W37+Andreas!W37+Sigge!W37+'P7'!W37+'P8'!W37+'p9'!W37+'P10'!W37)</f>
        <v xml:space="preserve"> 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0</v>
      </c>
    </row>
    <row r="38" spans="1:30">
      <c r="A38" s="6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 t="str">
        <f>IF(Ebba!V38+Ida!V38+Lisa!V38+Linus!V38+Andreas!V38+Sigge!V38+'P7'!V38+'P8'!V38+'p9'!V38+'P10'!V38=0," ",Ebba!V38+Ida!V38+Lisa!V38+Linus!V38+Andreas!V38+Sigge!V38+'P7'!V38+'P8'!V38+'p9'!V38+'P10'!V38)</f>
        <v xml:space="preserve"> </v>
      </c>
      <c r="W38" s="33" t="str">
        <f>IF(Ebba!W38+Ida!W38+Lisa!W38+Linus!W38+Andreas!W38+Sigge!W38+'P7'!W38+'P8'!W38+'p9'!W38+'P10'!W38=0," ",Ebba!W38+Ida!W38+Lisa!W38+Linus!W38+Andreas!W38+Sigge!W38+'P7'!W38+'P8'!W38+'p9'!W38+'P10'!W38)</f>
        <v xml:space="preserve"> 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0</v>
      </c>
    </row>
    <row r="39" spans="1:30">
      <c r="A39" s="6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1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90" t="str">
        <f>'Modifierad plan '!B40:D40</f>
        <v>Dokumentation</v>
      </c>
      <c r="C40" s="191"/>
      <c r="D40" s="191"/>
      <c r="E40" s="191"/>
      <c r="F40" s="191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1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90" t="str">
        <f>'Modifierad plan '!B42:D42</f>
        <v>Presentation</v>
      </c>
      <c r="C42" s="191"/>
      <c r="D42" s="191"/>
      <c r="E42" s="191"/>
      <c r="F42" s="191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0" t="str">
        <f>'Modifierad plan '!B43:D43</f>
        <v>Efterstudie</v>
      </c>
      <c r="C43" s="191"/>
      <c r="D43" s="191"/>
      <c r="E43" s="191"/>
      <c r="F43" s="191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>
      <c r="A45" s="6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 t="str">
        <f>IF(Ebba!W45+Ida!W45+Lisa!W45+Linus!W45+Andreas!W45+Sigge!W45+'P7'!W45+'P8'!W45+'p9'!W45+'P10'!W45=0," ",Ebba!W45+Ida!W45+Lisa!W45+Linus!W45+Andreas!W45+Sigge!W45+'P7'!W45+'P8'!W45+'p9'!W45+'P10'!W45)</f>
        <v xml:space="preserve"> 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0</v>
      </c>
    </row>
    <row r="46" spans="1:30">
      <c r="A46" s="6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2</v>
      </c>
      <c r="W48" s="33" t="str">
        <f>IF(Ebba!W48+Ida!W48+Lisa!W48+Linus!W48+Andreas!W48+Sigge!W48+'P7'!W48+'P8'!W48+'p9'!W48+'P10'!W48=0," ",Ebba!W48+Ida!W48+Lisa!W48+Linus!W48+Andreas!W48+Sigge!W48+'P7'!W48+'P8'!W48+'p9'!W48+'P10'!W48)</f>
        <v xml:space="preserve"> 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14</v>
      </c>
    </row>
    <row r="49" spans="1:30">
      <c r="A49" s="63">
        <f>Basplan!A49</f>
        <v>0</v>
      </c>
      <c r="B49" s="190" t="str">
        <f>'Modifierad plan '!B49:D49</f>
        <v>Milstolpar</v>
      </c>
      <c r="C49" s="191"/>
      <c r="D49" s="191"/>
      <c r="E49" s="191"/>
      <c r="F49" s="191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1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1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1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1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1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0">
        <f>'Modifierad plan '!B60:D60</f>
        <v>0</v>
      </c>
      <c r="C60" s="191"/>
      <c r="D60" s="191"/>
      <c r="E60" s="191"/>
      <c r="F60" s="191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0">
        <f>'Modifierad plan '!B61:D61</f>
        <v>0</v>
      </c>
      <c r="C61" s="191"/>
      <c r="D61" s="191"/>
      <c r="E61" s="191"/>
      <c r="F61" s="191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0" t="str">
        <f>'Modifierad plan '!B62:D62</f>
        <v>Beslutspunkter</v>
      </c>
      <c r="C62" s="191"/>
      <c r="D62" s="191"/>
      <c r="E62" s="191"/>
      <c r="F62" s="191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0" t="str">
        <f>'Modifierad plan '!B63:D63</f>
        <v>BP 1</v>
      </c>
      <c r="C63" s="191"/>
      <c r="D63" s="191"/>
      <c r="E63" s="191"/>
      <c r="F63" s="191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0" t="str">
        <f>'Modifierad plan '!B69:D69</f>
        <v>BP 6</v>
      </c>
      <c r="C69" s="191"/>
      <c r="D69" s="191"/>
      <c r="E69" s="191"/>
      <c r="F69" s="191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0">
        <f>'Modifierad plan '!B70:D70</f>
        <v>0</v>
      </c>
      <c r="C70" s="191"/>
      <c r="D70" s="191"/>
      <c r="E70" s="191"/>
      <c r="F70" s="191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0">
        <f>'Modifierad plan '!B71:D71</f>
        <v>0</v>
      </c>
      <c r="C71" s="191"/>
      <c r="D71" s="191"/>
      <c r="E71" s="191"/>
      <c r="F71" s="191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0">
        <f>'Modifierad plan '!B72:D72</f>
        <v>0</v>
      </c>
      <c r="C72" s="191"/>
      <c r="D72" s="191"/>
      <c r="E72" s="191"/>
      <c r="F72" s="191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0">
        <f>'Modifierad plan '!B73:D73</f>
        <v>0</v>
      </c>
      <c r="C73" s="191"/>
      <c r="D73" s="191"/>
      <c r="E73" s="191"/>
      <c r="F73" s="191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2</v>
      </c>
      <c r="W83" s="74">
        <f t="shared" si="5"/>
        <v>0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256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A3" zoomScaleNormal="100" workbookViewId="0">
      <selection activeCell="AG24" sqref="AG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121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122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31" t="str">
        <f>Ebba!A1</f>
        <v>Tidsredovisning för Ebba</v>
      </c>
      <c r="C8" s="232"/>
      <c r="D8" s="232"/>
      <c r="E8" s="232"/>
      <c r="F8" s="232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</v>
      </c>
      <c r="W8" s="29" t="str">
        <f>IF(Ebba!W83=0," ",Ebba!W83)</f>
        <v xml:space="preserve"> 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30</v>
      </c>
    </row>
    <row r="9" spans="1:30" ht="13.5" thickBot="1">
      <c r="A9" s="63"/>
      <c r="B9" s="190" t="str">
        <f>Ida!A1</f>
        <v>Tidsredovisning för Ida</v>
      </c>
      <c r="C9" s="191"/>
      <c r="D9" s="191"/>
      <c r="E9" s="191"/>
      <c r="F9" s="191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 t="str">
        <f>IF(Ida!V83=0," ",Ida!V83)</f>
        <v xml:space="preserve"> </v>
      </c>
      <c r="W9" s="29" t="str">
        <f>IF(Ida!W83=0," ",Ida!W83)</f>
        <v xml:space="preserve"> 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48</v>
      </c>
    </row>
    <row r="10" spans="1:30" ht="13.5" thickBot="1">
      <c r="A10" s="63"/>
      <c r="B10" s="190" t="str">
        <f>Lisa!A1</f>
        <v>Tidsredovisning för Lisa</v>
      </c>
      <c r="C10" s="191"/>
      <c r="D10" s="191"/>
      <c r="E10" s="191"/>
      <c r="F10" s="191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 t="str">
        <f>IF(Lisa!V83=0," ",Lisa!V83)</f>
        <v xml:space="preserve"> </v>
      </c>
      <c r="W10" s="29" t="str">
        <f>IF(Lisa!W83=0," ",Lisa!W83)</f>
        <v xml:space="preserve"> 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22</v>
      </c>
    </row>
    <row r="11" spans="1:30" ht="13.5" thickBot="1">
      <c r="A11" s="63"/>
      <c r="B11" s="190" t="str">
        <f>Linus!A1</f>
        <v>Tidsredovisning för Linus</v>
      </c>
      <c r="C11" s="191"/>
      <c r="D11" s="191"/>
      <c r="E11" s="191"/>
      <c r="F11" s="191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</v>
      </c>
      <c r="W11" s="29" t="str">
        <f>IF(Linus!W83=0," ",Linus!W83)</f>
        <v xml:space="preserve"> 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54</v>
      </c>
    </row>
    <row r="12" spans="1:30" ht="13.5" thickBot="1">
      <c r="A12" s="63"/>
      <c r="B12" s="190" t="str">
        <f>Andreas!A1</f>
        <v>Tidsredovisning för Andreas</v>
      </c>
      <c r="C12" s="191"/>
      <c r="D12" s="191"/>
      <c r="E12" s="191"/>
      <c r="F12" s="191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 t="str">
        <f>IF(Andreas!V83=0," ",Andreas!V83)</f>
        <v xml:space="preserve"> </v>
      </c>
      <c r="W12" s="29" t="str">
        <f>IF(Andreas!W83=0," ",Andreas!W83)</f>
        <v xml:space="preserve"> 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44</v>
      </c>
    </row>
    <row r="13" spans="1:30" ht="13.5" thickBot="1">
      <c r="A13" s="63"/>
      <c r="B13" s="190" t="str">
        <f>Sigge!A1</f>
        <v>Tidsredovisning för Sigge</v>
      </c>
      <c r="C13" s="191"/>
      <c r="D13" s="191"/>
      <c r="E13" s="191"/>
      <c r="F13" s="191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 t="str">
        <f>IF(Sigge!V83=0," ",Sigge!V83)</f>
        <v xml:space="preserve"> </v>
      </c>
      <c r="W13" s="29" t="str">
        <f>IF(Sigge!W83=0," ",Sigge!W83)</f>
        <v xml:space="preserve"> 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58</v>
      </c>
    </row>
    <row r="14" spans="1:30" ht="13.5" thickBot="1">
      <c r="A14" s="63"/>
      <c r="B14" s="190" t="str">
        <f>'P7'!A1</f>
        <v>Tidsredovisning för person 7</v>
      </c>
      <c r="C14" s="191"/>
      <c r="D14" s="191"/>
      <c r="E14" s="191"/>
      <c r="F14" s="191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0" t="str">
        <f>'P8'!A1</f>
        <v>Tidsredovisning för person 8</v>
      </c>
      <c r="C15" s="191"/>
      <c r="D15" s="191"/>
      <c r="E15" s="191"/>
      <c r="F15" s="191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0" t="str">
        <f>'p9'!A1</f>
        <v>Tidsredovisning för person 9</v>
      </c>
      <c r="C16" s="191"/>
      <c r="D16" s="191"/>
      <c r="E16" s="191"/>
      <c r="F16" s="191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0" t="str">
        <f>'P10'!A1</f>
        <v>Tidsredovisning för person 10</v>
      </c>
      <c r="C17" s="191"/>
      <c r="D17" s="191"/>
      <c r="E17" s="191"/>
      <c r="F17" s="191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0"/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0"/>
      <c r="C19" s="191"/>
      <c r="D19" s="191"/>
      <c r="E19" s="191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0"/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0"/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0"/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0"/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0"/>
      <c r="C24" s="191"/>
      <c r="D24" s="191"/>
      <c r="E24" s="191"/>
      <c r="F24" s="19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0"/>
      <c r="C25" s="191"/>
      <c r="D25" s="191"/>
      <c r="E25" s="191"/>
      <c r="F25" s="19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0"/>
      <c r="C26" s="191"/>
      <c r="D26" s="191"/>
      <c r="E26" s="191"/>
      <c r="F26" s="19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0"/>
      <c r="C27" s="191"/>
      <c r="D27" s="191"/>
      <c r="E27" s="191"/>
      <c r="F27" s="19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0"/>
      <c r="C28" s="191"/>
      <c r="D28" s="191"/>
      <c r="E28" s="191"/>
      <c r="F28" s="19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0"/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0"/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0"/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0"/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0"/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6" t="s">
        <v>109</v>
      </c>
      <c r="C34" s="186"/>
      <c r="D34" s="186"/>
      <c r="E34" s="186"/>
      <c r="F34" s="186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2</v>
      </c>
      <c r="W34" s="74">
        <f t="shared" si="1"/>
        <v>0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256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A4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59" t="s">
        <v>104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>
        <f>Basplan!D2</f>
        <v>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tr">
        <f>Basplan!D3</f>
        <v>G06</v>
      </c>
      <c r="E3" s="207"/>
      <c r="F3" s="208"/>
      <c r="G3" s="175" t="s">
        <v>4</v>
      </c>
      <c r="H3" s="176"/>
      <c r="I3" s="199"/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6"/>
    </row>
    <row r="4" spans="1:31" ht="15.75">
      <c r="A4" s="188" t="s">
        <v>6</v>
      </c>
      <c r="B4" s="189"/>
      <c r="C4" s="41"/>
      <c r="D4" s="180" t="str">
        <f>Basplan!D4</f>
        <v>Mattias Krysander</v>
      </c>
      <c r="E4" s="180"/>
      <c r="F4" s="181"/>
      <c r="G4" s="188" t="s">
        <v>8</v>
      </c>
      <c r="H4" s="189"/>
      <c r="I4" s="180"/>
      <c r="J4" s="180"/>
      <c r="K4" s="180"/>
      <c r="L4" s="180"/>
      <c r="M4" s="180"/>
      <c r="N4" s="180"/>
      <c r="O4" s="181"/>
      <c r="P4" s="42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43"/>
    </row>
    <row r="5" spans="1:31" ht="16.5" thickBot="1">
      <c r="A5" s="184" t="s">
        <v>11</v>
      </c>
      <c r="B5" s="185"/>
      <c r="C5" s="44"/>
      <c r="D5" s="182" t="str">
        <f>Basplan!D5</f>
        <v>TSEA56</v>
      </c>
      <c r="E5" s="182"/>
      <c r="F5" s="183"/>
      <c r="G5" s="184" t="s">
        <v>13</v>
      </c>
      <c r="H5" s="185"/>
      <c r="I5" s="182"/>
      <c r="J5" s="182"/>
      <c r="K5" s="182"/>
      <c r="L5" s="182"/>
      <c r="M5" s="182"/>
      <c r="N5" s="182"/>
      <c r="O5" s="183"/>
      <c r="P5" s="238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40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3" t="str">
        <f>Basplan!B8</f>
        <v>Kravspecifikation</v>
      </c>
      <c r="C8" s="204"/>
      <c r="D8" s="205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77" t="str">
        <f>Basplan!B9</f>
        <v>Tidsplan</v>
      </c>
      <c r="C9" s="178"/>
      <c r="D9" s="179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77" t="str">
        <f>Basplan!B10</f>
        <v>Gruppkontrakt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77" t="str">
        <f>Basplan!B11</f>
        <v>Systemskiss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77" t="str">
        <f>Basplan!B12</f>
        <v>Skrivuppgift</v>
      </c>
      <c r="C12" s="178"/>
      <c r="D12" s="179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0" t="str">
        <f>Basplan!B13</f>
        <v>Projektplan</v>
      </c>
      <c r="C13" s="191"/>
      <c r="D13" s="19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77">
        <f>Basplan!B14</f>
        <v>0</v>
      </c>
      <c r="C14" s="178"/>
      <c r="D14" s="179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77" t="str">
        <f>Basplan!B15</f>
        <v>Designspecifikation</v>
      </c>
      <c r="C15" s="178"/>
      <c r="D15" s="179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77" t="str">
        <f>Basplan!B16</f>
        <v>Kommunikationsenhet</v>
      </c>
      <c r="C16" s="178"/>
      <c r="D16" s="179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77" t="str">
        <f>Basplan!B17</f>
        <v>Kommunikation mellan PC och kommunikationsenheten</v>
      </c>
      <c r="C17" s="178"/>
      <c r="D17" s="179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77" t="str">
        <f>Basplan!B18</f>
        <v>Konstruera en fungerande buss mellan delsystemen</v>
      </c>
      <c r="C18" s="178"/>
      <c r="D18" s="179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77" t="str">
        <f>Basplan!B19</f>
        <v>Seriell överföring av data mellan PC och styrmodul</v>
      </c>
      <c r="C19" s="178"/>
      <c r="D19" s="179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77" t="str">
        <f>Basplan!B20</f>
        <v>Seriell överföring av data från sensormodul till PC</v>
      </c>
      <c r="C20" s="178"/>
      <c r="D20" s="179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77" t="str">
        <f>Basplan!B21</f>
        <v>Fungerande kortaste väg algoritm med hinder</v>
      </c>
      <c r="C21" s="178"/>
      <c r="D21" s="179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77" t="str">
        <f>Basplan!B22</f>
        <v>Sensorenhet</v>
      </c>
      <c r="C22" s="178"/>
      <c r="D22" s="179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0" t="str">
        <f>Basplan!B23</f>
        <v xml:space="preserve">Få alla sensorer att kunna läsa data </v>
      </c>
      <c r="C23" s="191"/>
      <c r="D23" s="192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77" t="str">
        <f>Basplan!B24</f>
        <v>Skriv kod för sensormodulen som gör om sensordata till läsbara storheter</v>
      </c>
      <c r="C24" s="178"/>
      <c r="D24" s="179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77" t="str">
        <f>Basplan!B25</f>
        <v>Spara sensordata på PC</v>
      </c>
      <c r="C25" s="178"/>
      <c r="D25" s="179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77" t="str">
        <f>Basplan!B26</f>
        <v>Installera sensorenhet på robotplattform</v>
      </c>
      <c r="C26" s="178"/>
      <c r="D26" s="179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77" t="str">
        <f>Basplan!B27</f>
        <v>Få reflexsensorerna att registrera en tejpbit och lagerroboten kan stanna via en avbrottsrutin</v>
      </c>
      <c r="C27" s="178"/>
      <c r="D27" s="179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77" t="str">
        <f>Basplan!B28</f>
        <v>Styrenhet</v>
      </c>
      <c r="C28" s="178"/>
      <c r="D28" s="179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77" t="str">
        <f>Basplan!B29</f>
        <v>Styrenheten kan skicka kommandon till styrmotorerna</v>
      </c>
      <c r="C29" s="178"/>
      <c r="D29" s="179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77" t="str">
        <f>Basplan!B30</f>
        <v>PC</v>
      </c>
      <c r="C30" s="178"/>
      <c r="D30" s="179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77" t="str">
        <f>Basplan!B31</f>
        <v>Skapa GUI som möjliggör testning</v>
      </c>
      <c r="C31" s="178"/>
      <c r="D31" s="179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77" t="str">
        <f>Basplan!B32</f>
        <v xml:space="preserve">Få robotplattformen att röra sig genom manuell styrning från PC </v>
      </c>
      <c r="C32" s="178"/>
      <c r="D32" s="179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0" t="str">
        <f>Basplan!B33</f>
        <v xml:space="preserve">Kunna styra robotarmen manuellt </v>
      </c>
      <c r="C33" s="191"/>
      <c r="D33" s="192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77" t="str">
        <f>Basplan!B34</f>
        <v>Kunna plocka upp vara med robotarmen via fjärrstyrning</v>
      </c>
      <c r="C34" s="178"/>
      <c r="D34" s="179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77" t="str">
        <f>Basplan!B35</f>
        <v xml:space="preserve">Skapa fullständig GUI för PC </v>
      </c>
      <c r="C35" s="178"/>
      <c r="D35" s="179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77" t="str">
        <f>Basplan!B36</f>
        <v xml:space="preserve">                                                                    </v>
      </c>
      <c r="C36" s="178"/>
      <c r="D36" s="179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77" t="str">
        <f>Basplan!B37</f>
        <v>Installera styr- och kommunikationsenhet på robotplattformen</v>
      </c>
      <c r="C37" s="178"/>
      <c r="D37" s="179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77" t="str">
        <f>Basplan!B38</f>
        <v>Få roboten att röra sig genom autonom styrning</v>
      </c>
      <c r="C38" s="178"/>
      <c r="D38" s="179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77" t="str">
        <f>Basplan!B39</f>
        <v>Roboten kan åka till och från hämtningsstationen</v>
      </c>
      <c r="C39" s="178"/>
      <c r="D39" s="179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77" t="str">
        <f>Basplan!B40</f>
        <v>Dokumentation</v>
      </c>
      <c r="C40" s="178"/>
      <c r="D40" s="179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77" t="str">
        <f>Basplan!B41</f>
        <v>Användarhandledning</v>
      </c>
      <c r="C41" s="178"/>
      <c r="D41" s="179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77" t="str">
        <f>Basplan!B42</f>
        <v>Presentation</v>
      </c>
      <c r="C42" s="178"/>
      <c r="D42" s="179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0" t="str">
        <f>Basplan!B43</f>
        <v>Efterstudie</v>
      </c>
      <c r="C43" s="191"/>
      <c r="D43" s="192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77" t="str">
        <f>Basplan!B44</f>
        <v>Kappa</v>
      </c>
      <c r="C44" s="178"/>
      <c r="D44" s="179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77" t="str">
        <f>Basplan!B45</f>
        <v>Teknisk dokumentation</v>
      </c>
      <c r="C45" s="178"/>
      <c r="D45" s="179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77" t="str">
        <f>Basplan!B46</f>
        <v>Övrigt</v>
      </c>
      <c r="C46" s="178"/>
      <c r="D46" s="179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77" t="str">
        <f>Basplan!B47</f>
        <v>Buffert</v>
      </c>
      <c r="C47" s="178"/>
      <c r="D47" s="179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77" t="str">
        <f>Basplan!B48</f>
        <v>Projektmöten</v>
      </c>
      <c r="C48" s="178"/>
      <c r="D48" s="179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77" t="str">
        <f>Basplan!B49</f>
        <v>Milstolpar</v>
      </c>
      <c r="C49" s="178"/>
      <c r="D49" s="179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77" t="str">
        <f>Basplan!B50</f>
        <v xml:space="preserve">Designspecifikation 1.0 inlämnad </v>
      </c>
      <c r="C50" s="178"/>
      <c r="D50" s="179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77" t="str">
        <f>Basplan!B51</f>
        <v>Förstudie inlämnad</v>
      </c>
      <c r="C51" s="178"/>
      <c r="D51" s="179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77" t="str">
        <f>Basplan!B52</f>
        <v xml:space="preserve">Bussen klar </v>
      </c>
      <c r="C52" s="178"/>
      <c r="D52" s="179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0" t="str">
        <f>Basplan!B53</f>
        <v>Manuell styrning</v>
      </c>
      <c r="C53" s="191"/>
      <c r="D53" s="192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77" t="str">
        <f>Basplan!B54</f>
        <v xml:space="preserve">Manuell styrning av robotarm </v>
      </c>
      <c r="C54" s="178"/>
      <c r="D54" s="179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77" t="str">
        <f>Basplan!B55</f>
        <v>Roboten kan följa tejpbit</v>
      </c>
      <c r="C55" s="178"/>
      <c r="D55" s="179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77" t="str">
        <f>Basplan!B56</f>
        <v xml:space="preserve">Autonom körning                  </v>
      </c>
      <c r="C56" s="178"/>
      <c r="D56" s="179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77" t="str">
        <f>Basplan!B57</f>
        <v>Fullständig GUI</v>
      </c>
      <c r="C57" s="178"/>
      <c r="D57" s="179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77" t="str">
        <f>Basplan!B58</f>
        <v>Färdig presentation</v>
      </c>
      <c r="C58" s="178"/>
      <c r="D58" s="179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77" t="str">
        <f>Basplan!B59</f>
        <v xml:space="preserve">Färdig rapport </v>
      </c>
      <c r="C59" s="178"/>
      <c r="D59" s="179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77">
        <f>Basplan!B60</f>
        <v>0</v>
      </c>
      <c r="C60" s="178"/>
      <c r="D60" s="179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77">
        <f>Basplan!B61</f>
        <v>0</v>
      </c>
      <c r="C61" s="178"/>
      <c r="D61" s="179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77" t="str">
        <f>Basplan!B62</f>
        <v>Beslutspunkter</v>
      </c>
      <c r="C62" s="178"/>
      <c r="D62" s="179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0" t="str">
        <f>Basplan!B63</f>
        <v>BP 1</v>
      </c>
      <c r="C63" s="191"/>
      <c r="D63" s="192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77" t="str">
        <f>Basplan!B64</f>
        <v>BP 2</v>
      </c>
      <c r="C64" s="178"/>
      <c r="D64" s="179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77" t="str">
        <f>Basplan!B65</f>
        <v>BP 3</v>
      </c>
      <c r="C65" s="178"/>
      <c r="D65" s="179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77" t="str">
        <f>Basplan!B66</f>
        <v>BP 4</v>
      </c>
      <c r="C66" s="178"/>
      <c r="D66" s="179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77" t="str">
        <f>Basplan!B67</f>
        <v>BP 5a</v>
      </c>
      <c r="C67" s="178"/>
      <c r="D67" s="179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77" t="str">
        <f>Basplan!B68</f>
        <v>BP 5b</v>
      </c>
      <c r="C68" s="178"/>
      <c r="D68" s="179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77" t="str">
        <f>Basplan!B69</f>
        <v>BP 6</v>
      </c>
      <c r="C69" s="178"/>
      <c r="D69" s="179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77">
        <f>Basplan!B70</f>
        <v>0</v>
      </c>
      <c r="C70" s="178"/>
      <c r="D70" s="17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77">
        <f>Basplan!B71</f>
        <v>0</v>
      </c>
      <c r="C71" s="178"/>
      <c r="D71" s="17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77">
        <f>Basplan!B72</f>
        <v>0</v>
      </c>
      <c r="C72" s="178"/>
      <c r="D72" s="17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0">
        <f>Basplan!B73</f>
        <v>0</v>
      </c>
      <c r="C73" s="191"/>
      <c r="D73" s="192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77">
        <f>Basplan!B74</f>
        <v>0</v>
      </c>
      <c r="C74" s="178"/>
      <c r="D74" s="179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77">
        <f>Basplan!B75</f>
        <v>0</v>
      </c>
      <c r="C75" s="178"/>
      <c r="D75" s="179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77">
        <f>Basplan!B76</f>
        <v>0</v>
      </c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77">
        <f>Basplan!B77</f>
        <v>0</v>
      </c>
      <c r="C77" s="178"/>
      <c r="D77" s="179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77">
        <f>Basplan!B78</f>
        <v>0</v>
      </c>
      <c r="C78" s="178"/>
      <c r="D78" s="179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77">
        <f>Basplan!B79</f>
        <v>0</v>
      </c>
      <c r="C79" s="178"/>
      <c r="D79" s="179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77">
        <f>Basplan!B80</f>
        <v>0</v>
      </c>
      <c r="C80" s="178"/>
      <c r="D80" s="179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77">
        <f>Basplan!B81</f>
        <v>0</v>
      </c>
      <c r="C81" s="178"/>
      <c r="D81" s="179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77">
        <f>Basplan!B82</f>
        <v>0</v>
      </c>
      <c r="C82" s="178"/>
      <c r="D82" s="179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6" t="s">
        <v>103</v>
      </c>
      <c r="C83" s="186"/>
      <c r="D83" s="187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29" zoomScaleNormal="100" workbookViewId="0">
      <selection activeCell="V48" sqref="V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105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1</v>
      </c>
      <c r="W48" s="33"/>
      <c r="X48" s="33"/>
      <c r="Y48" s="33"/>
      <c r="Z48" s="33"/>
      <c r="AA48" s="33"/>
      <c r="AB48" s="33"/>
      <c r="AC48" s="34"/>
      <c r="AD48" s="71">
        <f t="shared" si="0"/>
        <v>3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30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8" workbookViewId="0">
      <selection activeCell="AF27" sqref="AF2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1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/>
      <c r="W31" s="33"/>
      <c r="X31" s="33"/>
      <c r="Y31" s="33"/>
      <c r="Z31" s="33"/>
      <c r="AA31" s="33"/>
      <c r="AB31" s="33"/>
      <c r="AC31" s="34"/>
      <c r="AD31" s="71">
        <f t="shared" si="1"/>
        <v>5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5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1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1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1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1"/>
        <v>2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0</v>
      </c>
      <c r="W83" s="72">
        <f t="shared" si="2"/>
        <v>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48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6" workbookViewId="0">
      <selection activeCell="T30" sqref="T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11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22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2" workbookViewId="0">
      <selection activeCell="AF15" sqref="AF1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8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15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6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1</v>
      </c>
      <c r="W48" s="33"/>
      <c r="X48" s="33"/>
      <c r="Y48" s="33"/>
      <c r="Z48" s="33"/>
      <c r="AA48" s="33"/>
      <c r="AB48" s="33"/>
      <c r="AC48" s="34"/>
      <c r="AD48" s="71">
        <f t="shared" si="0"/>
        <v>3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54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B10" workbookViewId="0">
      <selection activeCell="U23" sqref="U2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27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4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44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3" workbookViewId="0">
      <selection activeCell="U25" sqref="U2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>
        <v>18</v>
      </c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37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8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58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2025-04-14T12:28:36Z</dcterms:modified>
  <cp:category/>
  <cp:contentStatus/>
</cp:coreProperties>
</file>