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heet" sheetId="1" r:id="rId3"/>
  </sheets>
  <definedNames/>
  <calcPr/>
</workbook>
</file>

<file path=xl/sharedStrings.xml><?xml version="1.0" encoding="utf-8"?>
<sst xmlns="http://schemas.openxmlformats.org/spreadsheetml/2006/main" count="210" uniqueCount="102">
  <si>
    <t>Year:</t>
  </si>
  <si>
    <t>Gross Income:</t>
  </si>
  <si>
    <t>Total Expenses:</t>
  </si>
  <si>
    <t>Net Income:</t>
  </si>
  <si>
    <t>Deposits:</t>
  </si>
  <si>
    <t>Property Code</t>
  </si>
  <si>
    <t>Property Address/Unit #</t>
  </si>
  <si>
    <t>Rent Amt.</t>
  </si>
  <si>
    <t>Tenant Name</t>
  </si>
  <si>
    <t>Phone</t>
  </si>
  <si>
    <t>Move-In Date</t>
  </si>
  <si>
    <t>Renewal date</t>
  </si>
  <si>
    <t>Property Value</t>
  </si>
  <si>
    <t>20% Down</t>
  </si>
  <si>
    <t>A</t>
  </si>
  <si>
    <t>123 Oak Street, #123</t>
  </si>
  <si>
    <t>John Doe</t>
  </si>
  <si>
    <t>(555) 555-5555</t>
  </si>
  <si>
    <t>B</t>
  </si>
  <si>
    <t>567 Street Road</t>
  </si>
  <si>
    <t>Bob Roberts</t>
  </si>
  <si>
    <t>C</t>
  </si>
  <si>
    <t>890 Lake Blvd. E, #456</t>
  </si>
  <si>
    <t>Jennifer Jane</t>
  </si>
  <si>
    <t>D</t>
  </si>
  <si>
    <t>555 Road Ave. NW</t>
  </si>
  <si>
    <t>Sarah Lee</t>
  </si>
  <si>
    <t>E</t>
  </si>
  <si>
    <t>000 Zero St. S, #000</t>
  </si>
  <si>
    <t>Mark Marcus</t>
  </si>
  <si>
    <t>Security Deposits</t>
  </si>
  <si>
    <t>Total</t>
  </si>
  <si>
    <t>Date</t>
  </si>
  <si>
    <t>Amount</t>
  </si>
  <si>
    <t>Deposit Received</t>
  </si>
  <si>
    <t>Pet Deposit</t>
  </si>
  <si>
    <t>Other:</t>
  </si>
  <si>
    <t>Total:</t>
  </si>
  <si>
    <t>Rental Income</t>
  </si>
  <si>
    <t>Late Fee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</si>
  <si>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</si>
  <si>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</si>
  <si>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</si>
  <si>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</si>
  <si>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</si>
  <si>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</si>
  <si>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</si>
  <si>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</si>
  <si>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</si>
  <si>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</si>
  <si>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</si>
  <si>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</si>
  <si>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Other Income</t>
  </si>
  <si>
    <t>Laundry</t>
  </si>
  <si>
    <t>Storage</t>
  </si>
  <si>
    <t>Fees (application, etc.)</t>
  </si>
  <si>
    <t>Parking</t>
  </si>
  <si>
    <t>Monthly Expenses</t>
  </si>
  <si>
    <t>Cleaning/Maintenace</t>
  </si>
  <si>
    <t>Yard/Snow removal</t>
  </si>
  <si>
    <t>Garbage</t>
  </si>
  <si>
    <t>Gas</t>
  </si>
  <si>
    <t>Electricity</t>
  </si>
  <si>
    <t>Water/Sewer</t>
  </si>
  <si>
    <t>HOA Dues</t>
  </si>
  <si>
    <t>Operating Expenses</t>
  </si>
  <si>
    <t>Advertising</t>
  </si>
  <si>
    <t>Technology Licenses</t>
  </si>
  <si>
    <t>Management Fees</t>
  </si>
  <si>
    <t>Auto Travel</t>
  </si>
  <si>
    <t>Telephone</t>
  </si>
  <si>
    <t>Professional Services</t>
  </si>
  <si>
    <t>Office Supplies</t>
  </si>
  <si>
    <t>Wages and Salaries</t>
  </si>
  <si>
    <t>Insurance</t>
  </si>
  <si>
    <t>Taxes</t>
  </si>
  <si>
    <t>Licenses</t>
  </si>
  <si>
    <t>Other Expenses</t>
  </si>
  <si>
    <t>Description</t>
  </si>
  <si>
    <t>Property Taxes</t>
  </si>
  <si>
    <t>Other taxes: (Specify)</t>
  </si>
  <si>
    <t>Principal and Interest</t>
  </si>
  <si>
    <t>Home Insurance</t>
  </si>
  <si>
    <t>Mortgage Insurance</t>
  </si>
  <si>
    <t>Equipment Purchased</t>
  </si>
  <si>
    <t>Repairs:</t>
  </si>
  <si>
    <t>Painting</t>
  </si>
  <si>
    <t>Plumbing</t>
  </si>
  <si>
    <t>Electrical</t>
  </si>
  <si>
    <t>Appliances</t>
  </si>
  <si>
    <t>Outside Contractors</t>
  </si>
  <si>
    <t>Pest Control</t>
  </si>
  <si>
    <t>Income &amp; Profitability Metrics</t>
  </si>
  <si>
    <t>Net Operating Income</t>
  </si>
  <si>
    <t>Capitalization Rate</t>
  </si>
  <si>
    <t>Gross Rent Multiplier</t>
  </si>
  <si>
    <t>Cash on Cash Return</t>
  </si>
  <si>
    <t>Return on Investment</t>
  </si>
  <si>
    <t>Internal Rate of Return</t>
  </si>
  <si>
    <t>Yield on Cost</t>
  </si>
  <si>
    <t>NOI Margin</t>
  </si>
  <si>
    <t>Development 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</si>
</sst>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"/>
    <numFmt numFmtId="166" formatCode="m/d/yy"/>
    <numFmt numFmtId="167" formatCode="0.0%"/>
  </numFmts>
  <fonts count="9">
    <font>
      <sz val="10.0"/>
      <color rgb="FF000000"/>
      <name val="Arial"/>
    </font>
    <font>
      <b/>
      <sz val="14.0"/>
      <color rgb="FFB45F06"/>
      <name val="Comfortaa"/>
    </font>
    <font>
      <name val="Comfortaa"/>
    </font>
    <font>
      <b/>
      <sz val="14.0"/>
      <color rgb="FF000000"/>
      <name val="Comfortaa"/>
    </font>
    <font>
      <sz val="12.0"/>
      <color rgb="FF000000"/>
      <name val="Comfortaa"/>
    </font>
    <font>
      <b/>
      <sz val="12.0"/>
      <color rgb="FF000000"/>
      <name val="Comfortaa"/>
    </font>
    <font>
      <sz val="12.0"/>
      <color rgb="FF181A1B"/>
      <name val="Comfortaa"/>
    </font>
    <font>
      <sz val="12.0"/>
      <name val="Comfortaa"/>
    </font>
    <font>
      <b/>
      <sz val="12.0"/>
      <name val="Comfortaa"/>
    </font>
  </fonts>
  <fills count="7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Font="1"/>
    <xf borderId="0" fillId="2" fontId="2" numFmtId="0" xfId="0" applyFill="1" applyFont="1"/>
    <xf borderId="0" fillId="2" fontId="3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0" fillId="3" fontId="5" numFmtId="0" xfId="0" applyAlignment="1" applyFont="1">
      <alignment horizontal="center" readingOrder="0" shrinkToFit="0" vertical="bottom" wrapText="0"/>
    </xf>
    <xf borderId="0" fillId="4" fontId="5" numFmtId="0" xfId="0" applyAlignment="1" applyFill="1" applyFont="1">
      <alignment horizontal="center" readingOrder="0"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6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4" fontId="4" numFmtId="0" xfId="0" applyAlignment="1" applyFont="1">
      <alignment horizontal="center" readingOrder="0" shrinkToFit="0" vertical="bottom" wrapText="0"/>
    </xf>
    <xf borderId="0" fillId="3" fontId="7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3" fontId="5" numFmtId="0" xfId="0" applyAlignment="1" applyFont="1">
      <alignment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0" fontId="4" numFmtId="166" xfId="0" applyAlignment="1" applyFont="1" applyNumberFormat="1">
      <alignment readingOrder="0" shrinkToFit="0" vertical="bottom" wrapText="0"/>
    </xf>
    <xf borderId="0" fillId="0" fontId="6" numFmtId="164" xfId="0" applyAlignment="1" applyFont="1" applyNumberForma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5" fontId="5" numFmtId="0" xfId="0" applyAlignment="1" applyFill="1" applyFont="1">
      <alignment horizontal="right" readingOrder="0" shrinkToFit="0" vertical="bottom" wrapText="0"/>
    </xf>
    <xf borderId="0" fillId="5" fontId="4" numFmtId="0" xfId="0" applyAlignment="1" applyFont="1">
      <alignment shrinkToFit="0" vertical="bottom" wrapText="0"/>
    </xf>
    <xf borderId="0" fillId="5" fontId="4" numFmtId="164" xfId="0" applyAlignment="1" applyFont="1" applyNumberFormat="1">
      <alignment readingOrder="0" shrinkToFit="0" vertical="bottom" wrapText="0"/>
    </xf>
    <xf borderId="0" fillId="5" fontId="5" numFmtId="164" xfId="0" applyAlignment="1" applyFont="1" applyNumberFormat="1">
      <alignment readingOrder="0" shrinkToFit="0" vertical="bottom" wrapText="0"/>
    </xf>
    <xf borderId="0" fillId="5" fontId="4" numFmtId="164" xfId="0" applyAlignment="1" applyFont="1" applyNumberFormat="1">
      <alignment readingOrder="0" shrinkToFit="0" vertical="bottom" wrapText="0"/>
    </xf>
    <xf borderId="0" fillId="2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0" fillId="3" fontId="8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left" shrinkToFit="0" vertical="bottom" wrapText="0"/>
    </xf>
    <xf borderId="0" fillId="3" fontId="5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3" fontId="4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right" shrinkToFit="0" vertical="bottom" wrapText="0"/>
    </xf>
    <xf borderId="0" fillId="3" fontId="4" numFmtId="0" xfId="0" applyAlignment="1" applyFont="1">
      <alignment horizontal="right" shrinkToFit="0" vertical="bottom" wrapText="0"/>
    </xf>
    <xf borderId="0" fillId="5" fontId="5" numFmtId="164" xfId="0" applyAlignment="1" applyFont="1" applyNumberFormat="1">
      <alignment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3" fontId="4" numFmtId="0" xfId="0" applyAlignment="1" applyFont="1">
      <alignment shrinkToFit="0" vertical="bottom" wrapText="0"/>
    </xf>
    <xf borderId="0" fillId="3" fontId="6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0" fillId="3" fontId="2" numFmtId="0" xfId="0" applyFont="1"/>
    <xf borderId="0" fillId="0" fontId="2" numFmtId="164" xfId="0" applyFont="1" applyNumberFormat="1"/>
    <xf borderId="0" fillId="0" fontId="2" numFmtId="10" xfId="0" applyFont="1" applyNumberFormat="1"/>
    <xf borderId="0" fillId="0" fontId="2" numFmtId="4" xfId="0" applyFont="1" applyNumberFormat="1"/>
    <xf borderId="0" fillId="0" fontId="2" numFmtId="167" xfId="0" applyFont="1" applyNumberFormat="1"/>
    <xf borderId="0" fillId="6" fontId="2" numFmtId="0" xfId="0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Data 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S5" displayName="Table_1" name="Table_1" id="1">
  <tableColumns count="1">
    <tableColumn name="Column1" id="1"/>
  </tableColumns>
  <tableStyleInfo name="Data Shee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6.38"/>
    <col customWidth="1" min="19" max="19" width="4.25"/>
  </cols>
  <sheetData>
    <row r="1" ht="41.25" customHeight="1">
      <c r="A1" s="1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4"/>
      <c r="B3" s="5" t="s">
        <v>0</v>
      </c>
      <c r="C3" s="6">
        <v>2025.0</v>
      </c>
      <c r="D3" s="7" t="s">
        <v>1</v>
      </c>
      <c r="F3" s="8">
        <f>R35+R46</f>
        <v>95135</v>
      </c>
      <c r="H3" s="7" t="s">
        <v>2</v>
      </c>
      <c r="J3" s="9">
        <f>R59+R74+R95</f>
        <v>65437</v>
      </c>
      <c r="L3" s="7" t="s">
        <v>3</v>
      </c>
      <c r="N3" s="8">
        <f>F3-J3</f>
        <v>29698</v>
      </c>
      <c r="O3" s="7" t="s">
        <v>4</v>
      </c>
      <c r="Q3" s="8">
        <f>M18</f>
        <v>8080</v>
      </c>
      <c r="S3" s="3"/>
    </row>
    <row r="4">
      <c r="A4" s="3"/>
      <c r="B4" s="2"/>
      <c r="S4" s="3"/>
    </row>
    <row r="5">
      <c r="A5" s="10"/>
      <c r="B5" s="11" t="s">
        <v>5</v>
      </c>
      <c r="C5" s="12" t="s">
        <v>6</v>
      </c>
      <c r="F5" s="11" t="s">
        <v>7</v>
      </c>
      <c r="G5" s="12" t="s">
        <v>8</v>
      </c>
      <c r="I5" s="11" t="s">
        <v>9</v>
      </c>
      <c r="K5" s="12" t="s">
        <v>10</v>
      </c>
      <c r="M5" s="11" t="s">
        <v>11</v>
      </c>
      <c r="O5" s="11" t="s">
        <v>12</v>
      </c>
      <c r="Q5" s="13" t="s">
        <v>13</v>
      </c>
      <c r="R5" s="14"/>
      <c r="S5" s="3"/>
    </row>
    <row r="6">
      <c r="A6" s="15"/>
      <c r="B6" s="16" t="s">
        <v>14</v>
      </c>
      <c r="C6" s="17" t="s">
        <v>15</v>
      </c>
      <c r="F6" s="18">
        <v>1500.0</v>
      </c>
      <c r="G6" s="17" t="s">
        <v>16</v>
      </c>
      <c r="I6" s="17" t="s">
        <v>17</v>
      </c>
      <c r="K6" s="19">
        <v>43466.0</v>
      </c>
      <c r="M6" s="19">
        <v>45689.0</v>
      </c>
      <c r="O6" s="6"/>
      <c r="P6" s="20">
        <v>415000.0</v>
      </c>
      <c r="Q6" s="20">
        <v>83000.0</v>
      </c>
      <c r="R6" s="14"/>
      <c r="S6" s="3"/>
    </row>
    <row r="7">
      <c r="A7" s="15"/>
      <c r="B7" s="16" t="s">
        <v>18</v>
      </c>
      <c r="C7" s="17" t="s">
        <v>19</v>
      </c>
      <c r="F7" s="18">
        <v>1250.0</v>
      </c>
      <c r="G7" s="17" t="s">
        <v>20</v>
      </c>
      <c r="I7" s="17" t="s">
        <v>17</v>
      </c>
      <c r="K7" s="19">
        <v>43483.0</v>
      </c>
      <c r="M7" s="19">
        <v>46801.0</v>
      </c>
      <c r="O7" s="14"/>
      <c r="P7" s="20">
        <v>350000.0</v>
      </c>
      <c r="Q7" s="21">
        <v>70000.0</v>
      </c>
      <c r="R7" s="14"/>
      <c r="S7" s="3"/>
    </row>
    <row r="8">
      <c r="A8" s="15"/>
      <c r="B8" s="16" t="s">
        <v>21</v>
      </c>
      <c r="C8" s="17" t="s">
        <v>22</v>
      </c>
      <c r="F8" s="18">
        <v>1780.0</v>
      </c>
      <c r="G8" s="17" t="s">
        <v>23</v>
      </c>
      <c r="I8" s="17" t="s">
        <v>17</v>
      </c>
      <c r="K8" s="19">
        <v>43494.0</v>
      </c>
      <c r="M8" s="19">
        <v>45867.0</v>
      </c>
      <c r="O8" s="14"/>
      <c r="P8" s="20">
        <v>450000.0</v>
      </c>
      <c r="Q8" s="21">
        <v>90000.0</v>
      </c>
      <c r="R8" s="14"/>
      <c r="S8" s="3"/>
    </row>
    <row r="9">
      <c r="A9" s="15"/>
      <c r="B9" s="16" t="s">
        <v>24</v>
      </c>
      <c r="C9" s="17" t="s">
        <v>25</v>
      </c>
      <c r="F9" s="18">
        <v>1400.0</v>
      </c>
      <c r="G9" s="17" t="s">
        <v>26</v>
      </c>
      <c r="I9" s="17" t="s">
        <v>17</v>
      </c>
      <c r="K9" s="19">
        <v>43507.0</v>
      </c>
      <c r="M9" s="19">
        <v>46732.0</v>
      </c>
      <c r="O9" s="14"/>
      <c r="P9" s="20">
        <v>365000.0</v>
      </c>
      <c r="Q9" s="21">
        <v>73000.0</v>
      </c>
      <c r="R9" s="14"/>
      <c r="S9" s="3"/>
    </row>
    <row r="10">
      <c r="A10" s="15"/>
      <c r="B10" s="16" t="s">
        <v>27</v>
      </c>
      <c r="C10" s="17" t="s">
        <v>28</v>
      </c>
      <c r="F10" s="18">
        <v>1950.0</v>
      </c>
      <c r="G10" s="17" t="s">
        <v>29</v>
      </c>
      <c r="I10" s="17" t="s">
        <v>17</v>
      </c>
      <c r="K10" s="19">
        <v>43515.0</v>
      </c>
      <c r="M10" s="19">
        <v>46161.0</v>
      </c>
      <c r="O10" s="14"/>
      <c r="P10" s="20">
        <v>475000.0</v>
      </c>
      <c r="Q10" s="21">
        <v>95000.0</v>
      </c>
      <c r="R10" s="14"/>
      <c r="S10" s="3"/>
    </row>
    <row r="11">
      <c r="A11" s="3"/>
      <c r="B11" s="2"/>
      <c r="S11" s="3"/>
    </row>
    <row r="12">
      <c r="A12" s="3"/>
      <c r="S12" s="3"/>
    </row>
    <row r="13">
      <c r="A13" s="22"/>
      <c r="B13" s="23" t="s">
        <v>30</v>
      </c>
      <c r="C13" s="24" t="s">
        <v>14</v>
      </c>
      <c r="D13" s="24"/>
      <c r="E13" s="16" t="s">
        <v>18</v>
      </c>
      <c r="F13" s="16"/>
      <c r="G13" s="24" t="s">
        <v>21</v>
      </c>
      <c r="H13" s="24"/>
      <c r="I13" s="16" t="s">
        <v>24</v>
      </c>
      <c r="J13" s="16"/>
      <c r="K13" s="24" t="s">
        <v>27</v>
      </c>
      <c r="L13" s="24"/>
      <c r="M13" s="25" t="s">
        <v>31</v>
      </c>
      <c r="S13" s="3"/>
    </row>
    <row r="14">
      <c r="A14" s="26"/>
      <c r="B14" s="27"/>
      <c r="C14" s="6" t="s">
        <v>32</v>
      </c>
      <c r="D14" s="6" t="s">
        <v>33</v>
      </c>
      <c r="E14" s="6" t="s">
        <v>32</v>
      </c>
      <c r="F14" s="6" t="s">
        <v>33</v>
      </c>
      <c r="G14" s="6" t="s">
        <v>32</v>
      </c>
      <c r="H14" s="6" t="s">
        <v>33</v>
      </c>
      <c r="I14" s="6" t="s">
        <v>32</v>
      </c>
      <c r="J14" s="6" t="s">
        <v>33</v>
      </c>
      <c r="K14" s="6" t="s">
        <v>32</v>
      </c>
      <c r="L14" s="6" t="s">
        <v>33</v>
      </c>
      <c r="M14" s="14"/>
      <c r="S14" s="3"/>
    </row>
    <row r="15">
      <c r="A15" s="28"/>
      <c r="B15" s="29" t="s">
        <v>34</v>
      </c>
      <c r="C15" s="30">
        <v>43466.0</v>
      </c>
      <c r="D15" s="31">
        <v>1500.0</v>
      </c>
      <c r="E15" s="30">
        <v>43483.0</v>
      </c>
      <c r="F15" s="31">
        <v>1250.0</v>
      </c>
      <c r="G15" s="30">
        <v>43494.0</v>
      </c>
      <c r="H15" s="31">
        <v>1780.0</v>
      </c>
      <c r="I15" s="30">
        <v>43507.0</v>
      </c>
      <c r="J15" s="31">
        <v>1400.0</v>
      </c>
      <c r="K15" s="30">
        <v>43515.0</v>
      </c>
      <c r="L15" s="31">
        <v>1950.0</v>
      </c>
      <c r="M15" s="32">
        <f t="shared" ref="M15:M17" si="1">D15+F15+H15+J15+L15</f>
        <v>7880</v>
      </c>
      <c r="S15" s="3"/>
    </row>
    <row r="16">
      <c r="A16" s="28"/>
      <c r="B16" s="29" t="s">
        <v>35</v>
      </c>
      <c r="C16" s="30">
        <v>43466.0</v>
      </c>
      <c r="D16" s="31">
        <v>100.0</v>
      </c>
      <c r="E16" s="14"/>
      <c r="F16" s="33"/>
      <c r="G16" s="14"/>
      <c r="H16" s="33"/>
      <c r="I16" s="30">
        <v>43507.0</v>
      </c>
      <c r="J16" s="21">
        <v>100.0</v>
      </c>
      <c r="K16" s="14"/>
      <c r="L16" s="33"/>
      <c r="M16" s="32">
        <f t="shared" si="1"/>
        <v>200</v>
      </c>
      <c r="S16" s="3"/>
    </row>
    <row r="17">
      <c r="A17" s="28"/>
      <c r="B17" s="29" t="s">
        <v>36</v>
      </c>
      <c r="C17" s="14"/>
      <c r="D17" s="33"/>
      <c r="E17" s="14"/>
      <c r="F17" s="33"/>
      <c r="G17" s="14"/>
      <c r="H17" s="33"/>
      <c r="I17" s="14"/>
      <c r="J17" s="33"/>
      <c r="K17" s="14"/>
      <c r="L17" s="33"/>
      <c r="M17" s="32">
        <f t="shared" si="1"/>
        <v>0</v>
      </c>
      <c r="S17" s="3"/>
    </row>
    <row r="18">
      <c r="A18" s="34"/>
      <c r="B18" s="35" t="s">
        <v>37</v>
      </c>
      <c r="C18" s="36"/>
      <c r="D18" s="37">
        <f>sum(D15:D17)</f>
        <v>1600</v>
      </c>
      <c r="E18" s="36"/>
      <c r="F18" s="37">
        <f>sum(F15:F17)</f>
        <v>1250</v>
      </c>
      <c r="G18" s="36"/>
      <c r="H18" s="37">
        <f>sum(H15:H17)</f>
        <v>1780</v>
      </c>
      <c r="I18" s="36"/>
      <c r="J18" s="37">
        <f>sum(J15:J17)</f>
        <v>1500</v>
      </c>
      <c r="K18" s="36"/>
      <c r="L18" s="37">
        <f t="shared" ref="L18:M18" si="2">sum(L15:L17)</f>
        <v>1950</v>
      </c>
      <c r="M18" s="38">
        <f t="shared" si="2"/>
        <v>8080</v>
      </c>
      <c r="S18" s="3"/>
    </row>
    <row r="19">
      <c r="A19" s="3"/>
      <c r="B19" s="2"/>
      <c r="S19" s="3"/>
    </row>
    <row r="20">
      <c r="A20" s="3"/>
      <c r="S20" s="3"/>
    </row>
    <row r="21">
      <c r="A21" s="22"/>
      <c r="B21" s="23" t="s">
        <v>38</v>
      </c>
      <c r="C21" s="24" t="s">
        <v>14</v>
      </c>
      <c r="F21" s="16" t="s">
        <v>18</v>
      </c>
      <c r="I21" s="24" t="s">
        <v>21</v>
      </c>
      <c r="L21" s="16" t="s">
        <v>24</v>
      </c>
      <c r="O21" s="24" t="s">
        <v>27</v>
      </c>
      <c r="R21" s="25" t="s">
        <v>31</v>
      </c>
      <c r="S21" s="3"/>
    </row>
    <row r="22">
      <c r="A22" s="26"/>
      <c r="B22" s="27"/>
      <c r="C22" s="6" t="s">
        <v>32</v>
      </c>
      <c r="D22" s="6" t="s">
        <v>33</v>
      </c>
      <c r="E22" s="6" t="s">
        <v>39</v>
      </c>
      <c r="F22" s="6" t="s">
        <v>32</v>
      </c>
      <c r="G22" s="6" t="s">
        <v>33</v>
      </c>
      <c r="H22" s="6" t="s">
        <v>39</v>
      </c>
      <c r="I22" s="6" t="s">
        <v>32</v>
      </c>
      <c r="J22" s="6" t="s">
        <v>33</v>
      </c>
      <c r="K22" s="6" t="s">
        <v>39</v>
      </c>
      <c r="L22" s="6" t="s">
        <v>32</v>
      </c>
      <c r="M22" s="6" t="s">
        <v>33</v>
      </c>
      <c r="N22" s="6" t="s">
        <v>39</v>
      </c>
      <c r="O22" s="6" t="s">
        <v>32</v>
      </c>
      <c r="P22" s="6" t="s">
        <v>33</v>
      </c>
      <c r="Q22" s="6" t="s">
        <v>39</v>
      </c>
      <c r="R22" s="14"/>
      <c r="S22" s="3"/>
    </row>
    <row r="23">
      <c r="A23" s="28"/>
      <c r="B23" s="29" t="s">
        <v>40</v>
      </c>
      <c r="C23" s="30">
        <v>43500.0</v>
      </c>
      <c r="D23" s="32">
        <v>1500.0</v>
      </c>
      <c r="E23" s="32">
        <v>50.0</v>
      </c>
      <c r="F23" s="30">
        <v>43497.0</v>
      </c>
      <c r="G23" s="32">
        <v>1250.0</v>
      </c>
      <c r="H23" s="32">
        <v>0.0</v>
      </c>
      <c r="I23" s="30">
        <v>43498.0</v>
      </c>
      <c r="J23" s="32">
        <v>1780.0</v>
      </c>
      <c r="K23" s="32">
        <v>0.0</v>
      </c>
      <c r="L23" s="30">
        <v>43498.0</v>
      </c>
      <c r="M23" s="18">
        <v>1400.0</v>
      </c>
      <c r="N23" s="32"/>
      <c r="O23" s="30">
        <v>43498.0</v>
      </c>
      <c r="P23" s="18">
        <v>1950.0</v>
      </c>
      <c r="Q23" s="32"/>
      <c r="R23" s="32">
        <f>D23+E23+G23+H23+J23+K23+M23+N23+P23+Q23</f>
        <v>7930</v>
      </c>
      <c r="S23" s="3"/>
    </row>
    <row r="24">
      <c r="A24" s="28"/>
      <c r="B24" s="29" t="s">
        <v>41</v>
      </c>
      <c r="C24" s="14"/>
      <c r="D24" s="32">
        <v>1500.0</v>
      </c>
      <c r="E24" s="32"/>
      <c r="F24" s="14"/>
      <c r="G24" s="32">
        <v>1250.0</v>
      </c>
      <c r="H24" s="32"/>
      <c r="I24" s="14"/>
      <c r="J24" s="32">
        <v>1780.0</v>
      </c>
      <c r="K24" s="32"/>
      <c r="L24" s="14"/>
      <c r="M24" s="18">
        <v>1400.0</v>
      </c>
      <c r="N24" s="32"/>
      <c r="O24" s="14"/>
      <c r="P24" s="18">
        <v>1950.0</v>
      </c>
      <c r="Q24" s="32"/>
      <c r="R24" s="32">
        <f t="shared" ref="R24:R34" si="3">D24+G24+J24+M24+P24</f>
        <v>7880</v>
      </c>
      <c r="S24" s="3"/>
    </row>
    <row r="25">
      <c r="A25" s="28"/>
      <c r="B25" s="29" t="s">
        <v>42</v>
      </c>
      <c r="C25" s="14"/>
      <c r="D25" s="32">
        <v>1500.0</v>
      </c>
      <c r="E25" s="32"/>
      <c r="F25" s="14"/>
      <c r="G25" s="32">
        <v>1250.0</v>
      </c>
      <c r="H25" s="32"/>
      <c r="I25" s="14"/>
      <c r="J25" s="32">
        <v>1780.0</v>
      </c>
      <c r="K25" s="32"/>
      <c r="L25" s="14"/>
      <c r="M25" s="18">
        <v>1400.0</v>
      </c>
      <c r="N25" s="32"/>
      <c r="O25" s="14"/>
      <c r="P25" s="18">
        <v>1950.0</v>
      </c>
      <c r="Q25" s="32"/>
      <c r="R25" s="32">
        <f t="shared" si="3"/>
        <v>7880</v>
      </c>
      <c r="S25" s="3"/>
    </row>
    <row r="26">
      <c r="A26" s="28"/>
      <c r="B26" s="29" t="s">
        <v>43</v>
      </c>
      <c r="C26" s="14"/>
      <c r="D26" s="32">
        <v>1500.0</v>
      </c>
      <c r="E26" s="32"/>
      <c r="F26" s="14"/>
      <c r="G26" s="32">
        <v>1250.0</v>
      </c>
      <c r="H26" s="32"/>
      <c r="I26" s="14"/>
      <c r="J26" s="32">
        <v>1780.0</v>
      </c>
      <c r="K26" s="32"/>
      <c r="L26" s="14"/>
      <c r="M26" s="18">
        <v>1400.0</v>
      </c>
      <c r="N26" s="32"/>
      <c r="O26" s="14"/>
      <c r="P26" s="18">
        <v>1950.0</v>
      </c>
      <c r="Q26" s="32"/>
      <c r="R26" s="32">
        <f t="shared" si="3"/>
        <v>7880</v>
      </c>
      <c r="S26" s="3"/>
    </row>
    <row r="27">
      <c r="A27" s="28"/>
      <c r="B27" s="29" t="s">
        <v>44</v>
      </c>
      <c r="C27" s="14"/>
      <c r="D27" s="32">
        <v>1500.0</v>
      </c>
      <c r="E27" s="32"/>
      <c r="F27" s="14"/>
      <c r="G27" s="32">
        <v>1250.0</v>
      </c>
      <c r="H27" s="32"/>
      <c r="I27" s="14"/>
      <c r="J27" s="32">
        <v>1780.0</v>
      </c>
      <c r="K27" s="32"/>
      <c r="L27" s="14"/>
      <c r="M27" s="18">
        <v>1400.0</v>
      </c>
      <c r="N27" s="32"/>
      <c r="O27" s="14"/>
      <c r="P27" s="18">
        <v>1950.0</v>
      </c>
      <c r="Q27" s="32"/>
      <c r="R27" s="32">
        <f t="shared" si="3"/>
        <v>7880</v>
      </c>
      <c r="S27" s="3"/>
    </row>
    <row r="28">
      <c r="A28" s="28"/>
      <c r="B28" s="29" t="s">
        <v>45</v>
      </c>
      <c r="C28" s="14"/>
      <c r="D28" s="32">
        <v>1500.0</v>
      </c>
      <c r="E28" s="32"/>
      <c r="F28" s="14"/>
      <c r="G28" s="32">
        <v>1250.0</v>
      </c>
      <c r="H28" s="32"/>
      <c r="I28" s="14"/>
      <c r="J28" s="32">
        <v>1780.0</v>
      </c>
      <c r="K28" s="32"/>
      <c r="L28" s="14"/>
      <c r="M28" s="18">
        <v>1400.0</v>
      </c>
      <c r="N28" s="32"/>
      <c r="O28" s="14"/>
      <c r="P28" s="18">
        <v>1950.0</v>
      </c>
      <c r="Q28" s="32"/>
      <c r="R28" s="32">
        <f t="shared" si="3"/>
        <v>7880</v>
      </c>
      <c r="S28" s="3"/>
    </row>
    <row r="29">
      <c r="A29" s="28"/>
      <c r="B29" s="29" t="s">
        <v>46</v>
      </c>
      <c r="C29" s="14"/>
      <c r="D29" s="32">
        <v>1500.0</v>
      </c>
      <c r="E29" s="32"/>
      <c r="F29" s="14"/>
      <c r="G29" s="32">
        <v>1250.0</v>
      </c>
      <c r="H29" s="32"/>
      <c r="I29" s="14"/>
      <c r="J29" s="32">
        <v>1780.0</v>
      </c>
      <c r="K29" s="32"/>
      <c r="L29" s="14"/>
      <c r="M29" s="18">
        <v>1400.0</v>
      </c>
      <c r="N29" s="32"/>
      <c r="O29" s="14"/>
      <c r="P29" s="18">
        <v>1950.0</v>
      </c>
      <c r="Q29" s="32"/>
      <c r="R29" s="32">
        <f t="shared" si="3"/>
        <v>7880</v>
      </c>
      <c r="S29" s="3"/>
    </row>
    <row r="30">
      <c r="A30" s="28"/>
      <c r="B30" s="29" t="s">
        <v>47</v>
      </c>
      <c r="C30" s="14"/>
      <c r="D30" s="32">
        <v>1500.0</v>
      </c>
      <c r="E30" s="32"/>
      <c r="F30" s="14"/>
      <c r="G30" s="32">
        <v>1250.0</v>
      </c>
      <c r="H30" s="32"/>
      <c r="I30" s="14"/>
      <c r="J30" s="32">
        <v>1780.0</v>
      </c>
      <c r="K30" s="32"/>
      <c r="L30" s="14"/>
      <c r="M30" s="18">
        <v>1400.0</v>
      </c>
      <c r="N30" s="32"/>
      <c r="O30" s="14"/>
      <c r="P30" s="18">
        <v>1950.0</v>
      </c>
      <c r="Q30" s="32"/>
      <c r="R30" s="32">
        <f t="shared" si="3"/>
        <v>7880</v>
      </c>
      <c r="S30" s="3"/>
    </row>
    <row r="31">
      <c r="A31" s="28"/>
      <c r="B31" s="29" t="s">
        <v>48</v>
      </c>
      <c r="C31" s="14"/>
      <c r="D31" s="32">
        <v>1500.0</v>
      </c>
      <c r="E31" s="32"/>
      <c r="F31" s="14"/>
      <c r="G31" s="32">
        <v>1250.0</v>
      </c>
      <c r="H31" s="32"/>
      <c r="I31" s="14"/>
      <c r="J31" s="32">
        <v>1780.0</v>
      </c>
      <c r="K31" s="32"/>
      <c r="L31" s="14"/>
      <c r="M31" s="18">
        <v>1400.0</v>
      </c>
      <c r="N31" s="32"/>
      <c r="O31" s="14"/>
      <c r="P31" s="18">
        <v>1950.0</v>
      </c>
      <c r="Q31" s="32"/>
      <c r="R31" s="32">
        <f t="shared" si="3"/>
        <v>7880</v>
      </c>
      <c r="S31" s="3"/>
    </row>
    <row r="32">
      <c r="A32" s="28"/>
      <c r="B32" s="29" t="s">
        <v>49</v>
      </c>
      <c r="C32" s="14"/>
      <c r="D32" s="32">
        <v>1500.0</v>
      </c>
      <c r="E32" s="32"/>
      <c r="F32" s="14"/>
      <c r="G32" s="32">
        <v>1250.0</v>
      </c>
      <c r="H32" s="32"/>
      <c r="I32" s="14"/>
      <c r="J32" s="32">
        <v>1780.0</v>
      </c>
      <c r="K32" s="32"/>
      <c r="L32" s="14"/>
      <c r="M32" s="18">
        <v>1400.0</v>
      </c>
      <c r="N32" s="32"/>
      <c r="O32" s="14"/>
      <c r="P32" s="18">
        <v>1950.0</v>
      </c>
      <c r="Q32" s="32"/>
      <c r="R32" s="32">
        <f t="shared" si="3"/>
        <v>7880</v>
      </c>
      <c r="S32" s="3"/>
    </row>
    <row r="33">
      <c r="A33" s="28"/>
      <c r="B33" s="29" t="s">
        <v>50</v>
      </c>
      <c r="C33" s="14"/>
      <c r="D33" s="32">
        <v>1500.0</v>
      </c>
      <c r="E33" s="32"/>
      <c r="F33" s="14"/>
      <c r="G33" s="32">
        <v>1250.0</v>
      </c>
      <c r="H33" s="32"/>
      <c r="I33" s="14"/>
      <c r="J33" s="32">
        <v>1780.0</v>
      </c>
      <c r="K33" s="32"/>
      <c r="L33" s="14"/>
      <c r="M33" s="18">
        <v>1400.0</v>
      </c>
      <c r="N33" s="32"/>
      <c r="O33" s="14"/>
      <c r="P33" s="18">
        <v>1950.0</v>
      </c>
      <c r="Q33" s="32"/>
      <c r="R33" s="32">
        <f t="shared" si="3"/>
        <v>7880</v>
      </c>
      <c r="S33" s="3"/>
    </row>
    <row r="34">
      <c r="A34" s="28"/>
      <c r="B34" s="29" t="s">
        <v>51</v>
      </c>
      <c r="C34" s="14"/>
      <c r="D34" s="32">
        <v>1500.0</v>
      </c>
      <c r="E34" s="32"/>
      <c r="F34" s="14"/>
      <c r="G34" s="32">
        <v>1250.0</v>
      </c>
      <c r="H34" s="32"/>
      <c r="I34" s="14"/>
      <c r="J34" s="32">
        <v>1780.0</v>
      </c>
      <c r="K34" s="32"/>
      <c r="L34" s="14"/>
      <c r="M34" s="18">
        <v>1400.0</v>
      </c>
      <c r="N34" s="32"/>
      <c r="O34" s="14"/>
      <c r="P34" s="18">
        <v>1950.0</v>
      </c>
      <c r="Q34" s="32"/>
      <c r="R34" s="32">
        <f t="shared" si="3"/>
        <v>7880</v>
      </c>
      <c r="S34" s="3"/>
    </row>
    <row r="35">
      <c r="A35" s="34"/>
      <c r="B35" s="35" t="s">
        <v>37</v>
      </c>
      <c r="C35" s="36"/>
      <c r="D35" s="39">
        <f t="shared" ref="D35:E35" si="4">sum(D23:D34)</f>
        <v>18000</v>
      </c>
      <c r="E35" s="39">
        <f t="shared" si="4"/>
        <v>50</v>
      </c>
      <c r="F35" s="36"/>
      <c r="G35" s="39">
        <f t="shared" ref="G35:H35" si="5">sum(G23:G34)</f>
        <v>15000</v>
      </c>
      <c r="H35" s="39">
        <f t="shared" si="5"/>
        <v>0</v>
      </c>
      <c r="I35" s="36"/>
      <c r="J35" s="39">
        <f t="shared" ref="J35:K35" si="6">sum(J23:J34)</f>
        <v>21360</v>
      </c>
      <c r="K35" s="39">
        <f t="shared" si="6"/>
        <v>0</v>
      </c>
      <c r="L35" s="36"/>
      <c r="M35" s="39">
        <f t="shared" ref="M35:N35" si="7">sum(M23:M34)</f>
        <v>16800</v>
      </c>
      <c r="N35" s="39">
        <f t="shared" si="7"/>
        <v>0</v>
      </c>
      <c r="O35" s="36"/>
      <c r="P35" s="39">
        <f t="shared" ref="P35:R35" si="8">sum(P23:P34)</f>
        <v>23400</v>
      </c>
      <c r="Q35" s="39">
        <f t="shared" si="8"/>
        <v>0</v>
      </c>
      <c r="R35" s="38">
        <f t="shared" si="8"/>
        <v>94610</v>
      </c>
      <c r="S35" s="3"/>
    </row>
    <row r="36">
      <c r="A36" s="3"/>
      <c r="B36" s="2"/>
      <c r="S36" s="3"/>
    </row>
    <row r="37">
      <c r="A37" s="3"/>
      <c r="S37" s="3"/>
    </row>
    <row r="38">
      <c r="A38" s="40"/>
      <c r="B38" s="41" t="s">
        <v>52</v>
      </c>
      <c r="C38" s="12" t="s">
        <v>14</v>
      </c>
      <c r="F38" s="11" t="s">
        <v>18</v>
      </c>
      <c r="I38" s="12" t="s">
        <v>21</v>
      </c>
      <c r="L38" s="11" t="s">
        <v>24</v>
      </c>
      <c r="O38" s="12" t="s">
        <v>27</v>
      </c>
      <c r="R38" s="42" t="s">
        <v>31</v>
      </c>
      <c r="S38" s="3"/>
    </row>
    <row r="39">
      <c r="A39" s="43"/>
      <c r="B39" s="44"/>
      <c r="C39" s="6" t="s">
        <v>32</v>
      </c>
      <c r="D39" s="6" t="s">
        <v>33</v>
      </c>
      <c r="E39" s="14"/>
      <c r="F39" s="6" t="s">
        <v>32</v>
      </c>
      <c r="G39" s="6" t="s">
        <v>33</v>
      </c>
      <c r="H39" s="14"/>
      <c r="I39" s="6" t="s">
        <v>32</v>
      </c>
      <c r="J39" s="6" t="s">
        <v>33</v>
      </c>
      <c r="K39" s="14"/>
      <c r="L39" s="6" t="s">
        <v>32</v>
      </c>
      <c r="M39" s="6" t="s">
        <v>33</v>
      </c>
      <c r="N39" s="14"/>
      <c r="O39" s="6" t="s">
        <v>32</v>
      </c>
      <c r="P39" s="21" t="s">
        <v>33</v>
      </c>
      <c r="Q39" s="14"/>
      <c r="R39" s="45"/>
      <c r="S39" s="3"/>
    </row>
    <row r="40">
      <c r="A40" s="28"/>
      <c r="B40" s="29" t="s">
        <v>53</v>
      </c>
      <c r="C40" s="30">
        <v>43500.0</v>
      </c>
      <c r="D40" s="21">
        <v>5.0</v>
      </c>
      <c r="E40" s="14"/>
      <c r="F40" s="14"/>
      <c r="G40" s="33"/>
      <c r="H40" s="14"/>
      <c r="I40" s="30">
        <v>43498.0</v>
      </c>
      <c r="J40" s="21">
        <v>10.0</v>
      </c>
      <c r="K40" s="14"/>
      <c r="L40" s="14"/>
      <c r="M40" s="33"/>
      <c r="N40" s="14"/>
      <c r="O40" s="14"/>
      <c r="P40" s="33"/>
      <c r="Q40" s="14"/>
      <c r="R40" s="32">
        <f t="shared" ref="R40:R45" si="9">D40+G40+J40+M40+P40</f>
        <v>15</v>
      </c>
      <c r="S40" s="3"/>
    </row>
    <row r="41">
      <c r="A41" s="28"/>
      <c r="B41" s="29" t="s">
        <v>54</v>
      </c>
      <c r="C41" s="30">
        <v>43500.0</v>
      </c>
      <c r="D41" s="21">
        <v>10.0</v>
      </c>
      <c r="E41" s="14"/>
      <c r="F41" s="30">
        <v>43497.0</v>
      </c>
      <c r="G41" s="21">
        <v>50.0</v>
      </c>
      <c r="H41" s="14"/>
      <c r="I41" s="14"/>
      <c r="J41" s="33"/>
      <c r="K41" s="14"/>
      <c r="L41" s="14"/>
      <c r="M41" s="33"/>
      <c r="N41" s="14"/>
      <c r="O41" s="14"/>
      <c r="P41" s="33"/>
      <c r="Q41" s="14"/>
      <c r="R41" s="32">
        <f t="shared" si="9"/>
        <v>60</v>
      </c>
      <c r="S41" s="3"/>
    </row>
    <row r="42">
      <c r="A42" s="28"/>
      <c r="B42" s="29" t="s">
        <v>55</v>
      </c>
      <c r="C42" s="14"/>
      <c r="D42" s="33"/>
      <c r="E42" s="14"/>
      <c r="F42" s="30">
        <v>43497.0</v>
      </c>
      <c r="G42" s="21">
        <v>100.0</v>
      </c>
      <c r="H42" s="14"/>
      <c r="I42" s="14"/>
      <c r="J42" s="33"/>
      <c r="K42" s="14"/>
      <c r="L42" s="14"/>
      <c r="M42" s="33"/>
      <c r="N42" s="14"/>
      <c r="O42" s="14"/>
      <c r="P42" s="33"/>
      <c r="Q42" s="14"/>
      <c r="R42" s="32">
        <f t="shared" si="9"/>
        <v>100</v>
      </c>
      <c r="S42" s="3"/>
    </row>
    <row r="43">
      <c r="A43" s="28"/>
      <c r="B43" s="29" t="s">
        <v>56</v>
      </c>
      <c r="C43" s="30">
        <v>43500.0</v>
      </c>
      <c r="D43" s="21">
        <v>100.0</v>
      </c>
      <c r="E43" s="14"/>
      <c r="F43" s="14"/>
      <c r="G43" s="33"/>
      <c r="H43" s="14"/>
      <c r="I43" s="30">
        <v>43498.0</v>
      </c>
      <c r="J43" s="21">
        <v>250.0</v>
      </c>
      <c r="K43" s="14"/>
      <c r="L43" s="14"/>
      <c r="M43" s="33"/>
      <c r="N43" s="14"/>
      <c r="O43" s="14"/>
      <c r="P43" s="33"/>
      <c r="Q43" s="14"/>
      <c r="R43" s="32">
        <f t="shared" si="9"/>
        <v>350</v>
      </c>
      <c r="S43" s="3"/>
    </row>
    <row r="44">
      <c r="A44" s="46"/>
      <c r="B44" s="47" t="s">
        <v>36</v>
      </c>
      <c r="C44" s="14"/>
      <c r="D44" s="33"/>
      <c r="E44" s="14"/>
      <c r="F44" s="14"/>
      <c r="G44" s="33"/>
      <c r="H44" s="14"/>
      <c r="I44" s="14"/>
      <c r="J44" s="33"/>
      <c r="K44" s="14"/>
      <c r="L44" s="14"/>
      <c r="M44" s="33"/>
      <c r="N44" s="14"/>
      <c r="O44" s="14"/>
      <c r="P44" s="33"/>
      <c r="Q44" s="14"/>
      <c r="R44" s="32">
        <f t="shared" si="9"/>
        <v>0</v>
      </c>
      <c r="S44" s="3"/>
    </row>
    <row r="45">
      <c r="A45" s="48"/>
      <c r="B45" s="49"/>
      <c r="C45" s="14"/>
      <c r="D45" s="33"/>
      <c r="E45" s="14"/>
      <c r="F45" s="14"/>
      <c r="G45" s="33"/>
      <c r="H45" s="14"/>
      <c r="I45" s="14"/>
      <c r="J45" s="33"/>
      <c r="K45" s="14"/>
      <c r="L45" s="14"/>
      <c r="M45" s="33"/>
      <c r="N45" s="14"/>
      <c r="O45" s="14"/>
      <c r="P45" s="33"/>
      <c r="Q45" s="14"/>
      <c r="R45" s="32">
        <f t="shared" si="9"/>
        <v>0</v>
      </c>
      <c r="S45" s="3"/>
    </row>
    <row r="46">
      <c r="A46" s="34"/>
      <c r="B46" s="35" t="s">
        <v>37</v>
      </c>
      <c r="C46" s="36"/>
      <c r="D46" s="37">
        <f>sum(D40:D45)</f>
        <v>115</v>
      </c>
      <c r="E46" s="36"/>
      <c r="F46" s="36"/>
      <c r="G46" s="37">
        <f>sum(G40:G45)</f>
        <v>150</v>
      </c>
      <c r="H46" s="36"/>
      <c r="I46" s="36"/>
      <c r="J46" s="37">
        <f>sum(J40:J45)</f>
        <v>260</v>
      </c>
      <c r="K46" s="36"/>
      <c r="L46" s="36"/>
      <c r="M46" s="37">
        <f>sum(M40:M45)</f>
        <v>0</v>
      </c>
      <c r="N46" s="36"/>
      <c r="O46" s="36"/>
      <c r="P46" s="37">
        <f>sum(P40:P45)</f>
        <v>0</v>
      </c>
      <c r="Q46" s="36"/>
      <c r="R46" s="38">
        <f>sum(R40:R45)</f>
        <v>525</v>
      </c>
      <c r="S46" s="3"/>
    </row>
    <row r="47">
      <c r="A47" s="3"/>
      <c r="B47" s="2"/>
      <c r="S47" s="3"/>
    </row>
    <row r="48">
      <c r="A48" s="3"/>
      <c r="S48" s="3"/>
    </row>
    <row r="49">
      <c r="A49" s="22"/>
      <c r="B49" s="23" t="s">
        <v>57</v>
      </c>
      <c r="C49" s="12" t="s">
        <v>40</v>
      </c>
      <c r="D49" s="11" t="s">
        <v>41</v>
      </c>
      <c r="E49" s="12" t="s">
        <v>42</v>
      </c>
      <c r="F49" s="11" t="s">
        <v>43</v>
      </c>
      <c r="G49" s="12" t="s">
        <v>44</v>
      </c>
      <c r="H49" s="11" t="s">
        <v>45</v>
      </c>
      <c r="I49" s="12" t="s">
        <v>46</v>
      </c>
      <c r="J49" s="11" t="s">
        <v>47</v>
      </c>
      <c r="K49" s="12" t="s">
        <v>48</v>
      </c>
      <c r="L49" s="11" t="s">
        <v>49</v>
      </c>
      <c r="M49" s="12" t="s">
        <v>50</v>
      </c>
      <c r="N49" s="11" t="s">
        <v>51</v>
      </c>
      <c r="O49" s="14"/>
      <c r="P49" s="14"/>
      <c r="Q49" s="14"/>
      <c r="R49" s="42" t="s">
        <v>31</v>
      </c>
      <c r="S49" s="3"/>
    </row>
    <row r="50">
      <c r="A50" s="28"/>
      <c r="B50" s="29" t="s">
        <v>58</v>
      </c>
      <c r="C50" s="21">
        <v>20.0</v>
      </c>
      <c r="D50" s="21">
        <v>20.0</v>
      </c>
      <c r="E50" s="21">
        <v>20.0</v>
      </c>
      <c r="F50" s="21">
        <v>20.0</v>
      </c>
      <c r="G50" s="21">
        <v>20.0</v>
      </c>
      <c r="H50" s="21">
        <v>20.0</v>
      </c>
      <c r="I50" s="21">
        <v>20.0</v>
      </c>
      <c r="J50" s="21">
        <v>20.0</v>
      </c>
      <c r="K50" s="21">
        <v>20.0</v>
      </c>
      <c r="L50" s="21">
        <v>20.0</v>
      </c>
      <c r="M50" s="21">
        <v>20.0</v>
      </c>
      <c r="N50" s="21">
        <v>20.0</v>
      </c>
      <c r="O50" s="14"/>
      <c r="P50" s="14"/>
      <c r="Q50" s="14"/>
      <c r="R50" s="21">
        <f t="shared" ref="R50:R58" si="10">sum(C50:N50)</f>
        <v>240</v>
      </c>
      <c r="S50" s="3"/>
    </row>
    <row r="51">
      <c r="A51" s="28"/>
      <c r="B51" s="29" t="s">
        <v>59</v>
      </c>
      <c r="C51" s="21">
        <v>20.0</v>
      </c>
      <c r="D51" s="21">
        <v>20.0</v>
      </c>
      <c r="E51" s="21">
        <v>20.0</v>
      </c>
      <c r="F51" s="21">
        <v>20.0</v>
      </c>
      <c r="G51" s="21">
        <v>20.0</v>
      </c>
      <c r="H51" s="21">
        <v>20.0</v>
      </c>
      <c r="I51" s="21">
        <v>20.0</v>
      </c>
      <c r="J51" s="21">
        <v>20.0</v>
      </c>
      <c r="K51" s="21">
        <v>20.0</v>
      </c>
      <c r="L51" s="21">
        <v>20.0</v>
      </c>
      <c r="M51" s="21">
        <v>20.0</v>
      </c>
      <c r="N51" s="21">
        <v>20.0</v>
      </c>
      <c r="O51" s="14"/>
      <c r="P51" s="14"/>
      <c r="Q51" s="14"/>
      <c r="R51" s="21">
        <f t="shared" si="10"/>
        <v>240</v>
      </c>
      <c r="S51" s="3"/>
    </row>
    <row r="52">
      <c r="A52" s="28"/>
      <c r="B52" s="29" t="s">
        <v>60</v>
      </c>
      <c r="C52" s="21">
        <v>10.0</v>
      </c>
      <c r="D52" s="21">
        <v>10.0</v>
      </c>
      <c r="E52" s="21">
        <v>10.0</v>
      </c>
      <c r="F52" s="21">
        <v>10.0</v>
      </c>
      <c r="G52" s="21">
        <v>10.0</v>
      </c>
      <c r="H52" s="21">
        <v>10.0</v>
      </c>
      <c r="I52" s="21">
        <v>10.0</v>
      </c>
      <c r="J52" s="21">
        <v>10.0</v>
      </c>
      <c r="K52" s="21">
        <v>10.0</v>
      </c>
      <c r="L52" s="21">
        <v>10.0</v>
      </c>
      <c r="M52" s="21">
        <v>10.0</v>
      </c>
      <c r="N52" s="21">
        <v>10.0</v>
      </c>
      <c r="O52" s="14"/>
      <c r="P52" s="14"/>
      <c r="Q52" s="14"/>
      <c r="R52" s="21">
        <f t="shared" si="10"/>
        <v>120</v>
      </c>
      <c r="S52" s="3"/>
    </row>
    <row r="53">
      <c r="A53" s="28"/>
      <c r="B53" s="29" t="s">
        <v>61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14"/>
      <c r="P53" s="14"/>
      <c r="Q53" s="14"/>
      <c r="R53" s="21">
        <f t="shared" si="10"/>
        <v>0</v>
      </c>
      <c r="S53" s="3"/>
    </row>
    <row r="54">
      <c r="A54" s="28"/>
      <c r="B54" s="29" t="s">
        <v>62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14"/>
      <c r="P54" s="14"/>
      <c r="Q54" s="14"/>
      <c r="R54" s="21">
        <f t="shared" si="10"/>
        <v>0</v>
      </c>
      <c r="S54" s="3"/>
    </row>
    <row r="55">
      <c r="A55" s="28"/>
      <c r="B55" s="29" t="s">
        <v>63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14"/>
      <c r="P55" s="14"/>
      <c r="Q55" s="14"/>
      <c r="R55" s="21">
        <f t="shared" si="10"/>
        <v>0</v>
      </c>
      <c r="S55" s="3"/>
    </row>
    <row r="56">
      <c r="A56" s="28"/>
      <c r="B56" s="29" t="s">
        <v>64</v>
      </c>
      <c r="C56" s="21">
        <v>200.0</v>
      </c>
      <c r="D56" s="21">
        <v>200.0</v>
      </c>
      <c r="E56" s="21">
        <v>200.0</v>
      </c>
      <c r="F56" s="21">
        <v>200.0</v>
      </c>
      <c r="G56" s="21">
        <v>200.0</v>
      </c>
      <c r="H56" s="21">
        <v>200.0</v>
      </c>
      <c r="I56" s="21">
        <v>200.0</v>
      </c>
      <c r="J56" s="21">
        <v>200.0</v>
      </c>
      <c r="K56" s="21">
        <v>200.0</v>
      </c>
      <c r="L56" s="21">
        <v>200.0</v>
      </c>
      <c r="M56" s="21">
        <v>200.0</v>
      </c>
      <c r="N56" s="21">
        <v>200.0</v>
      </c>
      <c r="O56" s="14"/>
      <c r="P56" s="14"/>
      <c r="Q56" s="14"/>
      <c r="R56" s="21">
        <f t="shared" si="10"/>
        <v>2400</v>
      </c>
      <c r="S56" s="3"/>
    </row>
    <row r="57">
      <c r="A57" s="46"/>
      <c r="B57" s="47" t="s">
        <v>36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14"/>
      <c r="P57" s="14"/>
      <c r="Q57" s="14"/>
      <c r="R57" s="21">
        <f t="shared" si="10"/>
        <v>0</v>
      </c>
      <c r="S57" s="3"/>
    </row>
    <row r="58">
      <c r="A58" s="48"/>
      <c r="B58" s="49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14"/>
      <c r="P58" s="14"/>
      <c r="Q58" s="14"/>
      <c r="R58" s="21">
        <f t="shared" si="10"/>
        <v>0</v>
      </c>
      <c r="S58" s="3"/>
    </row>
    <row r="59">
      <c r="A59" s="34"/>
      <c r="B59" s="35" t="s">
        <v>37</v>
      </c>
      <c r="C59" s="37">
        <f t="shared" ref="C59:N59" si="11">sum(C50:C58)</f>
        <v>250</v>
      </c>
      <c r="D59" s="37">
        <f t="shared" si="11"/>
        <v>250</v>
      </c>
      <c r="E59" s="37">
        <f t="shared" si="11"/>
        <v>250</v>
      </c>
      <c r="F59" s="37">
        <f t="shared" si="11"/>
        <v>250</v>
      </c>
      <c r="G59" s="37">
        <f t="shared" si="11"/>
        <v>250</v>
      </c>
      <c r="H59" s="37">
        <f t="shared" si="11"/>
        <v>250</v>
      </c>
      <c r="I59" s="37">
        <f t="shared" si="11"/>
        <v>250</v>
      </c>
      <c r="J59" s="37">
        <f t="shared" si="11"/>
        <v>250</v>
      </c>
      <c r="K59" s="37">
        <f t="shared" si="11"/>
        <v>250</v>
      </c>
      <c r="L59" s="37">
        <f t="shared" si="11"/>
        <v>250</v>
      </c>
      <c r="M59" s="37">
        <f t="shared" si="11"/>
        <v>250</v>
      </c>
      <c r="N59" s="37">
        <f t="shared" si="11"/>
        <v>250</v>
      </c>
      <c r="O59" s="36"/>
      <c r="P59" s="36"/>
      <c r="Q59" s="36"/>
      <c r="R59" s="50">
        <f>sum(R50:R58)</f>
        <v>3000</v>
      </c>
      <c r="S59" s="3"/>
    </row>
    <row r="60">
      <c r="A60" s="3"/>
      <c r="B60" s="2"/>
      <c r="S60" s="3"/>
    </row>
    <row r="61">
      <c r="A61" s="3"/>
      <c r="S61" s="3"/>
    </row>
    <row r="62">
      <c r="A62" s="40"/>
      <c r="B62" s="41" t="s">
        <v>65</v>
      </c>
      <c r="C62" s="12" t="s">
        <v>40</v>
      </c>
      <c r="D62" s="11" t="s">
        <v>41</v>
      </c>
      <c r="E62" s="12" t="s">
        <v>42</v>
      </c>
      <c r="F62" s="11" t="s">
        <v>43</v>
      </c>
      <c r="G62" s="12" t="s">
        <v>44</v>
      </c>
      <c r="H62" s="11" t="s">
        <v>45</v>
      </c>
      <c r="I62" s="12" t="s">
        <v>46</v>
      </c>
      <c r="J62" s="11" t="s">
        <v>47</v>
      </c>
      <c r="K62" s="12" t="s">
        <v>48</v>
      </c>
      <c r="L62" s="11" t="s">
        <v>49</v>
      </c>
      <c r="M62" s="12" t="s">
        <v>50</v>
      </c>
      <c r="N62" s="11" t="s">
        <v>51</v>
      </c>
      <c r="O62" s="2"/>
      <c r="R62" s="42" t="s">
        <v>31</v>
      </c>
      <c r="S62" s="3"/>
    </row>
    <row r="63">
      <c r="A63" s="28"/>
      <c r="B63" s="29" t="s">
        <v>66</v>
      </c>
      <c r="C63" s="21">
        <v>100.0</v>
      </c>
      <c r="D63" s="21">
        <v>100.0</v>
      </c>
      <c r="E63" s="21">
        <v>100.0</v>
      </c>
      <c r="F63" s="21">
        <v>100.0</v>
      </c>
      <c r="G63" s="21">
        <v>100.0</v>
      </c>
      <c r="H63" s="21">
        <v>100.0</v>
      </c>
      <c r="I63" s="21">
        <v>100.0</v>
      </c>
      <c r="J63" s="21">
        <v>100.0</v>
      </c>
      <c r="K63" s="21">
        <v>100.0</v>
      </c>
      <c r="L63" s="21">
        <v>100.0</v>
      </c>
      <c r="M63" s="21">
        <v>100.0</v>
      </c>
      <c r="N63" s="21">
        <v>100.0</v>
      </c>
      <c r="O63" s="14"/>
      <c r="P63" s="14"/>
      <c r="Q63" s="14"/>
      <c r="R63" s="21">
        <f t="shared" ref="R63:R73" si="12">sum(C63:N63)</f>
        <v>1200</v>
      </c>
      <c r="S63" s="3"/>
    </row>
    <row r="64">
      <c r="A64" s="28"/>
      <c r="B64" s="29" t="s">
        <v>67</v>
      </c>
      <c r="C64" s="21">
        <v>50.0</v>
      </c>
      <c r="D64" s="21">
        <v>50.0</v>
      </c>
      <c r="E64" s="21">
        <v>50.0</v>
      </c>
      <c r="F64" s="21">
        <v>50.0</v>
      </c>
      <c r="G64" s="21">
        <v>50.0</v>
      </c>
      <c r="H64" s="21">
        <v>50.0</v>
      </c>
      <c r="I64" s="21">
        <v>50.0</v>
      </c>
      <c r="J64" s="21">
        <v>50.0</v>
      </c>
      <c r="K64" s="21">
        <v>50.0</v>
      </c>
      <c r="L64" s="21">
        <v>50.0</v>
      </c>
      <c r="M64" s="21">
        <v>50.0</v>
      </c>
      <c r="N64" s="21">
        <v>50.0</v>
      </c>
      <c r="O64" s="14"/>
      <c r="P64" s="14"/>
      <c r="Q64" s="14"/>
      <c r="R64" s="21">
        <f t="shared" si="12"/>
        <v>600</v>
      </c>
      <c r="S64" s="3"/>
    </row>
    <row r="65">
      <c r="A65" s="28"/>
      <c r="B65" s="29" t="s">
        <v>68</v>
      </c>
      <c r="C65" s="21">
        <v>100.0</v>
      </c>
      <c r="D65" s="21">
        <v>100.0</v>
      </c>
      <c r="E65" s="21">
        <v>100.0</v>
      </c>
      <c r="F65" s="21">
        <v>100.0</v>
      </c>
      <c r="G65" s="21">
        <v>100.0</v>
      </c>
      <c r="H65" s="21">
        <v>100.0</v>
      </c>
      <c r="I65" s="21">
        <v>100.0</v>
      </c>
      <c r="J65" s="21">
        <v>100.0</v>
      </c>
      <c r="K65" s="21">
        <v>100.0</v>
      </c>
      <c r="L65" s="21">
        <v>100.0</v>
      </c>
      <c r="M65" s="21">
        <v>100.0</v>
      </c>
      <c r="N65" s="21">
        <v>100.0</v>
      </c>
      <c r="O65" s="14"/>
      <c r="P65" s="14"/>
      <c r="Q65" s="14"/>
      <c r="R65" s="21">
        <f t="shared" si="12"/>
        <v>1200</v>
      </c>
      <c r="S65" s="3"/>
    </row>
    <row r="66">
      <c r="A66" s="28"/>
      <c r="B66" s="29" t="s">
        <v>69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14"/>
      <c r="P66" s="14"/>
      <c r="Q66" s="14"/>
      <c r="R66" s="21">
        <f t="shared" si="12"/>
        <v>0</v>
      </c>
      <c r="S66" s="3"/>
    </row>
    <row r="67">
      <c r="A67" s="28"/>
      <c r="B67" s="29" t="s">
        <v>70</v>
      </c>
      <c r="C67" s="21">
        <v>50.0</v>
      </c>
      <c r="D67" s="21">
        <v>50.0</v>
      </c>
      <c r="E67" s="21">
        <v>50.0</v>
      </c>
      <c r="F67" s="21">
        <v>50.0</v>
      </c>
      <c r="G67" s="21">
        <v>50.0</v>
      </c>
      <c r="H67" s="21">
        <v>50.0</v>
      </c>
      <c r="I67" s="21">
        <v>50.0</v>
      </c>
      <c r="J67" s="21">
        <v>50.0</v>
      </c>
      <c r="K67" s="21">
        <v>50.0</v>
      </c>
      <c r="L67" s="21">
        <v>50.0</v>
      </c>
      <c r="M67" s="21">
        <v>50.0</v>
      </c>
      <c r="N67" s="21">
        <v>50.0</v>
      </c>
      <c r="O67" s="14"/>
      <c r="P67" s="14"/>
      <c r="Q67" s="14"/>
      <c r="R67" s="21">
        <f t="shared" si="12"/>
        <v>600</v>
      </c>
      <c r="S67" s="3"/>
    </row>
    <row r="68">
      <c r="A68" s="28"/>
      <c r="B68" s="29" t="s">
        <v>71</v>
      </c>
      <c r="C68" s="21">
        <v>250.0</v>
      </c>
      <c r="D68" s="21">
        <v>250.0</v>
      </c>
      <c r="E68" s="21">
        <v>250.0</v>
      </c>
      <c r="F68" s="21">
        <v>250.0</v>
      </c>
      <c r="G68" s="21">
        <v>250.0</v>
      </c>
      <c r="H68" s="21">
        <v>250.0</v>
      </c>
      <c r="I68" s="21">
        <v>250.0</v>
      </c>
      <c r="J68" s="21">
        <v>250.0</v>
      </c>
      <c r="K68" s="21">
        <v>250.0</v>
      </c>
      <c r="L68" s="21">
        <v>250.0</v>
      </c>
      <c r="M68" s="21">
        <v>250.0</v>
      </c>
      <c r="N68" s="21">
        <v>250.0</v>
      </c>
      <c r="O68" s="14"/>
      <c r="P68" s="14"/>
      <c r="Q68" s="14"/>
      <c r="R68" s="21">
        <f t="shared" si="12"/>
        <v>3000</v>
      </c>
      <c r="S68" s="3"/>
    </row>
    <row r="69">
      <c r="A69" s="28"/>
      <c r="B69" s="29" t="s">
        <v>72</v>
      </c>
      <c r="C69" s="21">
        <v>25.0</v>
      </c>
      <c r="D69" s="21">
        <v>25.0</v>
      </c>
      <c r="E69" s="21">
        <v>25.0</v>
      </c>
      <c r="F69" s="21">
        <v>25.0</v>
      </c>
      <c r="G69" s="21">
        <v>25.0</v>
      </c>
      <c r="H69" s="21">
        <v>25.0</v>
      </c>
      <c r="I69" s="21">
        <v>25.0</v>
      </c>
      <c r="J69" s="21">
        <v>25.0</v>
      </c>
      <c r="K69" s="21">
        <v>25.0</v>
      </c>
      <c r="L69" s="21">
        <v>25.0</v>
      </c>
      <c r="M69" s="21">
        <v>25.0</v>
      </c>
      <c r="N69" s="21">
        <v>25.0</v>
      </c>
      <c r="O69" s="14"/>
      <c r="P69" s="14"/>
      <c r="Q69" s="14"/>
      <c r="R69" s="21">
        <f t="shared" si="12"/>
        <v>300</v>
      </c>
      <c r="S69" s="3"/>
    </row>
    <row r="70">
      <c r="A70" s="28"/>
      <c r="B70" s="29" t="s">
        <v>73</v>
      </c>
      <c r="C70" s="21">
        <v>2500.0</v>
      </c>
      <c r="D70" s="21">
        <v>2500.0</v>
      </c>
      <c r="E70" s="21">
        <v>2500.0</v>
      </c>
      <c r="F70" s="21">
        <v>2500.0</v>
      </c>
      <c r="G70" s="21">
        <v>2500.0</v>
      </c>
      <c r="H70" s="21">
        <v>2500.0</v>
      </c>
      <c r="I70" s="21">
        <v>2500.0</v>
      </c>
      <c r="J70" s="21">
        <v>2500.0</v>
      </c>
      <c r="K70" s="21">
        <v>2500.0</v>
      </c>
      <c r="L70" s="21">
        <v>2500.0</v>
      </c>
      <c r="M70" s="21">
        <v>2500.0</v>
      </c>
      <c r="N70" s="21">
        <v>2500.0</v>
      </c>
      <c r="O70" s="14"/>
      <c r="P70" s="14"/>
      <c r="Q70" s="14"/>
      <c r="R70" s="21">
        <f t="shared" si="12"/>
        <v>30000</v>
      </c>
      <c r="S70" s="3"/>
    </row>
    <row r="71">
      <c r="A71" s="28"/>
      <c r="B71" s="29" t="s">
        <v>74</v>
      </c>
      <c r="C71" s="21">
        <v>400.0</v>
      </c>
      <c r="D71" s="21">
        <v>400.0</v>
      </c>
      <c r="E71" s="21">
        <v>400.0</v>
      </c>
      <c r="F71" s="21">
        <v>400.0</v>
      </c>
      <c r="G71" s="21">
        <v>400.0</v>
      </c>
      <c r="H71" s="21">
        <v>400.0</v>
      </c>
      <c r="I71" s="21">
        <v>400.0</v>
      </c>
      <c r="J71" s="21">
        <v>400.0</v>
      </c>
      <c r="K71" s="21">
        <v>400.0</v>
      </c>
      <c r="L71" s="21">
        <v>400.0</v>
      </c>
      <c r="M71" s="21">
        <v>400.0</v>
      </c>
      <c r="N71" s="21">
        <v>400.0</v>
      </c>
      <c r="O71" s="14"/>
      <c r="P71" s="14"/>
      <c r="Q71" s="14"/>
      <c r="R71" s="21">
        <f t="shared" si="12"/>
        <v>4800</v>
      </c>
      <c r="S71" s="3"/>
    </row>
    <row r="72">
      <c r="A72" s="28"/>
      <c r="B72" s="29" t="s">
        <v>75</v>
      </c>
      <c r="C72" s="21">
        <v>100.0</v>
      </c>
      <c r="D72" s="21">
        <v>100.0</v>
      </c>
      <c r="E72" s="21">
        <v>100.0</v>
      </c>
      <c r="F72" s="21">
        <v>100.0</v>
      </c>
      <c r="G72" s="21">
        <v>100.0</v>
      </c>
      <c r="H72" s="21">
        <v>100.0</v>
      </c>
      <c r="I72" s="21">
        <v>100.0</v>
      </c>
      <c r="J72" s="21">
        <v>100.0</v>
      </c>
      <c r="K72" s="21">
        <v>100.0</v>
      </c>
      <c r="L72" s="21">
        <v>100.0</v>
      </c>
      <c r="M72" s="21">
        <v>100.0</v>
      </c>
      <c r="N72" s="21">
        <v>100.0</v>
      </c>
      <c r="O72" s="14"/>
      <c r="P72" s="14"/>
      <c r="Q72" s="14"/>
      <c r="R72" s="21">
        <f t="shared" si="12"/>
        <v>1200</v>
      </c>
      <c r="S72" s="3"/>
    </row>
    <row r="73">
      <c r="A73" s="28"/>
      <c r="B73" s="29" t="s">
        <v>76</v>
      </c>
      <c r="C73" s="21">
        <v>300.0</v>
      </c>
      <c r="D73" s="21">
        <v>300.0</v>
      </c>
      <c r="E73" s="21">
        <v>300.0</v>
      </c>
      <c r="F73" s="21">
        <v>300.0</v>
      </c>
      <c r="G73" s="21">
        <v>300.0</v>
      </c>
      <c r="H73" s="21">
        <v>300.0</v>
      </c>
      <c r="I73" s="21">
        <v>300.0</v>
      </c>
      <c r="J73" s="21">
        <v>300.0</v>
      </c>
      <c r="K73" s="21">
        <v>300.0</v>
      </c>
      <c r="L73" s="21">
        <v>300.0</v>
      </c>
      <c r="M73" s="21">
        <v>300.0</v>
      </c>
      <c r="N73" s="21">
        <v>300.0</v>
      </c>
      <c r="O73" s="14"/>
      <c r="P73" s="14"/>
      <c r="Q73" s="14"/>
      <c r="R73" s="21">
        <f t="shared" si="12"/>
        <v>3600</v>
      </c>
      <c r="S73" s="3"/>
    </row>
    <row r="74">
      <c r="A74" s="48"/>
      <c r="B74" s="35" t="s">
        <v>37</v>
      </c>
      <c r="C74" s="37">
        <f t="shared" ref="C74:N74" si="13">sum(C63:C73)</f>
        <v>3875</v>
      </c>
      <c r="D74" s="37">
        <f t="shared" si="13"/>
        <v>3875</v>
      </c>
      <c r="E74" s="37">
        <f t="shared" si="13"/>
        <v>3875</v>
      </c>
      <c r="F74" s="37">
        <f t="shared" si="13"/>
        <v>3875</v>
      </c>
      <c r="G74" s="37">
        <f t="shared" si="13"/>
        <v>3875</v>
      </c>
      <c r="H74" s="37">
        <f t="shared" si="13"/>
        <v>3875</v>
      </c>
      <c r="I74" s="37">
        <f t="shared" si="13"/>
        <v>3875</v>
      </c>
      <c r="J74" s="37">
        <f t="shared" si="13"/>
        <v>3875</v>
      </c>
      <c r="K74" s="37">
        <f t="shared" si="13"/>
        <v>3875</v>
      </c>
      <c r="L74" s="37">
        <f t="shared" si="13"/>
        <v>3875</v>
      </c>
      <c r="M74" s="37">
        <f t="shared" si="13"/>
        <v>3875</v>
      </c>
      <c r="N74" s="37">
        <f t="shared" si="13"/>
        <v>3875</v>
      </c>
      <c r="O74" s="36"/>
      <c r="P74" s="36"/>
      <c r="Q74" s="36"/>
      <c r="R74" s="50">
        <f>sum(R63:R73)</f>
        <v>46500</v>
      </c>
      <c r="S74" s="3"/>
    </row>
    <row r="75">
      <c r="A75" s="3"/>
      <c r="B75" s="2"/>
      <c r="S75" s="3"/>
    </row>
    <row r="76">
      <c r="A76" s="3"/>
      <c r="S76" s="3"/>
    </row>
    <row r="77">
      <c r="A77" s="22"/>
      <c r="B77" s="23" t="s">
        <v>77</v>
      </c>
      <c r="C77" s="12" t="s">
        <v>14</v>
      </c>
      <c r="F77" s="11" t="s">
        <v>18</v>
      </c>
      <c r="I77" s="12" t="s">
        <v>21</v>
      </c>
      <c r="L77" s="11" t="s">
        <v>24</v>
      </c>
      <c r="O77" s="12" t="s">
        <v>27</v>
      </c>
      <c r="R77" s="42" t="s">
        <v>31</v>
      </c>
      <c r="S77" s="3"/>
    </row>
    <row r="78">
      <c r="A78" s="51"/>
      <c r="B78" s="52"/>
      <c r="C78" s="6" t="s">
        <v>32</v>
      </c>
      <c r="D78" s="6" t="s">
        <v>33</v>
      </c>
      <c r="E78" s="6" t="s">
        <v>78</v>
      </c>
      <c r="F78" s="6" t="s">
        <v>32</v>
      </c>
      <c r="G78" s="6" t="s">
        <v>33</v>
      </c>
      <c r="H78" s="6" t="s">
        <v>78</v>
      </c>
      <c r="I78" s="6" t="s">
        <v>32</v>
      </c>
      <c r="J78" s="6" t="s">
        <v>33</v>
      </c>
      <c r="K78" s="6" t="s">
        <v>78</v>
      </c>
      <c r="L78" s="6" t="s">
        <v>32</v>
      </c>
      <c r="M78" s="6" t="s">
        <v>33</v>
      </c>
      <c r="N78" s="6" t="s">
        <v>78</v>
      </c>
      <c r="O78" s="6" t="s">
        <v>32</v>
      </c>
      <c r="P78" s="6" t="s">
        <v>33</v>
      </c>
      <c r="Q78" s="6" t="s">
        <v>78</v>
      </c>
      <c r="R78" s="14"/>
      <c r="S78" s="3"/>
    </row>
    <row r="79">
      <c r="A79" s="28"/>
      <c r="B79" s="53" t="s">
        <v>79</v>
      </c>
      <c r="C79" s="14"/>
      <c r="D79" s="31">
        <v>766.0</v>
      </c>
      <c r="F79" s="14"/>
      <c r="G79" s="31">
        <v>646.0</v>
      </c>
      <c r="H79" s="14"/>
      <c r="I79" s="14"/>
      <c r="J79" s="31">
        <v>831.0</v>
      </c>
      <c r="K79" s="14"/>
      <c r="L79" s="14"/>
      <c r="M79" s="31">
        <v>674.0</v>
      </c>
      <c r="N79" s="14"/>
      <c r="O79" s="14"/>
      <c r="P79" s="31">
        <v>877.0</v>
      </c>
      <c r="Q79" s="14"/>
      <c r="R79" s="21">
        <f t="shared" ref="R79:R94" si="14">D79+G79+J79+M79+P79</f>
        <v>3794</v>
      </c>
      <c r="S79" s="3"/>
    </row>
    <row r="80">
      <c r="A80" s="28"/>
      <c r="B80" s="29" t="s">
        <v>80</v>
      </c>
      <c r="C80" s="14"/>
      <c r="D80" s="33"/>
      <c r="F80" s="14"/>
      <c r="G80" s="33"/>
      <c r="H80" s="14"/>
      <c r="I80" s="14"/>
      <c r="J80" s="33"/>
      <c r="K80" s="14"/>
      <c r="L80" s="14"/>
      <c r="M80" s="33"/>
      <c r="N80" s="14"/>
      <c r="O80" s="14"/>
      <c r="P80" s="33"/>
      <c r="Q80" s="14"/>
      <c r="R80" s="21">
        <f t="shared" si="14"/>
        <v>0</v>
      </c>
      <c r="S80" s="3"/>
    </row>
    <row r="81">
      <c r="A81" s="28"/>
      <c r="B81" s="53" t="s">
        <v>81</v>
      </c>
      <c r="C81" s="14"/>
      <c r="D81" s="31">
        <v>2101.0</v>
      </c>
      <c r="F81" s="14"/>
      <c r="G81" s="21">
        <v>1772.0</v>
      </c>
      <c r="H81" s="14"/>
      <c r="I81" s="14"/>
      <c r="J81" s="31">
        <v>2278.0</v>
      </c>
      <c r="K81" s="14"/>
      <c r="L81" s="14"/>
      <c r="M81" s="31">
        <v>1848.0</v>
      </c>
      <c r="N81" s="14"/>
      <c r="O81" s="14"/>
      <c r="P81" s="31">
        <v>2404.0</v>
      </c>
      <c r="Q81" s="14"/>
      <c r="R81" s="21">
        <f t="shared" si="14"/>
        <v>10403</v>
      </c>
      <c r="S81" s="3"/>
    </row>
    <row r="82">
      <c r="A82" s="28"/>
      <c r="B82" s="53" t="s">
        <v>82</v>
      </c>
      <c r="C82" s="14"/>
      <c r="D82" s="31">
        <v>248.0</v>
      </c>
      <c r="F82" s="14"/>
      <c r="G82" s="31">
        <v>248.0</v>
      </c>
      <c r="H82" s="14"/>
      <c r="I82" s="14"/>
      <c r="J82" s="31">
        <v>248.0</v>
      </c>
      <c r="K82" s="14"/>
      <c r="L82" s="14"/>
      <c r="M82" s="31">
        <v>248.0</v>
      </c>
      <c r="N82" s="14"/>
      <c r="O82" s="14"/>
      <c r="P82" s="31">
        <v>248.0</v>
      </c>
      <c r="Q82" s="14"/>
      <c r="R82" s="21">
        <f t="shared" si="14"/>
        <v>1240</v>
      </c>
      <c r="S82" s="3"/>
    </row>
    <row r="83">
      <c r="A83" s="28"/>
      <c r="B83" s="53" t="s">
        <v>83</v>
      </c>
      <c r="C83" s="14"/>
      <c r="D83" s="31">
        <v>0.0</v>
      </c>
      <c r="F83" s="14"/>
      <c r="G83" s="31">
        <v>0.0</v>
      </c>
      <c r="H83" s="14"/>
      <c r="I83" s="14"/>
      <c r="J83" s="31">
        <v>0.0</v>
      </c>
      <c r="K83" s="14"/>
      <c r="L83" s="14"/>
      <c r="M83" s="31">
        <v>0.0</v>
      </c>
      <c r="N83" s="14"/>
      <c r="O83" s="14"/>
      <c r="P83" s="31">
        <v>0.0</v>
      </c>
      <c r="Q83" s="14"/>
      <c r="R83" s="21">
        <f t="shared" si="14"/>
        <v>0</v>
      </c>
      <c r="S83" s="3"/>
    </row>
    <row r="84">
      <c r="A84" s="28"/>
      <c r="B84" s="29" t="s">
        <v>84</v>
      </c>
      <c r="C84" s="14"/>
      <c r="D84" s="33"/>
      <c r="E84" s="14"/>
      <c r="F84" s="14"/>
      <c r="G84" s="33"/>
      <c r="H84" s="14"/>
      <c r="I84" s="14"/>
      <c r="J84" s="33"/>
      <c r="K84" s="14"/>
      <c r="L84" s="14"/>
      <c r="M84" s="33"/>
      <c r="N84" s="14"/>
      <c r="O84" s="14"/>
      <c r="P84" s="33"/>
      <c r="Q84" s="14"/>
      <c r="R84" s="21">
        <f t="shared" si="14"/>
        <v>0</v>
      </c>
      <c r="S84" s="3"/>
    </row>
    <row r="85">
      <c r="A85" s="54"/>
      <c r="B85" s="55" t="s">
        <v>85</v>
      </c>
      <c r="C85" s="14"/>
      <c r="D85" s="33"/>
      <c r="E85" s="14"/>
      <c r="F85" s="14"/>
      <c r="G85" s="33"/>
      <c r="H85" s="14"/>
      <c r="I85" s="14"/>
      <c r="J85" s="33"/>
      <c r="K85" s="14"/>
      <c r="L85" s="14"/>
      <c r="M85" s="33"/>
      <c r="N85" s="14"/>
      <c r="O85" s="14"/>
      <c r="P85" s="33"/>
      <c r="Q85" s="14"/>
      <c r="R85" s="21">
        <f t="shared" si="14"/>
        <v>0</v>
      </c>
      <c r="S85" s="3"/>
    </row>
    <row r="86">
      <c r="A86" s="28"/>
      <c r="B86" s="29" t="s">
        <v>86</v>
      </c>
      <c r="C86" s="14"/>
      <c r="D86" s="33"/>
      <c r="E86" s="14"/>
      <c r="F86" s="14"/>
      <c r="G86" s="33"/>
      <c r="H86" s="14"/>
      <c r="I86" s="14"/>
      <c r="J86" s="33"/>
      <c r="K86" s="14"/>
      <c r="L86" s="14"/>
      <c r="M86" s="33"/>
      <c r="N86" s="14"/>
      <c r="O86" s="14"/>
      <c r="P86" s="33"/>
      <c r="Q86" s="14"/>
      <c r="R86" s="21">
        <f t="shared" si="14"/>
        <v>0</v>
      </c>
      <c r="S86" s="3"/>
    </row>
    <row r="87">
      <c r="A87" s="28"/>
      <c r="B87" s="29" t="s">
        <v>87</v>
      </c>
      <c r="C87" s="14"/>
      <c r="D87" s="33"/>
      <c r="E87" s="14"/>
      <c r="F87" s="14"/>
      <c r="G87" s="33"/>
      <c r="H87" s="14"/>
      <c r="I87" s="14"/>
      <c r="J87" s="33"/>
      <c r="K87" s="14"/>
      <c r="L87" s="14"/>
      <c r="M87" s="33"/>
      <c r="N87" s="14"/>
      <c r="O87" s="14"/>
      <c r="P87" s="33"/>
      <c r="Q87" s="14"/>
      <c r="R87" s="21">
        <f t="shared" si="14"/>
        <v>0</v>
      </c>
      <c r="S87" s="3"/>
    </row>
    <row r="88">
      <c r="A88" s="28"/>
      <c r="B88" s="29" t="s">
        <v>88</v>
      </c>
      <c r="C88" s="14"/>
      <c r="D88" s="33"/>
      <c r="E88" s="14"/>
      <c r="F88" s="14"/>
      <c r="G88" s="33"/>
      <c r="H88" s="14"/>
      <c r="I88" s="14"/>
      <c r="J88" s="33"/>
      <c r="K88" s="14"/>
      <c r="L88" s="14"/>
      <c r="M88" s="33"/>
      <c r="N88" s="14"/>
      <c r="O88" s="14"/>
      <c r="P88" s="33"/>
      <c r="Q88" s="14"/>
      <c r="R88" s="21">
        <f t="shared" si="14"/>
        <v>0</v>
      </c>
      <c r="S88" s="3"/>
    </row>
    <row r="89">
      <c r="A89" s="28"/>
      <c r="B89" s="29" t="s">
        <v>89</v>
      </c>
      <c r="C89" s="14"/>
      <c r="D89" s="33"/>
      <c r="E89" s="14"/>
      <c r="F89" s="14"/>
      <c r="G89" s="33"/>
      <c r="H89" s="14"/>
      <c r="I89" s="14"/>
      <c r="J89" s="33"/>
      <c r="K89" s="14"/>
      <c r="L89" s="14"/>
      <c r="M89" s="33"/>
      <c r="N89" s="14"/>
      <c r="O89" s="14"/>
      <c r="P89" s="33"/>
      <c r="Q89" s="14"/>
      <c r="R89" s="21">
        <f t="shared" si="14"/>
        <v>0</v>
      </c>
      <c r="S89" s="3"/>
    </row>
    <row r="90">
      <c r="A90" s="28"/>
      <c r="B90" s="29" t="s">
        <v>90</v>
      </c>
      <c r="C90" s="14"/>
      <c r="D90" s="33"/>
      <c r="E90" s="14"/>
      <c r="F90" s="14"/>
      <c r="G90" s="33"/>
      <c r="H90" s="14"/>
      <c r="I90" s="14"/>
      <c r="J90" s="33"/>
      <c r="K90" s="14"/>
      <c r="L90" s="14"/>
      <c r="M90" s="33"/>
      <c r="N90" s="14"/>
      <c r="O90" s="14"/>
      <c r="P90" s="33"/>
      <c r="Q90" s="14"/>
      <c r="R90" s="21">
        <f t="shared" si="14"/>
        <v>0</v>
      </c>
      <c r="S90" s="3"/>
    </row>
    <row r="91">
      <c r="A91" s="46"/>
      <c r="B91" s="47" t="s">
        <v>36</v>
      </c>
      <c r="C91" s="14"/>
      <c r="D91" s="33"/>
      <c r="E91" s="14"/>
      <c r="F91" s="14"/>
      <c r="G91" s="33"/>
      <c r="H91" s="14"/>
      <c r="I91" s="14"/>
      <c r="J91" s="33"/>
      <c r="K91" s="14"/>
      <c r="L91" s="14"/>
      <c r="M91" s="33"/>
      <c r="N91" s="14"/>
      <c r="O91" s="14"/>
      <c r="P91" s="33"/>
      <c r="Q91" s="14"/>
      <c r="R91" s="21">
        <f t="shared" si="14"/>
        <v>0</v>
      </c>
      <c r="S91" s="3"/>
    </row>
    <row r="92">
      <c r="A92" s="51"/>
      <c r="B92" s="53" t="s">
        <v>91</v>
      </c>
      <c r="C92" s="14"/>
      <c r="D92" s="31">
        <v>100.0</v>
      </c>
      <c r="E92" s="14"/>
      <c r="F92" s="14"/>
      <c r="G92" s="31">
        <v>100.0</v>
      </c>
      <c r="H92" s="14"/>
      <c r="I92" s="14"/>
      <c r="J92" s="31">
        <v>100.0</v>
      </c>
      <c r="K92" s="14"/>
      <c r="L92" s="14"/>
      <c r="M92" s="31">
        <v>100.0</v>
      </c>
      <c r="N92" s="14"/>
      <c r="O92" s="14"/>
      <c r="P92" s="31">
        <v>100.0</v>
      </c>
      <c r="Q92" s="14"/>
      <c r="R92" s="21">
        <f t="shared" si="14"/>
        <v>500</v>
      </c>
      <c r="S92" s="3"/>
    </row>
    <row r="93">
      <c r="A93" s="51"/>
      <c r="B93" s="52"/>
      <c r="C93" s="14"/>
      <c r="D93" s="33"/>
      <c r="E93" s="14"/>
      <c r="F93" s="14"/>
      <c r="G93" s="33"/>
      <c r="H93" s="14"/>
      <c r="I93" s="14"/>
      <c r="J93" s="33"/>
      <c r="K93" s="14"/>
      <c r="L93" s="14"/>
      <c r="M93" s="33"/>
      <c r="N93" s="14"/>
      <c r="O93" s="14"/>
      <c r="P93" s="33"/>
      <c r="Q93" s="14"/>
      <c r="R93" s="21">
        <f t="shared" si="14"/>
        <v>0</v>
      </c>
      <c r="S93" s="3"/>
    </row>
    <row r="94">
      <c r="A94" s="51"/>
      <c r="B94" s="52"/>
      <c r="C94" s="14"/>
      <c r="D94" s="33"/>
      <c r="E94" s="14"/>
      <c r="F94" s="14"/>
      <c r="G94" s="33"/>
      <c r="H94" s="14"/>
      <c r="I94" s="14"/>
      <c r="J94" s="33"/>
      <c r="K94" s="14"/>
      <c r="L94" s="14"/>
      <c r="M94" s="33"/>
      <c r="N94" s="14"/>
      <c r="O94" s="14"/>
      <c r="P94" s="33"/>
      <c r="Q94" s="14"/>
      <c r="R94" s="21">
        <f t="shared" si="14"/>
        <v>0</v>
      </c>
      <c r="S94" s="3"/>
    </row>
    <row r="95">
      <c r="A95" s="22"/>
      <c r="B95" s="56" t="s">
        <v>37</v>
      </c>
      <c r="C95" s="36"/>
      <c r="D95" s="37">
        <f>sum(D79:D94)</f>
        <v>3215</v>
      </c>
      <c r="E95" s="36"/>
      <c r="F95" s="36"/>
      <c r="G95" s="37">
        <f>sum(G79:G94)</f>
        <v>2766</v>
      </c>
      <c r="H95" s="36"/>
      <c r="I95" s="36"/>
      <c r="J95" s="37">
        <f>sum(J79:J94)</f>
        <v>3457</v>
      </c>
      <c r="K95" s="36"/>
      <c r="L95" s="36"/>
      <c r="M95" s="37">
        <f>sum(M79:M94)</f>
        <v>2870</v>
      </c>
      <c r="N95" s="36"/>
      <c r="O95" s="36"/>
      <c r="P95" s="37">
        <f>sum(P79:P94)</f>
        <v>3629</v>
      </c>
      <c r="Q95" s="36"/>
      <c r="R95" s="50">
        <f>sum(R79:R94)</f>
        <v>15937</v>
      </c>
      <c r="S95" s="3"/>
    </row>
    <row r="9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3"/>
    </row>
    <row r="97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3"/>
    </row>
    <row r="98">
      <c r="A98" s="3"/>
      <c r="B98" s="57" t="s">
        <v>92</v>
      </c>
      <c r="C98" s="58" t="s">
        <v>31</v>
      </c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7"/>
      <c r="S98" s="3"/>
    </row>
    <row r="99">
      <c r="A99" s="3"/>
      <c r="B99" s="5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3"/>
    </row>
    <row r="100">
      <c r="A100" s="3"/>
      <c r="B100" s="58" t="s">
        <v>93</v>
      </c>
      <c r="C100" s="60">
        <f>F3-J3</f>
        <v>29698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3"/>
    </row>
    <row r="101">
      <c r="A101" s="3"/>
      <c r="B101" s="58" t="s">
        <v>94</v>
      </c>
      <c r="C101" s="61">
        <f>(C100/SUM(P6:P10))*100</f>
        <v>1.445158151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3"/>
    </row>
    <row r="102">
      <c r="A102" s="3"/>
      <c r="B102" s="58" t="s">
        <v>95</v>
      </c>
      <c r="C102" s="62">
        <f>SUM(P6:P10)/SUM(R35)</f>
        <v>21.72074834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3"/>
    </row>
    <row r="103">
      <c r="A103" s="3"/>
      <c r="B103" s="58" t="s">
        <v>96</v>
      </c>
      <c r="C103" s="63">
        <f>((N3-R95)/SUM(Q6:Q10))*100</f>
        <v>3.348175182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3"/>
    </row>
    <row r="104">
      <c r="A104" s="3"/>
      <c r="B104" s="58" t="s">
        <v>97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3"/>
    </row>
    <row r="105">
      <c r="A105" s="3"/>
      <c r="B105" s="58" t="s">
        <v>98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3"/>
    </row>
    <row r="106">
      <c r="A106" s="3"/>
      <c r="B106" s="58" t="s">
        <v>99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3"/>
    </row>
    <row r="107">
      <c r="A107" s="3"/>
      <c r="B107" s="58" t="s">
        <v>100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3"/>
    </row>
    <row r="108">
      <c r="A108" s="3"/>
      <c r="B108" s="58" t="s">
        <v>101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3"/>
    </row>
    <row r="109">
      <c r="A109" s="3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</sheetData>
  <mergeCells count="68">
    <mergeCell ref="C8:E8"/>
    <mergeCell ref="G8:H8"/>
    <mergeCell ref="I8:J8"/>
    <mergeCell ref="K8:L8"/>
    <mergeCell ref="M8:N8"/>
    <mergeCell ref="G9:H9"/>
    <mergeCell ref="M9:N9"/>
    <mergeCell ref="C9:E9"/>
    <mergeCell ref="C10:E10"/>
    <mergeCell ref="G10:H10"/>
    <mergeCell ref="I10:J10"/>
    <mergeCell ref="K10:L10"/>
    <mergeCell ref="M10:N10"/>
    <mergeCell ref="B11:R12"/>
    <mergeCell ref="F38:H38"/>
    <mergeCell ref="I38:K38"/>
    <mergeCell ref="L38:N38"/>
    <mergeCell ref="O38:Q38"/>
    <mergeCell ref="C21:E21"/>
    <mergeCell ref="F21:H21"/>
    <mergeCell ref="I21:K21"/>
    <mergeCell ref="L21:N21"/>
    <mergeCell ref="O21:Q21"/>
    <mergeCell ref="B36:R37"/>
    <mergeCell ref="C38:E38"/>
    <mergeCell ref="L77:N77"/>
    <mergeCell ref="O77:Q77"/>
    <mergeCell ref="B47:R48"/>
    <mergeCell ref="B60:R61"/>
    <mergeCell ref="O62:Q62"/>
    <mergeCell ref="B75:R76"/>
    <mergeCell ref="C77:E77"/>
    <mergeCell ref="F77:H77"/>
    <mergeCell ref="I77:K77"/>
    <mergeCell ref="A1:H1"/>
    <mergeCell ref="D3:E3"/>
    <mergeCell ref="F3:G3"/>
    <mergeCell ref="H3:I3"/>
    <mergeCell ref="J3:K3"/>
    <mergeCell ref="L3:M3"/>
    <mergeCell ref="O3:P3"/>
    <mergeCell ref="Q3:R3"/>
    <mergeCell ref="B4:R4"/>
    <mergeCell ref="G5:H5"/>
    <mergeCell ref="I5:J5"/>
    <mergeCell ref="K5:L5"/>
    <mergeCell ref="M5:N5"/>
    <mergeCell ref="O5:P5"/>
    <mergeCell ref="G7:H7"/>
    <mergeCell ref="I7:J7"/>
    <mergeCell ref="K7:L7"/>
    <mergeCell ref="M7:N7"/>
    <mergeCell ref="C5:E5"/>
    <mergeCell ref="C6:E6"/>
    <mergeCell ref="G6:H6"/>
    <mergeCell ref="I6:J6"/>
    <mergeCell ref="K6:L6"/>
    <mergeCell ref="M6:N6"/>
    <mergeCell ref="C7:E7"/>
    <mergeCell ref="I9:J9"/>
    <mergeCell ref="K9:L9"/>
    <mergeCell ref="M13:N13"/>
    <mergeCell ref="M14:N14"/>
    <mergeCell ref="M15:N15"/>
    <mergeCell ref="M16:N16"/>
    <mergeCell ref="M17:N17"/>
    <mergeCell ref="M18:N18"/>
    <mergeCell ref="B19:R20"/>
  </mergeCells>
  <drawing r:id="rId1"/>
  <tableParts count="1">
    <tablePart r:id="rId3"/>
  </tableParts>
</worksheet>
</file>