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adit\Downloads\"/>
    </mc:Choice>
  </mc:AlternateContent>
  <xr:revisionPtr revIDLastSave="0" documentId="13_ncr:1_{BA4CBDBB-FE65-4856-B719-4190B31FB1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  <sheet name="Sheet2" sheetId="7" r:id="rId5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5" i="3" l="1"/>
  <c r="C12" i="3"/>
  <c r="C11" i="3"/>
  <c r="D42" i="3"/>
  <c r="C10" i="2"/>
  <c r="C9" i="2"/>
  <c r="C5" i="2"/>
  <c r="E13" i="5"/>
  <c r="D13" i="5"/>
  <c r="F12" i="5"/>
  <c r="E12" i="5"/>
  <c r="D12" i="5"/>
  <c r="C15" i="4"/>
  <c r="C17" i="4"/>
  <c r="C13" i="2"/>
  <c r="G16" i="4"/>
  <c r="F16" i="4"/>
  <c r="E16" i="4"/>
  <c r="D16" i="4"/>
  <c r="G15" i="4"/>
  <c r="G17" i="4"/>
  <c r="F15" i="4"/>
  <c r="F17" i="4"/>
  <c r="F18" i="4"/>
  <c r="E15" i="4"/>
  <c r="E17" i="4"/>
  <c r="D15" i="4"/>
  <c r="D17" i="4"/>
  <c r="G12" i="4"/>
  <c r="G13" i="4"/>
  <c r="F12" i="4"/>
  <c r="F13" i="4"/>
  <c r="E12" i="4"/>
  <c r="E13" i="4"/>
  <c r="D12" i="4"/>
  <c r="D13" i="4"/>
  <c r="G9" i="4"/>
  <c r="F9" i="4"/>
  <c r="E9" i="4"/>
  <c r="E10" i="4"/>
  <c r="D9" i="4"/>
  <c r="G8" i="4"/>
  <c r="F8" i="4"/>
  <c r="E8" i="4"/>
  <c r="D8" i="4"/>
  <c r="G7" i="4"/>
  <c r="F7" i="4"/>
  <c r="E7" i="4"/>
  <c r="D7" i="4"/>
  <c r="G6" i="4"/>
  <c r="G10" i="4"/>
  <c r="F6" i="4"/>
  <c r="F10" i="4"/>
  <c r="E6" i="4"/>
  <c r="D6" i="4"/>
  <c r="D10" i="4"/>
  <c r="G4" i="4"/>
  <c r="F4" i="4"/>
  <c r="E4" i="4"/>
  <c r="D4" i="4"/>
  <c r="C16" i="4"/>
  <c r="C13" i="4"/>
  <c r="C12" i="4"/>
  <c r="C10" i="4"/>
  <c r="C9" i="4"/>
  <c r="D17" i="3"/>
  <c r="C8" i="4"/>
  <c r="C7" i="4"/>
  <c r="C6" i="4"/>
  <c r="G23" i="2"/>
  <c r="F23" i="2"/>
  <c r="E23" i="2"/>
  <c r="D23" i="2"/>
  <c r="C23" i="2"/>
  <c r="H42" i="3"/>
  <c r="G42" i="3"/>
  <c r="F42" i="3"/>
  <c r="E42" i="3"/>
  <c r="E24" i="3"/>
  <c r="F24" i="3"/>
  <c r="D24" i="3"/>
  <c r="H21" i="3"/>
  <c r="H22" i="3"/>
  <c r="G21" i="3"/>
  <c r="G22" i="3"/>
  <c r="F21" i="3"/>
  <c r="F22" i="3"/>
  <c r="E21" i="3"/>
  <c r="E22" i="3"/>
  <c r="D21" i="3"/>
  <c r="D22" i="3"/>
  <c r="E20" i="3"/>
  <c r="F20" i="3"/>
  <c r="G20" i="3"/>
  <c r="H20" i="3"/>
  <c r="D20" i="3"/>
  <c r="H12" i="3"/>
  <c r="G12" i="3"/>
  <c r="F12" i="3"/>
  <c r="E12" i="3"/>
  <c r="D12" i="3"/>
  <c r="H11" i="3"/>
  <c r="G11" i="3"/>
  <c r="F11" i="3"/>
  <c r="E11" i="3"/>
  <c r="D11" i="3"/>
  <c r="E10" i="3"/>
  <c r="F10" i="3"/>
  <c r="G10" i="3"/>
  <c r="H10" i="3"/>
  <c r="D10" i="3"/>
  <c r="E9" i="3"/>
  <c r="F9" i="3"/>
  <c r="G9" i="3"/>
  <c r="H9" i="3"/>
  <c r="D9" i="3"/>
  <c r="H6" i="3"/>
  <c r="G6" i="3"/>
  <c r="F6" i="3"/>
  <c r="E6" i="3"/>
  <c r="H17" i="3"/>
  <c r="G17" i="3"/>
  <c r="F17" i="3"/>
  <c r="E17" i="3"/>
  <c r="H16" i="3"/>
  <c r="G16" i="3"/>
  <c r="F16" i="3"/>
  <c r="E16" i="3"/>
  <c r="H18" i="3"/>
  <c r="G18" i="3"/>
  <c r="F18" i="3"/>
  <c r="E18" i="3"/>
  <c r="D18" i="3"/>
  <c r="D16" i="3"/>
  <c r="D6" i="3"/>
  <c r="G34" i="3"/>
  <c r="C7" i="2"/>
  <c r="C6" i="2"/>
  <c r="D36" i="3"/>
  <c r="E36" i="3"/>
  <c r="F36" i="3"/>
  <c r="G36" i="3"/>
  <c r="H36" i="3"/>
  <c r="D35" i="3"/>
  <c r="E35" i="3"/>
  <c r="F35" i="3"/>
  <c r="G35" i="3"/>
  <c r="H35" i="3"/>
  <c r="E34" i="3"/>
  <c r="F34" i="3"/>
  <c r="H34" i="3"/>
  <c r="D34" i="3"/>
  <c r="C34" i="3"/>
  <c r="C36" i="3"/>
  <c r="C35" i="3"/>
  <c r="H33" i="3"/>
  <c r="G33" i="3"/>
  <c r="F33" i="3"/>
  <c r="E33" i="3"/>
  <c r="D33" i="3"/>
  <c r="H32" i="3"/>
  <c r="G32" i="3"/>
  <c r="F32" i="3"/>
  <c r="E32" i="3"/>
  <c r="D32" i="3"/>
  <c r="B35" i="3"/>
  <c r="B36" i="3"/>
  <c r="B34" i="3"/>
  <c r="C26" i="3"/>
  <c r="C22" i="3"/>
  <c r="C27" i="3"/>
  <c r="C21" i="3"/>
  <c r="C18" i="3"/>
  <c r="C13" i="3"/>
  <c r="C7" i="3"/>
  <c r="G21" i="2"/>
  <c r="F21" i="2"/>
  <c r="E21" i="2"/>
  <c r="D21" i="2"/>
  <c r="C21" i="2"/>
  <c r="H15" i="5"/>
  <c r="G15" i="5"/>
  <c r="F15" i="5"/>
  <c r="E15" i="5"/>
  <c r="D15" i="5"/>
  <c r="H12" i="5"/>
  <c r="F13" i="5"/>
  <c r="G13" i="5"/>
  <c r="H13" i="5"/>
  <c r="I13" i="5"/>
  <c r="E14" i="5"/>
  <c r="F14" i="5"/>
  <c r="G14" i="5"/>
  <c r="H14" i="5"/>
  <c r="I14" i="5"/>
  <c r="G12" i="5"/>
  <c r="D14" i="5"/>
  <c r="H8" i="5"/>
  <c r="G8" i="5"/>
  <c r="F8" i="5"/>
  <c r="E8" i="5"/>
  <c r="D8" i="5"/>
  <c r="D18" i="2"/>
  <c r="D16" i="2"/>
  <c r="D11" i="2"/>
  <c r="D9" i="2"/>
  <c r="D6" i="2"/>
  <c r="G5" i="2"/>
  <c r="G17" i="2"/>
  <c r="F5" i="2"/>
  <c r="F17" i="2"/>
  <c r="E5" i="2"/>
  <c r="E17" i="2"/>
  <c r="D5" i="2"/>
  <c r="D17" i="2"/>
  <c r="C18" i="2"/>
  <c r="C17" i="2"/>
  <c r="C16" i="2"/>
  <c r="C19" i="2"/>
  <c r="C12" i="2"/>
  <c r="C11" i="2"/>
  <c r="B43" i="2"/>
  <c r="B44" i="2"/>
  <c r="B42" i="2"/>
  <c r="B39" i="2"/>
  <c r="B38" i="2"/>
  <c r="B37" i="2"/>
  <c r="B34" i="2"/>
  <c r="E3" i="2"/>
  <c r="F3" i="2"/>
  <c r="G3" i="2"/>
  <c r="D3" i="2"/>
  <c r="B14" i="5"/>
  <c r="B13" i="5"/>
  <c r="B12" i="5"/>
  <c r="E3" i="5"/>
  <c r="F3" i="5"/>
  <c r="G3" i="5"/>
  <c r="H3" i="5"/>
  <c r="B9" i="4"/>
  <c r="B8" i="4"/>
  <c r="B7" i="4"/>
  <c r="D3" i="4"/>
  <c r="E3" i="4"/>
  <c r="F3" i="4"/>
  <c r="G3" i="4"/>
  <c r="D3" i="3"/>
  <c r="E3" i="3"/>
  <c r="F3" i="3"/>
  <c r="G3" i="3"/>
  <c r="H3" i="3"/>
  <c r="D18" i="4"/>
  <c r="G18" i="4"/>
  <c r="E18" i="4"/>
  <c r="G24" i="3"/>
  <c r="C29" i="3"/>
  <c r="C20" i="2"/>
  <c r="C22" i="2"/>
  <c r="C24" i="2"/>
  <c r="C14" i="2"/>
  <c r="D19" i="2"/>
  <c r="E9" i="2"/>
  <c r="E18" i="2"/>
  <c r="F9" i="2"/>
  <c r="F18" i="2"/>
  <c r="G9" i="2"/>
  <c r="G18" i="2"/>
  <c r="D10" i="2"/>
  <c r="D12" i="2"/>
  <c r="E10" i="2"/>
  <c r="G10" i="2"/>
  <c r="E6" i="2"/>
  <c r="E7" i="2"/>
  <c r="E16" i="2"/>
  <c r="E19" i="2"/>
  <c r="F6" i="2"/>
  <c r="F7" i="2"/>
  <c r="F16" i="2"/>
  <c r="G6" i="2"/>
  <c r="G11" i="2"/>
  <c r="G16" i="2"/>
  <c r="D7" i="2"/>
  <c r="F10" i="2"/>
  <c r="E11" i="2"/>
  <c r="F11" i="2"/>
  <c r="G7" i="2"/>
  <c r="H24" i="3"/>
  <c r="D13" i="2"/>
  <c r="F12" i="2"/>
  <c r="F13" i="2"/>
  <c r="E12" i="2"/>
  <c r="E13" i="2"/>
  <c r="G12" i="2"/>
  <c r="G13" i="2"/>
  <c r="G19" i="2"/>
  <c r="F19" i="2"/>
  <c r="C25" i="2"/>
  <c r="C26" i="2"/>
  <c r="C4" i="4"/>
  <c r="C18" i="4"/>
  <c r="E5" i="3"/>
  <c r="D7" i="3"/>
  <c r="D13" i="3"/>
  <c r="C28" i="2"/>
  <c r="D25" i="3"/>
  <c r="E14" i="2"/>
  <c r="E20" i="2"/>
  <c r="E22" i="2"/>
  <c r="E24" i="2"/>
  <c r="G14" i="2"/>
  <c r="G20" i="2"/>
  <c r="G22" i="2"/>
  <c r="G24" i="2"/>
  <c r="F14" i="2"/>
  <c r="F20" i="2"/>
  <c r="F22" i="2"/>
  <c r="F24" i="2"/>
  <c r="D20" i="2"/>
  <c r="D22" i="2"/>
  <c r="D24" i="2"/>
  <c r="D14" i="2"/>
  <c r="F5" i="3"/>
  <c r="E7" i="3"/>
  <c r="E13" i="3"/>
  <c r="D26" i="3"/>
  <c r="D27" i="3"/>
  <c r="D29" i="3"/>
  <c r="F25" i="2"/>
  <c r="F26" i="2"/>
  <c r="F28" i="2"/>
  <c r="G25" i="2"/>
  <c r="G26" i="2"/>
  <c r="G28" i="2"/>
  <c r="E25" i="2"/>
  <c r="E26" i="2"/>
  <c r="E28" i="2"/>
  <c r="D25" i="2"/>
  <c r="D26" i="2"/>
  <c r="D28" i="2"/>
  <c r="G5" i="3"/>
  <c r="F7" i="3"/>
  <c r="F13" i="3"/>
  <c r="E25" i="3"/>
  <c r="F25" i="3"/>
  <c r="E26" i="3"/>
  <c r="E27" i="3"/>
  <c r="E29" i="3"/>
  <c r="H5" i="3"/>
  <c r="H7" i="3"/>
  <c r="H13" i="3"/>
  <c r="G7" i="3"/>
  <c r="G13" i="3"/>
  <c r="G25" i="3"/>
  <c r="F26" i="3"/>
  <c r="F27" i="3"/>
  <c r="F29" i="3"/>
  <c r="H25" i="3"/>
  <c r="H26" i="3"/>
  <c r="H27" i="3"/>
  <c r="H29" i="3"/>
  <c r="G26" i="3"/>
  <c r="G27" i="3"/>
  <c r="G29" i="3"/>
</calcChain>
</file>

<file path=xl/sharedStrings.xml><?xml version="1.0" encoding="utf-8"?>
<sst xmlns="http://schemas.openxmlformats.org/spreadsheetml/2006/main" count="97" uniqueCount="80">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</sst>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mmm\-yy\E"/>
  </numFmts>
  <fonts count="9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7" fontId="1" fillId="2" borderId="2" xfId="0" applyNumberFormat="1" applyFont="1" applyFill="1" applyBorder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3" borderId="1" xfId="0" applyFill="1" applyBorder="1" applyAlignment="1">
      <alignment horizontal="left" indent="1"/>
    </xf>
    <xf numFmtId="164" fontId="1" fillId="0" borderId="3" xfId="0" applyNumberFormat="1" applyFont="1" applyBorder="1"/>
    <xf numFmtId="9" fontId="3" fillId="0" borderId="6" xfId="1" applyFont="1" applyBorder="1" applyAlignment="1">
      <alignment horizontal="left" indent="1"/>
    </xf>
    <xf numFmtId="164" fontId="3" fillId="0" borderId="6" xfId="1" applyNumberFormat="1" applyFont="1" applyBorder="1" applyAlignment="1">
      <alignment horizontal="left" indent="1"/>
    </xf>
    <xf numFmtId="164" fontId="3" fillId="0" borderId="0" xfId="0" applyNumberFormat="1" applyFont="1"/>
    <xf numFmtId="164" fontId="1" fillId="0" borderId="0" xfId="0" applyNumberFormat="1" applyFont="1"/>
    <xf numFmtId="164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164" fontId="1" fillId="0" borderId="5" xfId="0" applyNumberFormat="1" applyFont="1" applyBorder="1"/>
    <xf numFmtId="0" fontId="1" fillId="0" borderId="5" xfId="0" applyFont="1" applyBorder="1"/>
    <xf numFmtId="166" fontId="1" fillId="0" borderId="5" xfId="0" applyNumberFormat="1" applyFont="1" applyBorder="1"/>
    <xf numFmtId="168" fontId="1" fillId="2" borderId="2" xfId="0" applyNumberFormat="1" applyFont="1" applyFill="1" applyBorder="1"/>
    <xf numFmtId="169" fontId="1" fillId="2" borderId="2" xfId="0" applyNumberFormat="1" applyFont="1" applyFill="1" applyBorder="1"/>
    <xf numFmtId="164" fontId="0" fillId="0" borderId="6" xfId="0" applyNumberFormat="1" applyBorder="1"/>
    <xf numFmtId="0" fontId="0" fillId="0" borderId="6" xfId="0" applyBorder="1" applyAlignment="1">
      <alignment horizontal="left"/>
    </xf>
    <xf numFmtId="0" fontId="4" fillId="0" borderId="6" xfId="0" applyFont="1" applyBorder="1"/>
    <xf numFmtId="0" fontId="1" fillId="0" borderId="7" xfId="0" applyFont="1" applyBorder="1"/>
    <xf numFmtId="164" fontId="1" fillId="0" borderId="7" xfId="0" applyNumberFormat="1" applyFont="1" applyBorder="1"/>
    <xf numFmtId="1" fontId="1" fillId="0" borderId="0" xfId="0" applyNumberFormat="1" applyFont="1"/>
    <xf numFmtId="0" fontId="1" fillId="0" borderId="4" xfId="0" applyFont="1" applyBorder="1"/>
    <xf numFmtId="164" fontId="1" fillId="0" borderId="4" xfId="0" applyNumberFormat="1" applyFont="1" applyBorder="1"/>
    <xf numFmtId="164" fontId="3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Gross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xVal>
          <c:yVal>
            <c:numRef>
              <c:f>Sheet2!$B$2:$F$2</c:f>
              <c:numCache>
                <c:formatCode>General</c:formatCode>
                <c:ptCount val="5"/>
                <c:pt idx="0">
                  <c:v>14000</c:v>
                </c:pt>
                <c:pt idx="1">
                  <c:v>15400</c:v>
                </c:pt>
                <c:pt idx="2">
                  <c:v>18200</c:v>
                </c:pt>
                <c:pt idx="3">
                  <c:v>22400</c:v>
                </c:pt>
                <c:pt idx="4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0-4E46-8213-8BB5DBCBC9F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Net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xVal>
          <c:yVal>
            <c:numRef>
              <c:f>Sheet2!$B$3:$F$3</c:f>
              <c:numCache>
                <c:formatCode>General</c:formatCode>
                <c:ptCount val="5"/>
                <c:pt idx="0">
                  <c:v>1684.7690476190478</c:v>
                </c:pt>
                <c:pt idx="1">
                  <c:v>2324.6690476190479</c:v>
                </c:pt>
                <c:pt idx="2">
                  <c:v>3314.1440476190478</c:v>
                </c:pt>
                <c:pt idx="3">
                  <c:v>5192.3690476190477</c:v>
                </c:pt>
                <c:pt idx="4">
                  <c:v>9262.8440476190481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0-4E46-8213-8BB5DBCBC9F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Cups Sold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5000</c:v>
                </c:pt>
                <c:pt idx="1">
                  <c:v>5500</c:v>
                </c:pt>
                <c:pt idx="2">
                  <c:v>6500</c:v>
                </c:pt>
                <c:pt idx="3">
                  <c:v>8000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0-4E46-8213-8BB5DBCB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7071"/>
        <c:axId val="578356591"/>
      </c:scatterChart>
      <c:valAx>
        <c:axId val="5783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6591"/>
        <c:crosses val="autoZero"/>
        <c:crossBetween val="midCat"/>
        <c:majorUnit val="1"/>
        <c:minorUnit val="1"/>
      </c:valAx>
      <c:valAx>
        <c:axId val="578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6</xdr:row>
      <xdr:rowOff>41910</xdr:rowOff>
    </xdr:from>
    <xdr:to>
      <xdr:col>18</xdr:col>
      <xdr:colOff>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F44B4-3B08-918A-283A-170B1E05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tabSelected="1" topLeftCell="A18" workbookViewId="0">
      <selection activeCell="C26" sqref="C26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5" width="9.88671875" customWidth="1"/>
    <col min="6" max="7" width="10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7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27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29" t="s">
        <v>5</v>
      </c>
      <c r="C7" s="35">
        <f>SUM(C5,C6)</f>
        <v>23750</v>
      </c>
      <c r="D7" s="35">
        <f t="shared" ref="D7:G7" si="3">SUM(D5,D6)</f>
        <v>26125</v>
      </c>
      <c r="E7" s="35">
        <f t="shared" si="3"/>
        <v>30875</v>
      </c>
      <c r="F7" s="35">
        <f t="shared" si="3"/>
        <v>38000</v>
      </c>
      <c r="G7" s="35">
        <f t="shared" si="3"/>
        <v>47500</v>
      </c>
    </row>
    <row r="8" spans="2:7" ht="14.4" x14ac:dyDescent="0.3">
      <c r="B8" s="3" t="s">
        <v>6</v>
      </c>
    </row>
    <row r="9" spans="2:7" ht="14.4" x14ac:dyDescent="0.3">
      <c r="B9" s="27" t="s">
        <v>7</v>
      </c>
      <c r="C9" s="5">
        <f>C$5*-C37</f>
        <v>-7500</v>
      </c>
      <c r="D9" s="5">
        <f t="shared" ref="D9:G9" si="4">D$5*-D37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7" t="s">
        <v>8</v>
      </c>
      <c r="C10" s="5">
        <f>C$5*-C38</f>
        <v>-1750.0000000000002</v>
      </c>
      <c r="D10" s="5">
        <f t="shared" ref="C10:G11" si="5">D$5*-D38</f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7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3">
      <c r="B12" s="36" t="s">
        <v>10</v>
      </c>
      <c r="C12" s="37">
        <f>SUM(C9:C11)</f>
        <v>-9750</v>
      </c>
      <c r="D12" s="37">
        <f t="shared" ref="D12:G12" si="6">SUM(D9:D11)</f>
        <v>-10725</v>
      </c>
      <c r="E12" s="37">
        <f t="shared" si="6"/>
        <v>-12675</v>
      </c>
      <c r="F12" s="37">
        <f t="shared" si="6"/>
        <v>-15600</v>
      </c>
      <c r="G12" s="37">
        <f t="shared" si="6"/>
        <v>-19500</v>
      </c>
    </row>
    <row r="13" spans="2:7" ht="14.4" x14ac:dyDescent="0.3">
      <c r="B13" s="28" t="s">
        <v>11</v>
      </c>
      <c r="C13" s="39">
        <f>SUM(C7,C12)</f>
        <v>14000</v>
      </c>
      <c r="D13" s="39">
        <f t="shared" ref="D13:G13" si="7">SUM(D7,D12)</f>
        <v>15400</v>
      </c>
      <c r="E13" s="39">
        <f t="shared" si="7"/>
        <v>18200</v>
      </c>
      <c r="F13" s="39">
        <f t="shared" si="7"/>
        <v>22400</v>
      </c>
      <c r="G13" s="39">
        <f t="shared" si="7"/>
        <v>28000</v>
      </c>
    </row>
    <row r="14" spans="2:7" ht="14.4" x14ac:dyDescent="0.3">
      <c r="B14" s="30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4" x14ac:dyDescent="0.3">
      <c r="B15" s="3" t="s">
        <v>13</v>
      </c>
    </row>
    <row r="16" spans="2:7" ht="14.4" x14ac:dyDescent="0.3">
      <c r="B16" s="27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3">
      <c r="B17" s="27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3">
      <c r="B18" s="27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3">
      <c r="B19" s="27" t="s">
        <v>17</v>
      </c>
      <c r="C19" s="38">
        <f>SUM(C16:C18)</f>
        <v>-6250</v>
      </c>
      <c r="D19" s="38">
        <f t="shared" ref="D19:G19" si="11">SUM(D16:D18)</f>
        <v>-6875</v>
      </c>
      <c r="E19" s="38">
        <f t="shared" si="11"/>
        <v>-8125</v>
      </c>
      <c r="F19" s="38">
        <f t="shared" si="11"/>
        <v>-10000</v>
      </c>
      <c r="G19" s="38">
        <f t="shared" si="11"/>
        <v>-12500</v>
      </c>
    </row>
    <row r="20" spans="2:7" ht="14.4" x14ac:dyDescent="0.3">
      <c r="B20" s="32" t="s">
        <v>18</v>
      </c>
      <c r="C20" s="35">
        <f>C13+C19</f>
        <v>7750</v>
      </c>
      <c r="D20" s="35">
        <f t="shared" ref="D20:G20" si="12">D13+D19</f>
        <v>8525</v>
      </c>
      <c r="E20" s="35">
        <f t="shared" si="12"/>
        <v>10075</v>
      </c>
      <c r="F20" s="35">
        <f t="shared" si="12"/>
        <v>12400</v>
      </c>
      <c r="G20" s="35">
        <f t="shared" si="12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41" t="s">
        <v>20</v>
      </c>
      <c r="C22" s="40">
        <f>SUM(C20,C21)</f>
        <v>2797.6190476190477</v>
      </c>
      <c r="D22" s="40">
        <f t="shared" ref="D22:G22" si="13">SUM(D20,D21)</f>
        <v>3572.6190476190477</v>
      </c>
      <c r="E22" s="40">
        <f t="shared" si="13"/>
        <v>5122.6190476190477</v>
      </c>
      <c r="F22" s="40">
        <f t="shared" si="13"/>
        <v>7447.6190476190477</v>
      </c>
      <c r="G22" s="40">
        <f t="shared" si="13"/>
        <v>12547.619047619048</v>
      </c>
    </row>
    <row r="23" spans="2:7" ht="15.75" customHeight="1" x14ac:dyDescent="0.3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32" t="s">
        <v>22</v>
      </c>
      <c r="C24" s="35">
        <f>SUM(C22:C23)</f>
        <v>2132.6190476190477</v>
      </c>
      <c r="D24" s="35">
        <f t="shared" ref="D24:G24" si="14">SUM(D22:D23)</f>
        <v>2942.6190476190477</v>
      </c>
      <c r="E24" s="35">
        <f t="shared" si="14"/>
        <v>4195.1190476190477</v>
      </c>
      <c r="F24" s="35">
        <f t="shared" si="14"/>
        <v>6572.6190476190477</v>
      </c>
      <c r="G24" s="35">
        <f t="shared" si="14"/>
        <v>11725.119047619048</v>
      </c>
    </row>
    <row r="25" spans="2:7" ht="15.75" customHeight="1" x14ac:dyDescent="0.3">
      <c r="B25" s="4" t="s">
        <v>23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thickBot="1" x14ac:dyDescent="0.35">
      <c r="B26" s="33" t="s">
        <v>24</v>
      </c>
      <c r="C26" s="42">
        <f>SUM(C24:C25)</f>
        <v>1684.7690476190478</v>
      </c>
      <c r="D26" s="42">
        <f t="shared" ref="D26:G26" si="16">SUM(D24:D25)</f>
        <v>2324.6690476190479</v>
      </c>
      <c r="E26" s="42">
        <f t="shared" si="16"/>
        <v>3314.1440476190478</v>
      </c>
      <c r="F26" s="42">
        <f t="shared" si="16"/>
        <v>5192.3690476190477</v>
      </c>
      <c r="G26" s="42">
        <f t="shared" si="16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3"/>
    <row r="30" spans="2:7" ht="15.75" customHeight="1" x14ac:dyDescent="0.3">
      <c r="B30" s="7" t="s">
        <v>26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4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4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4" t="str">
        <f>B6&amp; 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6</v>
      </c>
      <c r="C36" s="13"/>
      <c r="D36" s="13"/>
      <c r="E36" s="13"/>
      <c r="F36" s="13"/>
      <c r="G36" s="13"/>
    </row>
    <row r="37" spans="2:7" ht="15.75" customHeight="1" x14ac:dyDescent="0.3">
      <c r="B37" s="34" t="str">
        <f t="shared" ref="B37:B39" si="18">B9&amp; 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4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4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13</v>
      </c>
      <c r="C41" s="13"/>
      <c r="D41" s="13"/>
      <c r="E41" s="13"/>
      <c r="F41" s="13"/>
      <c r="G41" s="13"/>
    </row>
    <row r="42" spans="2:7" ht="15.75" customHeight="1" x14ac:dyDescent="0.3">
      <c r="B42" s="34" t="str">
        <f>B16&amp; 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4" t="str">
        <f>B17&amp; 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4" t="str">
        <f t="shared" ref="B44" si="19">B18&amp; 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="103" zoomScaleNormal="115" workbookViewId="0">
      <selection activeCell="D6" sqref="D6"/>
    </sheetView>
  </sheetViews>
  <sheetFormatPr defaultColWidth="14.44140625" defaultRowHeight="15" customHeight="1" x14ac:dyDescent="0.3"/>
  <cols>
    <col min="1" max="1" width="8.88671875" customWidth="1"/>
    <col min="2" max="2" width="22.77734375" bestFit="1" customWidth="1"/>
    <col min="3" max="8" width="10.77734375" bestFit="1" customWidth="1"/>
    <col min="9" max="26" width="8.88671875" customWidth="1"/>
  </cols>
  <sheetData>
    <row r="2" spans="2:8" ht="14.4" x14ac:dyDescent="0.3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45">
        <v>44561</v>
      </c>
      <c r="D3" s="46">
        <f t="shared" ref="D3:H3" si="0">EDATE(C3,12)</f>
        <v>44926</v>
      </c>
      <c r="E3" s="46">
        <f t="shared" si="0"/>
        <v>45291</v>
      </c>
      <c r="F3" s="46">
        <f t="shared" si="0"/>
        <v>45657</v>
      </c>
      <c r="G3" s="46">
        <f t="shared" si="0"/>
        <v>46022</v>
      </c>
      <c r="H3" s="46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7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29" t="s">
        <v>35</v>
      </c>
      <c r="C7" s="35">
        <f>SUM(C5:C6)</f>
        <v>5150</v>
      </c>
      <c r="D7" s="35">
        <f t="shared" ref="D7:H7" si="2">SUM(D5:D6)</f>
        <v>-2634.1776836158188</v>
      </c>
      <c r="E7" s="35">
        <f t="shared" si="2"/>
        <v>4180.7395480225996</v>
      </c>
      <c r="F7" s="35">
        <f t="shared" si="2"/>
        <v>16772.999011299435</v>
      </c>
      <c r="G7" s="35">
        <f t="shared" si="2"/>
        <v>21281.350706214689</v>
      </c>
      <c r="H7" s="35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53" t="s">
        <v>40</v>
      </c>
      <c r="C12" s="54">
        <f>C11</f>
        <v>8000</v>
      </c>
      <c r="D12" s="54">
        <f t="shared" ref="D12:H12" si="4">D11</f>
        <v>17047.619047619046</v>
      </c>
      <c r="E12" s="54">
        <f t="shared" si="4"/>
        <v>12095.238095238095</v>
      </c>
      <c r="F12" s="54">
        <f t="shared" si="4"/>
        <v>7142.8571428571449</v>
      </c>
      <c r="G12" s="54">
        <f t="shared" si="4"/>
        <v>7190.4761904761908</v>
      </c>
      <c r="H12" s="54">
        <f t="shared" si="4"/>
        <v>4238.0952380952367</v>
      </c>
    </row>
    <row r="13" spans="2:8" thickBot="1" x14ac:dyDescent="0.35">
      <c r="B13" s="43" t="s">
        <v>41</v>
      </c>
      <c r="C13" s="42">
        <f>C7+C12</f>
        <v>13150</v>
      </c>
      <c r="D13" s="42">
        <f t="shared" ref="D13:H13" si="5">D7+D12</f>
        <v>14413.441364003227</v>
      </c>
      <c r="E13" s="42">
        <f t="shared" si="5"/>
        <v>16275.977643260696</v>
      </c>
      <c r="F13" s="42">
        <f t="shared" si="5"/>
        <v>23915.85615415658</v>
      </c>
      <c r="G13" s="42">
        <f t="shared" si="5"/>
        <v>28471.82689669088</v>
      </c>
      <c r="H13" s="42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4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48" t="s">
        <v>44</v>
      </c>
      <c r="C17" s="49">
        <v>100</v>
      </c>
      <c r="D17" s="55">
        <f>D36*D32</f>
        <v>158.33333333333334</v>
      </c>
      <c r="E17" s="47">
        <f t="shared" ref="E17:H17" si="7">E36*E32</f>
        <v>174.16666666666669</v>
      </c>
      <c r="F17" s="47">
        <f t="shared" si="7"/>
        <v>205.83333333333334</v>
      </c>
      <c r="G17" s="47">
        <f t="shared" si="7"/>
        <v>253.33333333333334</v>
      </c>
      <c r="H17" s="47">
        <f t="shared" si="7"/>
        <v>316.66666666666669</v>
      </c>
    </row>
    <row r="18" spans="2:8" ht="14.4" x14ac:dyDescent="0.3">
      <c r="B18" s="28" t="s">
        <v>45</v>
      </c>
      <c r="C18" s="28">
        <f>SUM(C16:C17)</f>
        <v>300</v>
      </c>
      <c r="D18" s="52">
        <f t="shared" ref="D18:H18" si="8">SUM(D16:D17)</f>
        <v>378.67231638418082</v>
      </c>
      <c r="E18" s="52">
        <f t="shared" si="8"/>
        <v>416.53954802259886</v>
      </c>
      <c r="F18" s="52">
        <f t="shared" si="8"/>
        <v>492.27401129943507</v>
      </c>
      <c r="G18" s="52">
        <f t="shared" si="8"/>
        <v>605.87570621468933</v>
      </c>
      <c r="H18" s="52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7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">
      <c r="B21" s="31" t="s">
        <v>48</v>
      </c>
      <c r="C21" s="39">
        <f>C20</f>
        <v>10000</v>
      </c>
      <c r="D21" s="39">
        <f t="shared" ref="D21:H21" si="10">D20</f>
        <v>9500</v>
      </c>
      <c r="E21" s="39">
        <f t="shared" si="10"/>
        <v>9000</v>
      </c>
      <c r="F21" s="39">
        <f t="shared" si="10"/>
        <v>13250</v>
      </c>
      <c r="G21" s="39">
        <f t="shared" si="10"/>
        <v>12500</v>
      </c>
      <c r="H21" s="39">
        <f t="shared" si="10"/>
        <v>11750</v>
      </c>
    </row>
    <row r="22" spans="2:8" ht="15.75" customHeight="1" x14ac:dyDescent="0.3">
      <c r="B22" s="28" t="s">
        <v>49</v>
      </c>
      <c r="C22" s="39">
        <f>C18+C21</f>
        <v>10300</v>
      </c>
      <c r="D22" s="39">
        <f t="shared" ref="D22:H22" si="11">D18+D21</f>
        <v>9878.6723163841816</v>
      </c>
      <c r="E22" s="39">
        <f t="shared" si="11"/>
        <v>9416.5395480225998</v>
      </c>
      <c r="F22" s="39">
        <f t="shared" si="11"/>
        <v>13742.274011299434</v>
      </c>
      <c r="G22" s="39">
        <f t="shared" si="11"/>
        <v>13105.875706214689</v>
      </c>
      <c r="H22" s="39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27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27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3" t="s">
        <v>53</v>
      </c>
      <c r="C26" s="5">
        <f>SUM(C24:C25)</f>
        <v>2850</v>
      </c>
      <c r="D26" s="5">
        <f t="shared" ref="D26:H26" si="13">SUM(D24:D25)</f>
        <v>4534.7690476190473</v>
      </c>
      <c r="E26" s="5">
        <f t="shared" si="13"/>
        <v>6859.4380952380952</v>
      </c>
      <c r="F26" s="5">
        <f t="shared" si="13"/>
        <v>10173.582142857143</v>
      </c>
      <c r="G26" s="5">
        <f t="shared" si="13"/>
        <v>15365.951190476191</v>
      </c>
      <c r="H26" s="5">
        <f t="shared" si="13"/>
        <v>24628.795238095241</v>
      </c>
    </row>
    <row r="27" spans="2:8" ht="15.75" customHeight="1" thickBot="1" x14ac:dyDescent="0.35">
      <c r="B27" s="50" t="s">
        <v>54</v>
      </c>
      <c r="C27" s="51">
        <f>C26+C22</f>
        <v>13150</v>
      </c>
      <c r="D27" s="51">
        <f t="shared" ref="D27:H27" si="14">D26+D22</f>
        <v>14413.441364003229</v>
      </c>
      <c r="E27" s="51">
        <f t="shared" si="14"/>
        <v>16275.977643260696</v>
      </c>
      <c r="F27" s="51">
        <f t="shared" si="14"/>
        <v>23915.85615415658</v>
      </c>
      <c r="G27" s="51">
        <f t="shared" si="14"/>
        <v>28471.82689669088</v>
      </c>
      <c r="H27" s="51">
        <f t="shared" si="14"/>
        <v>37136.139870863604</v>
      </c>
    </row>
    <row r="28" spans="2:8" ht="15.75" customHeight="1" x14ac:dyDescent="0.3"/>
    <row r="29" spans="2:8" ht="15.75" customHeight="1" x14ac:dyDescent="0.3">
      <c r="B29" s="3" t="s">
        <v>55</v>
      </c>
      <c r="C29" s="5">
        <f>C13-C27</f>
        <v>0</v>
      </c>
      <c r="D29" s="5">
        <f t="shared" ref="D29:H29" si="15">D13-D27</f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3"/>
    <row r="31" spans="2:8" ht="15.75" customHeight="1" x14ac:dyDescent="0.3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3">
      <c r="B34" s="9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>F34</f>
        <v>0.01</v>
      </c>
      <c r="H34" s="19">
        <f t="shared" si="16"/>
        <v>0.01</v>
      </c>
    </row>
    <row r="35" spans="2:8" ht="15.75" customHeight="1" x14ac:dyDescent="0.3">
      <c r="B35" s="9" t="str">
        <f>B16&amp;" as a %of COGS"</f>
        <v>Accounts Payable as a %of COGS</v>
      </c>
      <c r="C35" s="19">
        <f>C16/C33</f>
        <v>2.2598870056497175E-2</v>
      </c>
      <c r="D35" s="19">
        <f t="shared" ref="D35:H35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3">
      <c r="B36" s="9" t="str">
        <f>B17&amp;" as a %of rev"</f>
        <v>Deferred Revenue as a %of rev</v>
      </c>
      <c r="C36" s="19">
        <f>C17/C32</f>
        <v>6.6666666666666671E-3</v>
      </c>
      <c r="D36" s="19">
        <f t="shared" ref="D36:H36" si="18">C36</f>
        <v>6.6666666666666671E-3</v>
      </c>
      <c r="E36" s="19">
        <f t="shared" si="18"/>
        <v>6.6666666666666671E-3</v>
      </c>
      <c r="F36" s="19">
        <f t="shared" si="18"/>
        <v>6.6666666666666671E-3</v>
      </c>
      <c r="G36" s="19">
        <f t="shared" si="18"/>
        <v>6.6666666666666671E-3</v>
      </c>
      <c r="H36" s="19">
        <f t="shared" si="18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60</v>
      </c>
      <c r="C42" s="8"/>
      <c r="D42" s="17">
        <f>D41*D20</f>
        <v>665.00000000000011</v>
      </c>
      <c r="E42" s="17">
        <f t="shared" ref="E42:H42" si="19">E41*E20</f>
        <v>630.00000000000011</v>
      </c>
      <c r="F42" s="17">
        <f t="shared" si="19"/>
        <v>927.50000000000011</v>
      </c>
      <c r="G42" s="17">
        <f t="shared" si="19"/>
        <v>875.00000000000011</v>
      </c>
      <c r="H42" s="17">
        <f t="shared" si="19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C18" sqref="C18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4" width="8.88671875" customWidth="1"/>
    <col min="5" max="5" width="9.109375" customWidth="1"/>
    <col min="6" max="26" width="8.88671875" customWidth="1"/>
  </cols>
  <sheetData>
    <row r="2" spans="2:7" ht="14.4" x14ac:dyDescent="0.3">
      <c r="B2" s="1" t="s">
        <v>61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62</v>
      </c>
    </row>
    <row r="6" spans="2:7" ht="14.4" x14ac:dyDescent="0.3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7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29" t="s">
        <v>64</v>
      </c>
      <c r="C10" s="35">
        <f>SUM(C6:C9)</f>
        <v>4943.553268765133</v>
      </c>
      <c r="D10" s="35">
        <f t="shared" ref="D10:G10" si="1">SUM(D6:D9)</f>
        <v>4966.4981840193705</v>
      </c>
      <c r="E10" s="35">
        <f t="shared" si="1"/>
        <v>4980.6154156577886</v>
      </c>
      <c r="F10" s="35">
        <f t="shared" si="1"/>
        <v>4994.7326472962068</v>
      </c>
      <c r="G10" s="35">
        <f t="shared" si="1"/>
        <v>3008.8498789346245</v>
      </c>
    </row>
    <row r="11" spans="2:7" ht="14.4" x14ac:dyDescent="0.3">
      <c r="B11" s="3" t="s">
        <v>65</v>
      </c>
    </row>
    <row r="12" spans="2:7" ht="14.4" x14ac:dyDescent="0.3">
      <c r="B12" s="27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3">
      <c r="B13" s="32" t="s">
        <v>67</v>
      </c>
      <c r="C13" s="35">
        <f>C12</f>
        <v>-14000</v>
      </c>
      <c r="D13" s="35">
        <f t="shared" ref="D13:G13" si="2">D12</f>
        <v>0</v>
      </c>
      <c r="E13" s="35">
        <f t="shared" si="2"/>
        <v>0</v>
      </c>
      <c r="F13" s="35">
        <f t="shared" si="2"/>
        <v>-5000</v>
      </c>
      <c r="G13" s="35">
        <f t="shared" si="2"/>
        <v>0</v>
      </c>
    </row>
    <row r="14" spans="2:7" ht="14.4" x14ac:dyDescent="0.3">
      <c r="B14" s="3" t="s">
        <v>68</v>
      </c>
    </row>
    <row r="15" spans="2:7" ht="14.4" x14ac:dyDescent="0.3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7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3">
      <c r="B17" s="32" t="s">
        <v>70</v>
      </c>
      <c r="C17" s="35">
        <f>SUM(C15:C16)</f>
        <v>-500</v>
      </c>
      <c r="D17" s="35">
        <f t="shared" ref="D17:G17" si="3">SUM(D15:D16)</f>
        <v>-500</v>
      </c>
      <c r="E17" s="35">
        <f t="shared" si="3"/>
        <v>4250</v>
      </c>
      <c r="F17" s="35">
        <f t="shared" si="3"/>
        <v>-750</v>
      </c>
      <c r="G17" s="35">
        <f t="shared" si="3"/>
        <v>-750</v>
      </c>
    </row>
    <row r="18" spans="2:7" thickBot="1" x14ac:dyDescent="0.35">
      <c r="B18" s="43" t="s">
        <v>71</v>
      </c>
      <c r="C18" s="42">
        <f>SUM(C17,C4,C10,C13)</f>
        <v>-7871.6776836158188</v>
      </c>
      <c r="D18" s="42">
        <f t="shared" ref="D18:G18" si="4">SUM(D17,D4,D10,D13)</f>
        <v>6791.1672316384183</v>
      </c>
      <c r="E18" s="42">
        <f t="shared" si="4"/>
        <v>12544.759463276836</v>
      </c>
      <c r="F18" s="42">
        <f t="shared" si="4"/>
        <v>4437.1016949152545</v>
      </c>
      <c r="G18" s="42">
        <f t="shared" si="4"/>
        <v>11521.693926553673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00"/>
  <sheetViews>
    <sheetView showGridLines="0" workbookViewId="0">
      <selection activeCell="G13" sqref="G13"/>
    </sheetView>
  </sheetViews>
  <sheetFormatPr defaultColWidth="14.44140625" defaultRowHeight="15" customHeight="1" x14ac:dyDescent="0.3"/>
  <cols>
    <col min="1" max="1" width="8.88671875" customWidth="1"/>
    <col min="2" max="3" width="16" bestFit="1" customWidth="1"/>
    <col min="4" max="8" width="10.77734375" bestFit="1" customWidth="1"/>
    <col min="9" max="26" width="8.88671875" customWidth="1"/>
  </cols>
  <sheetData>
    <row r="2" spans="2:9" ht="14.4" x14ac:dyDescent="0.3">
      <c r="B2" s="1" t="s">
        <v>37</v>
      </c>
      <c r="C2" s="1"/>
      <c r="D2" s="1"/>
      <c r="E2" s="1"/>
      <c r="F2" s="1"/>
      <c r="G2" s="1"/>
      <c r="H2" s="1"/>
    </row>
    <row r="3" spans="2:9" ht="14.4" x14ac:dyDescent="0.3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9" ht="14.4" x14ac:dyDescent="0.3">
      <c r="B4" s="3" t="s">
        <v>66</v>
      </c>
    </row>
    <row r="5" spans="2:9" ht="14.4" x14ac:dyDescent="0.3">
      <c r="B5" s="27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9" ht="14.4" x14ac:dyDescent="0.3">
      <c r="B6" s="27" t="s">
        <v>74</v>
      </c>
      <c r="C6" s="22">
        <v>7</v>
      </c>
      <c r="D6" s="23">
        <v>3000</v>
      </c>
      <c r="E6" s="23"/>
      <c r="F6" s="23"/>
      <c r="G6" s="24"/>
    </row>
    <row r="7" spans="2:9" ht="14.4" x14ac:dyDescent="0.3">
      <c r="B7" s="27" t="s">
        <v>75</v>
      </c>
      <c r="C7" s="22">
        <v>7</v>
      </c>
      <c r="D7" s="23">
        <v>6000</v>
      </c>
      <c r="E7" s="23"/>
      <c r="F7" s="23"/>
      <c r="G7" s="24"/>
    </row>
    <row r="8" spans="2:9" thickBot="1" x14ac:dyDescent="0.35">
      <c r="B8" s="43" t="s">
        <v>76</v>
      </c>
      <c r="C8" s="43"/>
      <c r="D8" s="44">
        <f>SUM(D5:D7)</f>
        <v>14000</v>
      </c>
      <c r="E8" s="44">
        <f t="shared" ref="E8:H8" si="1">SUM(E5:E7)</f>
        <v>0</v>
      </c>
      <c r="F8" s="44">
        <f t="shared" si="1"/>
        <v>0</v>
      </c>
      <c r="G8" s="44">
        <f t="shared" si="1"/>
        <v>5000</v>
      </c>
      <c r="H8" s="44">
        <f t="shared" si="1"/>
        <v>0</v>
      </c>
    </row>
    <row r="10" spans="2:9" ht="14.4" x14ac:dyDescent="0.3">
      <c r="B10" s="4" t="s">
        <v>63</v>
      </c>
    </row>
    <row r="11" spans="2:9" ht="14.4" x14ac:dyDescent="0.3">
      <c r="B11" s="27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9" ht="14.4" x14ac:dyDescent="0.3">
      <c r="B12" s="27" t="str">
        <f t="shared" ref="B12:B14" si="2">B5</f>
        <v>Lemon Crusher</v>
      </c>
      <c r="D12" s="25">
        <f>$D5/$C5</f>
        <v>1666.6666666666667</v>
      </c>
      <c r="E12" s="25">
        <f>$D5/$C5</f>
        <v>1666.6666666666667</v>
      </c>
      <c r="F12" s="25">
        <f>$D5/$C5</f>
        <v>1666.6666666666667</v>
      </c>
      <c r="G12" s="25">
        <f>$G5/$C5</f>
        <v>1666.6666666666667</v>
      </c>
      <c r="H12" s="25">
        <f>$G5/$C5</f>
        <v>1666.6666666666667</v>
      </c>
    </row>
    <row r="13" spans="2:9" ht="14.4" x14ac:dyDescent="0.3">
      <c r="B13" s="27" t="str">
        <f t="shared" si="2"/>
        <v>Ice Machine</v>
      </c>
      <c r="D13" s="25">
        <f>$D6/$C6</f>
        <v>428.57142857142856</v>
      </c>
      <c r="E13" s="25">
        <f>$D6/$C6</f>
        <v>428.57142857142856</v>
      </c>
      <c r="F13" s="25">
        <f t="shared" ref="F13:I13" si="3">$D6/$C6</f>
        <v>428.57142857142856</v>
      </c>
      <c r="G13" s="25">
        <f t="shared" si="3"/>
        <v>428.57142857142856</v>
      </c>
      <c r="H13" s="25">
        <f t="shared" si="3"/>
        <v>428.57142857142856</v>
      </c>
      <c r="I13" s="25">
        <f t="shared" si="3"/>
        <v>428.57142857142856</v>
      </c>
    </row>
    <row r="14" spans="2:9" ht="14.4" x14ac:dyDescent="0.3">
      <c r="B14" s="27" t="str">
        <f t="shared" si="2"/>
        <v>Refrigerator</v>
      </c>
      <c r="D14" s="25">
        <f t="shared" ref="D14" si="4">$D7/$C7</f>
        <v>857.14285714285711</v>
      </c>
      <c r="E14" s="25">
        <f t="shared" ref="E14:I14" si="5">$D7/$C7</f>
        <v>857.14285714285711</v>
      </c>
      <c r="F14" s="25">
        <f t="shared" si="5"/>
        <v>857.14285714285711</v>
      </c>
      <c r="G14" s="25">
        <f t="shared" si="5"/>
        <v>857.14285714285711</v>
      </c>
      <c r="H14" s="25">
        <f t="shared" si="5"/>
        <v>857.14285714285711</v>
      </c>
      <c r="I14" s="25">
        <f t="shared" si="5"/>
        <v>857.14285714285711</v>
      </c>
    </row>
    <row r="15" spans="2:9" thickBot="1" x14ac:dyDescent="0.35">
      <c r="B15" s="43" t="s">
        <v>78</v>
      </c>
      <c r="C15" s="43"/>
      <c r="D15" s="44">
        <f>SUM(D11:D14)</f>
        <v>4952.3809523809523</v>
      </c>
      <c r="E15" s="44">
        <f t="shared" ref="E15:H15" si="6">SUM(E11:E14)</f>
        <v>4952.3809523809523</v>
      </c>
      <c r="F15" s="44">
        <f t="shared" si="6"/>
        <v>4952.3809523809523</v>
      </c>
      <c r="G15" s="44">
        <f t="shared" si="6"/>
        <v>4952.3809523809523</v>
      </c>
      <c r="H15" s="44">
        <f t="shared" si="6"/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A542-861F-433A-B6AB-37C6F20EF967}">
  <dimension ref="A1:F4"/>
  <sheetViews>
    <sheetView workbookViewId="0">
      <selection activeCell="F18" sqref="F18"/>
    </sheetView>
  </sheetViews>
  <sheetFormatPr defaultRowHeight="14.4" x14ac:dyDescent="0.3"/>
  <cols>
    <col min="1" max="1" width="10.5546875" bestFit="1" customWidth="1"/>
    <col min="2" max="6" width="6" bestFit="1" customWidth="1"/>
  </cols>
  <sheetData>
    <row r="1" spans="1:6" x14ac:dyDescent="0.3">
      <c r="A1" t="s">
        <v>79</v>
      </c>
      <c r="B1">
        <v>2022</v>
      </c>
      <c r="C1">
        <v>2023</v>
      </c>
      <c r="D1">
        <v>2024</v>
      </c>
      <c r="E1">
        <v>2025</v>
      </c>
      <c r="F1">
        <v>2026</v>
      </c>
    </row>
    <row r="2" spans="1:6" x14ac:dyDescent="0.3">
      <c r="A2" t="s">
        <v>11</v>
      </c>
      <c r="B2">
        <v>14000</v>
      </c>
      <c r="C2">
        <v>15400</v>
      </c>
      <c r="D2">
        <v>18200</v>
      </c>
      <c r="E2">
        <v>22400</v>
      </c>
      <c r="F2">
        <v>28000</v>
      </c>
    </row>
    <row r="3" spans="1:6" x14ac:dyDescent="0.3">
      <c r="A3" t="s">
        <v>24</v>
      </c>
      <c r="B3">
        <v>1684.7690476190478</v>
      </c>
      <c r="C3">
        <v>2324.6690476190479</v>
      </c>
      <c r="D3">
        <v>3314.1440476190478</v>
      </c>
      <c r="E3">
        <v>5192.3690476190477</v>
      </c>
      <c r="F3">
        <v>9262.8440476190481</v>
      </c>
    </row>
    <row r="4" spans="1:6" x14ac:dyDescent="0.3">
      <c r="A4" t="s">
        <v>27</v>
      </c>
      <c r="B4">
        <v>5000</v>
      </c>
      <c r="C4">
        <v>5500</v>
      </c>
      <c r="D4">
        <v>6500</v>
      </c>
      <c r="E4">
        <v>8000</v>
      </c>
      <c r="F4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Statement of Cashflows</vt:lpstr>
      <vt:lpstr>Fixed Assets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Aadithya Santhanakrishnan</cp:lastModifiedBy>
  <dcterms:created xsi:type="dcterms:W3CDTF">2022-02-07T12:02:58Z</dcterms:created>
  <dcterms:modified xsi:type="dcterms:W3CDTF">2023-07-02T17:52:12Z</dcterms:modified>
</cp:coreProperties>
</file>