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User\Documents\Jupyter Exercises\Car Data Analysis\"/>
    </mc:Choice>
  </mc:AlternateContent>
  <xr:revisionPtr revIDLastSave="0" documentId="13_ncr:1_{DF4A8099-2ACE-41D2-BE55-F636DBF068C3}" xr6:coauthVersionLast="47" xr6:coauthVersionMax="47" xr10:uidLastSave="{00000000-0000-0000-0000-000000000000}"/>
  <bookViews>
    <workbookView xWindow="-108" yWindow="-108" windowWidth="23256" windowHeight="12456" activeTab="1" xr2:uid="{00000000-000D-0000-FFFF-FFFF00000000}"/>
  </bookViews>
  <sheets>
    <sheet name="data" sheetId="1" r:id="rId1"/>
    <sheet name="Dashboard" sheetId="4" r:id="rId2"/>
    <sheet name="Sheet1" sheetId="2" r:id="rId3"/>
    <sheet name="Sheet4" sheetId="5" r:id="rId4"/>
    <sheet name="Sheet5" sheetId="6" r:id="rId5"/>
    <sheet name="Sheet2" sheetId="7" r:id="rId6"/>
  </sheets>
  <definedNames>
    <definedName name="_xlchart.v1.0" hidden="1">Sheet5!$D$4:$D$6</definedName>
    <definedName name="_xlchart.v1.1" hidden="1">Sheet5!$E$4:$E$6</definedName>
    <definedName name="_xlchart.v1.2" hidden="1">Sheet5!$D$4:$D$6</definedName>
    <definedName name="_xlchart.v1.3" hidden="1">Sheet5!$E$4:$E$6</definedName>
    <definedName name="Slicer_body2">#N/A</definedName>
  </definedNames>
  <calcPr calcId="191029"/>
  <pivotCaches>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D4" i="7" l="1"/>
  <c r="G8" i="7"/>
  <c r="G7" i="7"/>
  <c r="G6" i="7"/>
  <c r="G5" i="7"/>
  <c r="G4" i="7"/>
  <c r="E4" i="7"/>
  <c r="I7" i="7"/>
  <c r="I8" i="7"/>
  <c r="I6" i="7"/>
  <c r="I5" i="7"/>
  <c r="I4" i="7"/>
  <c r="H8" i="7"/>
  <c r="H7" i="7"/>
  <c r="H6" i="7"/>
  <c r="H4" i="7"/>
  <c r="H5" i="7"/>
  <c r="E6" i="6"/>
  <c r="E5" i="6"/>
  <c r="E4" i="6"/>
  <c r="C4" i="5"/>
  <c r="H4" i="6"/>
  <c r="I4" i="6"/>
  <c r="H5" i="6"/>
  <c r="I5" i="6"/>
  <c r="H6" i="6"/>
  <c r="I6" i="6"/>
  <c r="G6" i="6"/>
  <c r="G5" i="6"/>
  <c r="G4" i="6"/>
  <c r="C5" i="5"/>
</calcChain>
</file>

<file path=xl/sharedStrings.xml><?xml version="1.0" encoding="utf-8"?>
<sst xmlns="http://schemas.openxmlformats.org/spreadsheetml/2006/main" count="844" uniqueCount="74">
  <si>
    <t>symbol</t>
  </si>
  <si>
    <t>normali-loss</t>
  </si>
  <si>
    <t>make</t>
  </si>
  <si>
    <t>fuel</t>
  </si>
  <si>
    <t>aspirnt</t>
  </si>
  <si>
    <t>doors</t>
  </si>
  <si>
    <t>body</t>
  </si>
  <si>
    <t>wheels</t>
  </si>
  <si>
    <t>eng-location</t>
  </si>
  <si>
    <t>wheel-base</t>
  </si>
  <si>
    <t>length</t>
  </si>
  <si>
    <t>width</t>
  </si>
  <si>
    <t>height</t>
  </si>
  <si>
    <t>curb-weight</t>
  </si>
  <si>
    <t>engine-type</t>
  </si>
  <si>
    <t>no-cylinders</t>
  </si>
  <si>
    <t>engine-size</t>
  </si>
  <si>
    <t>fuel-system</t>
  </si>
  <si>
    <t>bore</t>
  </si>
  <si>
    <t>stroke</t>
  </si>
  <si>
    <t>compresn-ratio</t>
  </si>
  <si>
    <t>horse-power</t>
  </si>
  <si>
    <t>rpm</t>
  </si>
  <si>
    <t>city-l/km</t>
  </si>
  <si>
    <t>high_way - l/km</t>
  </si>
  <si>
    <t>price</t>
  </si>
  <si>
    <t>alfa-romero</t>
  </si>
  <si>
    <t>gas</t>
  </si>
  <si>
    <t>std</t>
  </si>
  <si>
    <t>two</t>
  </si>
  <si>
    <t>convertible</t>
  </si>
  <si>
    <t>rwd</t>
  </si>
  <si>
    <t>front</t>
  </si>
  <si>
    <t>dohc</t>
  </si>
  <si>
    <t>four</t>
  </si>
  <si>
    <t>mpfi</t>
  </si>
  <si>
    <t>hatchback</t>
  </si>
  <si>
    <t>ohcv</t>
  </si>
  <si>
    <t>six</t>
  </si>
  <si>
    <t>audi</t>
  </si>
  <si>
    <t>sedan</t>
  </si>
  <si>
    <t>fwd</t>
  </si>
  <si>
    <t>ohc</t>
  </si>
  <si>
    <t>4wd</t>
  </si>
  <si>
    <t>five</t>
  </si>
  <si>
    <t>wagon</t>
  </si>
  <si>
    <t>turbo</t>
  </si>
  <si>
    <t>bmw</t>
  </si>
  <si>
    <t>chevrolet</t>
  </si>
  <si>
    <t>three</t>
  </si>
  <si>
    <t>2bbl</t>
  </si>
  <si>
    <t>dodge</t>
  </si>
  <si>
    <t>mfi</t>
  </si>
  <si>
    <t>honda</t>
  </si>
  <si>
    <t>1bbl</t>
  </si>
  <si>
    <t>isuzu</t>
  </si>
  <si>
    <t>spfi</t>
  </si>
  <si>
    <t>jaguar</t>
  </si>
  <si>
    <t>twelve</t>
  </si>
  <si>
    <t>mazda</t>
  </si>
  <si>
    <t>rotor</t>
  </si>
  <si>
    <t>4bbl</t>
  </si>
  <si>
    <t>diesel</t>
  </si>
  <si>
    <t>idi</t>
  </si>
  <si>
    <t>mercedes-benz</t>
  </si>
  <si>
    <t>hardtop</t>
  </si>
  <si>
    <t>eight</t>
  </si>
  <si>
    <t>mercury</t>
  </si>
  <si>
    <t>mitsubishi</t>
  </si>
  <si>
    <t>spdi</t>
  </si>
  <si>
    <t>Sum of price</t>
  </si>
  <si>
    <t>Row Labels</t>
  </si>
  <si>
    <t>Grand Total</t>
  </si>
  <si>
    <t>Sum of price2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</si>
</sst>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8" formatCode="[$$-409]#,##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33" borderId="0" xfId="0" applyFill="1"/>
    <xf numFmtId="9" fontId="0" fillId="0" borderId="0" xfId="0" applyNumberFormat="1"/>
    <xf numFmtId="9" fontId="0" fillId="0" borderId="0" xfId="1" applyFont="1"/>
    <xf numFmtId="0" fontId="0" fillId="0" borderId="0" xfId="0" applyNumberFormat="1"/>
    <xf numFmtId="10" fontId="0" fillId="0" borderId="0" xfId="0" applyNumberFormat="1"/>
    <xf numFmtId="168" fontId="0" fillId="0" borderId="0" xfId="1" applyNumberFormat="1" applyFont="1"/>
    <xf numFmtId="168"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
    <dxf>
      <font>
        <b/>
        <i val="0"/>
        <sz val="18"/>
        <color theme="0"/>
        <name val="Century Gothic"/>
        <family val="2"/>
        <scheme val="none"/>
      </font>
    </dxf>
    <dxf>
      <font>
        <b val="0"/>
        <i val="0"/>
        <sz val="12"/>
        <color theme="0"/>
        <name val="Century Gothic"/>
        <family val="2"/>
        <scheme val="none"/>
      </font>
      <fill>
        <patternFill patternType="solid">
          <bgColor theme="1"/>
        </patternFill>
      </fill>
      <border diagonalUp="0" diagonalDown="0">
        <left/>
        <right/>
        <top/>
        <bottom/>
        <vertical/>
        <horizontal/>
      </border>
    </dxf>
    <dxf>
      <font>
        <name val="Century Gothic"/>
        <family val="2"/>
        <scheme val="none"/>
      </font>
    </dxf>
  </dxfs>
  <tableStyles count="2" defaultTableStyle="TableStyleMedium2" defaultPivotStyle="PivotStyleLight16">
    <tableStyle name="Dark Slicer" pivot="0" table="0" count="1" xr9:uid="{C13AA982-A2BF-4D32-B5FE-AEDA19026960}">
      <tableStyleElement type="wholeTable" dxfId="2"/>
    </tableStyle>
    <tableStyle name="Slicer Style 1" pivot="0" table="0" count="6" xr9:uid="{942602C6-9011-4279-BB2C-6126568C358C}">
      <tableStyleElement type="wholeTable" dxfId="1"/>
      <tableStyleElement type="headerRow" dxfId="0"/>
    </tableStyle>
  </tableStyles>
  <colors>
    <mruColors>
      <color rgb="FFCC0099"/>
    </mruColors>
  </colors>
  <extLst>
    <ext xmlns:x14="http://schemas.microsoft.com/office/spreadsheetml/2009/9/main" uri="{46F421CA-312F-682f-3DD2-61675219B42D}">
      <x14:dxfs count="4">
        <dxf>
          <font>
            <b val="0"/>
            <i val="0"/>
            <sz val="14"/>
            <color theme="1"/>
            <name val="Century Gothic"/>
            <family val="2"/>
            <scheme val="none"/>
          </font>
          <fill>
            <patternFill>
              <bgColor theme="0" tint="-4.9989318521683403E-2"/>
            </patternFill>
          </fill>
        </dxf>
        <dxf>
          <font>
            <b val="0"/>
            <i val="0"/>
            <sz val="14"/>
            <color theme="1"/>
            <name val="Century Gothic"/>
            <family val="2"/>
            <scheme val="none"/>
          </font>
          <fill>
            <patternFill>
              <bgColor theme="0"/>
            </patternFill>
          </fill>
        </dxf>
        <dxf>
          <font>
            <b val="0"/>
            <i val="0"/>
            <sz val="12"/>
            <color theme="0"/>
            <name val="Century Gothic"/>
            <family val="2"/>
            <scheme val="none"/>
          </font>
        </dxf>
        <dxf>
          <font>
            <b val="0"/>
            <i val="0"/>
            <sz val="12"/>
            <color theme="0"/>
            <name val="Century Gothic"/>
            <family val="2"/>
            <scheme val="none"/>
          </font>
        </dxf>
      </x14:dxfs>
    </ext>
    <ext xmlns:x14="http://schemas.microsoft.com/office/spreadsheetml/2009/9/main" uri="{EB79DEF2-80B8-43e5-95BD-54CBDDF9020C}">
      <x14:slicerStyles defaultSlicerStyle="SlicerStyleLight1">
        <x14:slicerStyle name="Dark Slicer"/>
        <x14:slicerStyle name="Slicer Style 1">
          <x14:slicerStyleElements>
            <x14:slicerStyleElement type="unselectedItemWithData" dxfId="3"/>
            <x14:slicerStyleElement type="unselectedItemWithNo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flip="none" rotWithShape="1">
              <a:gsLst>
                <a:gs pos="25000">
                  <a:srgbClr val="CC0099"/>
                </a:gs>
                <a:gs pos="74000">
                  <a:srgbClr val="0070C0"/>
                </a:gs>
              </a:gsLst>
              <a:lin ang="13500000" scaled="1"/>
              <a:tileRect/>
            </a:gradFill>
            <a:round/>
          </a:ln>
          <a:effectLst>
            <a:glow rad="12700">
              <a:srgbClr val="0070C0">
                <a:alpha val="40000"/>
              </a:srgbClr>
            </a:glow>
          </a:effectLst>
        </c:spPr>
        <c:marker>
          <c:symbol val="circle"/>
          <c:size val="3"/>
          <c:spPr>
            <a:solidFill>
              <a:schemeClr val="bg1"/>
            </a:solidFill>
            <a:ln w="0">
              <a:noFill/>
              <a:round/>
            </a:ln>
            <a:effectLst>
              <a:glow rad="12700">
                <a:srgbClr val="0070C0">
                  <a:alpha val="40000"/>
                </a:srgbClr>
              </a:glow>
            </a:effectLst>
            <a:scene3d>
              <a:camera prst="orthographicFront"/>
              <a:lightRig rig="threePt" dir="t"/>
            </a:scene3d>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gradFill flip="none" rotWithShape="1">
              <a:gsLst>
                <a:gs pos="25000">
                  <a:srgbClr val="CC0099"/>
                </a:gs>
                <a:gs pos="74000">
                  <a:srgbClr val="0070C0"/>
                </a:gs>
              </a:gsLst>
              <a:lin ang="13500000" scaled="1"/>
              <a:tileRect/>
            </a:gradFill>
            <a:round/>
          </a:ln>
          <a:effectLst>
            <a:glow rad="12700">
              <a:srgbClr val="0070C0">
                <a:alpha val="40000"/>
              </a:srgbClr>
            </a:glow>
          </a:effectLst>
        </c:spPr>
        <c:marker>
          <c:symbol val="circle"/>
          <c:size val="3"/>
          <c:spPr>
            <a:solidFill>
              <a:schemeClr val="bg1"/>
            </a:solidFill>
            <a:ln w="0">
              <a:noFill/>
              <a:round/>
            </a:ln>
            <a:effectLst>
              <a:glow rad="12700">
                <a:srgbClr val="0070C0">
                  <a:alpha val="40000"/>
                </a:srgbClr>
              </a:glow>
            </a:effectLst>
            <a:scene3d>
              <a:camera prst="orthographicFront"/>
              <a:lightRig rig="threePt" dir="t"/>
            </a:scene3d>
            <a:sp3d/>
          </c:spPr>
        </c:marker>
      </c:pivotFmt>
      <c:pivotFmt>
        <c:idx val="4"/>
        <c:spPr>
          <a:ln w="34925" cap="rnd">
            <a:gradFill flip="none" rotWithShape="1">
              <a:gsLst>
                <a:gs pos="25000">
                  <a:srgbClr val="CC0099"/>
                </a:gs>
                <a:gs pos="74000">
                  <a:srgbClr val="0070C0"/>
                </a:gs>
              </a:gsLst>
              <a:lin ang="13500000" scaled="1"/>
              <a:tileRect/>
            </a:gradFill>
            <a:round/>
          </a:ln>
          <a:effectLst>
            <a:glow rad="12700">
              <a:srgbClr val="0070C0">
                <a:alpha val="40000"/>
              </a:srgbClr>
            </a:glow>
          </a:effectLst>
        </c:spPr>
        <c:marker>
          <c:symbol val="circle"/>
          <c:size val="3"/>
          <c:spPr>
            <a:solidFill>
              <a:schemeClr val="bg1"/>
            </a:solidFill>
            <a:ln w="0">
              <a:noFill/>
              <a:round/>
            </a:ln>
            <a:effectLst>
              <a:glow rad="12700">
                <a:srgbClr val="0070C0">
                  <a:alpha val="40000"/>
                </a:srgbClr>
              </a:glow>
            </a:effectLst>
            <a:scene3d>
              <a:camera prst="orthographicFront"/>
              <a:lightRig rig="threePt" dir="t"/>
            </a:scene3d>
            <a:sp3d/>
          </c:spPr>
        </c:marker>
      </c:pivotFmt>
      <c:pivotFmt>
        <c:idx val="5"/>
        <c:spPr>
          <a:ln w="34925" cap="rnd">
            <a:gradFill flip="none" rotWithShape="1">
              <a:gsLst>
                <a:gs pos="25000">
                  <a:srgbClr val="CC0099"/>
                </a:gs>
                <a:gs pos="74000">
                  <a:srgbClr val="0070C0"/>
                </a:gs>
              </a:gsLst>
              <a:lin ang="13500000" scaled="1"/>
              <a:tileRect/>
            </a:gradFill>
            <a:round/>
          </a:ln>
          <a:effectLst>
            <a:glow rad="12700">
              <a:srgbClr val="0070C0">
                <a:alpha val="40000"/>
              </a:srgbClr>
            </a:glow>
          </a:effectLst>
        </c:spPr>
        <c:marker>
          <c:symbol val="circle"/>
          <c:size val="3"/>
          <c:spPr>
            <a:solidFill>
              <a:schemeClr val="bg1"/>
            </a:solidFill>
            <a:ln w="0">
              <a:noFill/>
              <a:round/>
            </a:ln>
            <a:effectLst>
              <a:glow rad="12700">
                <a:srgbClr val="0070C0">
                  <a:alpha val="40000"/>
                </a:srgbClr>
              </a:glow>
            </a:effectLst>
            <a:scene3d>
              <a:camera prst="orthographicFront"/>
              <a:lightRig rig="threePt" dir="t"/>
            </a:scene3d>
            <a:sp3d/>
          </c:spPr>
        </c:marker>
      </c:pivotFmt>
      <c:pivotFmt>
        <c:idx val="6"/>
        <c:spPr>
          <a:ln w="34925" cap="rnd">
            <a:gradFill flip="none" rotWithShape="1">
              <a:gsLst>
                <a:gs pos="25000">
                  <a:srgbClr val="CC0099"/>
                </a:gs>
                <a:gs pos="74000">
                  <a:srgbClr val="0070C0"/>
                </a:gs>
              </a:gsLst>
              <a:lin ang="13500000" scaled="1"/>
              <a:tileRect/>
            </a:gradFill>
            <a:round/>
          </a:ln>
          <a:effectLst>
            <a:glow rad="12700">
              <a:srgbClr val="0070C0">
                <a:alpha val="40000"/>
              </a:srgbClr>
            </a:glow>
          </a:effectLst>
        </c:spPr>
        <c:marker>
          <c:symbol val="circle"/>
          <c:size val="3"/>
          <c:spPr>
            <a:solidFill>
              <a:schemeClr val="bg1"/>
            </a:solidFill>
            <a:ln w="0">
              <a:noFill/>
              <a:round/>
            </a:ln>
            <a:effectLst>
              <a:glow rad="12700">
                <a:srgbClr val="0070C0">
                  <a:alpha val="40000"/>
                </a:srgbClr>
              </a:glow>
            </a:effectLst>
            <a:scene3d>
              <a:camera prst="orthographicFront"/>
              <a:lightRig rig="threePt" dir="t"/>
            </a:scene3d>
            <a:sp3d/>
          </c:spPr>
        </c:marker>
      </c:pivotFmt>
      <c:pivotFmt>
        <c:idx val="7"/>
        <c:spPr>
          <a:ln w="34925" cap="rnd">
            <a:gradFill flip="none" rotWithShape="1">
              <a:gsLst>
                <a:gs pos="25000">
                  <a:srgbClr val="CC0099"/>
                </a:gs>
                <a:gs pos="74000">
                  <a:srgbClr val="0070C0"/>
                </a:gs>
              </a:gsLst>
              <a:lin ang="13500000" scaled="1"/>
              <a:tileRect/>
            </a:gradFill>
            <a:round/>
          </a:ln>
          <a:effectLst>
            <a:glow rad="12700">
              <a:srgbClr val="0070C0">
                <a:alpha val="40000"/>
              </a:srgbClr>
            </a:glow>
          </a:effectLst>
        </c:spPr>
        <c:marker>
          <c:symbol val="circle"/>
          <c:size val="3"/>
          <c:spPr>
            <a:solidFill>
              <a:schemeClr val="bg1"/>
            </a:solidFill>
            <a:ln w="0">
              <a:noFill/>
              <a:round/>
            </a:ln>
            <a:effectLst>
              <a:glow rad="12700">
                <a:srgbClr val="0070C0">
                  <a:alpha val="40000"/>
                </a:srgbClr>
              </a:glow>
            </a:effectLst>
            <a:scene3d>
              <a:camera prst="orthographicFront"/>
              <a:lightRig rig="threePt" dir="t"/>
            </a:scene3d>
            <a:sp3d/>
          </c:spPr>
        </c:marker>
      </c:pivotFmt>
    </c:pivotFmts>
    <c:plotArea>
      <c:layout/>
      <c:lineChart>
        <c:grouping val="standard"/>
        <c:varyColors val="0"/>
        <c:ser>
          <c:idx val="0"/>
          <c:order val="0"/>
          <c:tx>
            <c:strRef>
              <c:f>Sheet1!$B$3</c:f>
              <c:strCache>
                <c:ptCount val="1"/>
                <c:pt idx="0">
                  <c:v>Total</c:v>
                </c:pt>
              </c:strCache>
            </c:strRef>
          </c:tx>
          <c:spPr>
            <a:ln w="34925" cap="rnd">
              <a:gradFill flip="none" rotWithShape="1">
                <a:gsLst>
                  <a:gs pos="25000">
                    <a:srgbClr val="CC0099"/>
                  </a:gs>
                  <a:gs pos="74000">
                    <a:srgbClr val="0070C0"/>
                  </a:gs>
                </a:gsLst>
                <a:lin ang="13500000" scaled="1"/>
                <a:tileRect/>
              </a:gradFill>
              <a:round/>
            </a:ln>
            <a:effectLst>
              <a:glow rad="12700">
                <a:srgbClr val="0070C0">
                  <a:alpha val="40000"/>
                </a:srgbClr>
              </a:glow>
            </a:effectLst>
          </c:spPr>
          <c:marker>
            <c:symbol val="circle"/>
            <c:size val="3"/>
            <c:spPr>
              <a:solidFill>
                <a:schemeClr val="bg1"/>
              </a:solidFill>
              <a:ln w="0">
                <a:noFill/>
                <a:round/>
              </a:ln>
              <a:effectLst>
                <a:glow rad="12700">
                  <a:srgbClr val="0070C0">
                    <a:alpha val="40000"/>
                  </a:srgbClr>
                </a:glow>
              </a:effectLst>
              <a:scene3d>
                <a:camera prst="orthographicFront"/>
                <a:lightRig rig="threePt" dir="t"/>
              </a:scene3d>
              <a:sp3d/>
            </c:spPr>
          </c:marker>
          <c:dLbls>
            <c:delete val="1"/>
          </c:dLbls>
          <c:cat>
            <c:strRef>
              <c:f>Sheet1!$A$4:$A$16</c:f>
              <c:strCache>
                <c:ptCount val="1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strCache>
            </c:strRef>
          </c:cat>
          <c:val>
            <c:numRef>
              <c:f>Sheet1!$B$4:$B$16</c:f>
              <c:numCache>
                <c:formatCode>General</c:formatCode>
                <c:ptCount val="12"/>
                <c:pt idx="0">
                  <c:v>33000</c:v>
                </c:pt>
                <c:pt idx="1">
                  <c:v>88235</c:v>
                </c:pt>
                <c:pt idx="2">
                  <c:v>208950</c:v>
                </c:pt>
                <c:pt idx="3">
                  <c:v>18021</c:v>
                </c:pt>
                <c:pt idx="4">
                  <c:v>61958</c:v>
                </c:pt>
                <c:pt idx="5">
                  <c:v>99106</c:v>
                </c:pt>
                <c:pt idx="6">
                  <c:v>17833</c:v>
                </c:pt>
                <c:pt idx="7">
                  <c:v>103800</c:v>
                </c:pt>
                <c:pt idx="8">
                  <c:v>181099</c:v>
                </c:pt>
                <c:pt idx="9">
                  <c:v>167352</c:v>
                </c:pt>
                <c:pt idx="10">
                  <c:v>16503</c:v>
                </c:pt>
                <c:pt idx="11">
                  <c:v>44394</c:v>
                </c:pt>
              </c:numCache>
            </c:numRef>
          </c:val>
          <c:smooth val="0"/>
          <c:extLst>
            <c:ext xmlns:c16="http://schemas.microsoft.com/office/drawing/2014/chart" uri="{C3380CC4-5D6E-409C-BE32-E72D297353CC}">
              <c16:uniqueId val="{00000000-6CEF-46C6-AA6B-CD5E4EBC3138}"/>
            </c:ext>
          </c:extLst>
        </c:ser>
        <c:dLbls>
          <c:dLblPos val="ctr"/>
          <c:showLegendKey val="0"/>
          <c:showVal val="1"/>
          <c:showCatName val="0"/>
          <c:showSerName val="0"/>
          <c:showPercent val="0"/>
          <c:showBubbleSize val="0"/>
        </c:dLbls>
        <c:dropLines>
          <c:spPr>
            <a:ln w="9525" cap="flat" cmpd="sng" algn="ctr">
              <a:gradFill>
                <a:gsLst>
                  <a:gs pos="4000">
                    <a:schemeClr val="accent1">
                      <a:lumMod val="5000"/>
                      <a:lumOff val="95000"/>
                    </a:schemeClr>
                  </a:gs>
                  <a:gs pos="16000">
                    <a:srgbClr val="0070C0"/>
                  </a:gs>
                  <a:gs pos="100000">
                    <a:srgbClr val="CC0099"/>
                  </a:gs>
                </a:gsLst>
                <a:lin ang="5400000" scaled="1"/>
              </a:gradFill>
              <a:round/>
            </a:ln>
            <a:effectLst/>
          </c:spPr>
        </c:dropLines>
        <c:marker val="1"/>
        <c:smooth val="0"/>
        <c:axId val="210199680"/>
        <c:axId val="210197280"/>
      </c:lineChart>
      <c:catAx>
        <c:axId val="210199680"/>
        <c:scaling>
          <c:orientation val="minMax"/>
        </c:scaling>
        <c:delete val="0"/>
        <c:axPos val="b"/>
        <c:numFmt formatCode="General" sourceLinked="1"/>
        <c:majorTickMark val="none"/>
        <c:minorTickMark val="none"/>
        <c:tickLblPos val="nextTo"/>
        <c:spPr>
          <a:noFill/>
          <a:ln w="12700" cap="flat" cmpd="sng" algn="ctr">
            <a:gradFill flip="none" rotWithShape="1">
              <a:gsLst>
                <a:gs pos="0">
                  <a:srgbClr val="0070C0"/>
                </a:gs>
                <a:gs pos="100000">
                  <a:srgbClr val="CC0099"/>
                </a:gs>
              </a:gsLst>
              <a:lin ang="0" scaled="1"/>
              <a:tileRect/>
            </a:gra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10197280"/>
        <c:crosses val="autoZero"/>
        <c:auto val="1"/>
        <c:lblAlgn val="ctr"/>
        <c:lblOffset val="100"/>
        <c:noMultiLvlLbl val="0"/>
      </c:catAx>
      <c:valAx>
        <c:axId val="210197280"/>
        <c:scaling>
          <c:orientation val="minMax"/>
        </c:scaling>
        <c:delete val="0"/>
        <c:axPos val="l"/>
        <c:numFmt formatCode="[$$-409]#,##0.00" sourceLinked="0"/>
        <c:majorTickMark val="none"/>
        <c:minorTickMark val="none"/>
        <c:tickLblPos val="nextTo"/>
        <c:spPr>
          <a:noFill/>
          <a:ln>
            <a:gradFill flip="none" rotWithShape="1">
              <a:gsLst>
                <a:gs pos="0">
                  <a:srgbClr val="0070C0"/>
                </a:gs>
                <a:gs pos="100000">
                  <a:srgbClr val="CC0099"/>
                </a:gs>
              </a:gsLst>
              <a:lin ang="5400000" scaled="1"/>
              <a:tileRect/>
            </a:grad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019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6350">
            <a:solidFill>
              <a:schemeClr val="bg1">
                <a:alpha val="25000"/>
              </a:schemeClr>
            </a:solidFill>
          </a:ln>
          <a:effectLst>
            <a:outerShdw blurRad="50800" dist="38100" dir="2700000" algn="tl" rotWithShape="0">
              <a:prstClr val="black">
                <a:alpha val="40000"/>
              </a:prstClr>
            </a:outerShdw>
          </a:effectLst>
        </c:spPr>
      </c:pivotFmt>
      <c:pivotFmt>
        <c:idx val="6"/>
        <c:spPr>
          <a:solidFill>
            <a:srgbClr val="CC0099"/>
          </a:solidFill>
          <a:ln w="6350">
            <a:solidFill>
              <a:srgbClr val="CC0099"/>
            </a:solidFill>
          </a:ln>
          <a:effectLst>
            <a:outerShdw blurRad="50800" dist="38100" dir="2700000" algn="tl" rotWithShape="0">
              <a:prstClr val="black">
                <a:alpha val="40000"/>
              </a:prstClr>
            </a:outerShdw>
          </a:effectLst>
        </c:spPr>
      </c:pivotFmt>
    </c:pivotFmts>
    <c:plotArea>
      <c:layout/>
      <c:doughnutChart>
        <c:varyColors val="1"/>
        <c:ser>
          <c:idx val="0"/>
          <c:order val="0"/>
          <c:tx>
            <c:strRef>
              <c:f>Sheet4!$B$3</c:f>
              <c:strCache>
                <c:ptCount val="1"/>
                <c:pt idx="0">
                  <c:v>Total</c:v>
                </c:pt>
              </c:strCache>
            </c:strRef>
          </c:tx>
          <c:spPr>
            <a:effectLst>
              <a:outerShdw blurRad="50800" dist="38100" dir="2700000" algn="tl" rotWithShape="0">
                <a:prstClr val="black">
                  <a:alpha val="40000"/>
                </a:prstClr>
              </a:outerShdw>
            </a:effectLst>
          </c:spPr>
          <c:dPt>
            <c:idx val="0"/>
            <c:bubble3D val="0"/>
            <c:spPr>
              <a:noFill/>
              <a:ln w="6350">
                <a:solidFill>
                  <a:schemeClr val="bg1">
                    <a:alpha val="2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CE6C-41F1-BDB9-EE952F67F777}"/>
              </c:ext>
            </c:extLst>
          </c:dPt>
          <c:dPt>
            <c:idx val="1"/>
            <c:bubble3D val="0"/>
            <c:spPr>
              <a:solidFill>
                <a:srgbClr val="CC0099"/>
              </a:solidFill>
              <a:ln w="6350">
                <a:solidFill>
                  <a:srgbClr val="CC0099"/>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CE6C-41F1-BDB9-EE952F67F777}"/>
              </c:ext>
            </c:extLst>
          </c:dPt>
          <c:cat>
            <c:strRef>
              <c:f>Sheet4!$A$4:$A$6</c:f>
              <c:strCache>
                <c:ptCount val="2"/>
                <c:pt idx="0">
                  <c:v>diesel</c:v>
                </c:pt>
                <c:pt idx="1">
                  <c:v>gas</c:v>
                </c:pt>
              </c:strCache>
            </c:strRef>
          </c:cat>
          <c:val>
            <c:numRef>
              <c:f>Sheet4!$B$4:$B$6</c:f>
              <c:numCache>
                <c:formatCode>General</c:formatCode>
                <c:ptCount val="2"/>
                <c:pt idx="0">
                  <c:v>86291</c:v>
                </c:pt>
                <c:pt idx="1">
                  <c:v>953960</c:v>
                </c:pt>
              </c:numCache>
            </c:numRef>
          </c:val>
          <c:extLst>
            <c:ext xmlns:c16="http://schemas.microsoft.com/office/drawing/2014/chart" uri="{C3380CC4-5D6E-409C-BE32-E72D297353CC}">
              <c16:uniqueId val="{00000004-CE6C-41F1-BDB9-EE952F67F77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[dashboard.xlsx]Sheet4!PivotTable2</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6350">
            <a:solidFill>
              <a:schemeClr val="bg1">
                <a:alpha val="25000"/>
              </a:schemeClr>
            </a:solidFill>
          </a:ln>
          <a:effectLst/>
        </c:spPr>
      </c:pivotFmt>
      <c:pivotFmt>
        <c:idx val="6"/>
        <c:spPr>
          <a:solidFill>
            <a:srgbClr val="CC0099"/>
          </a:solidFill>
          <a:ln w="6350">
            <a:solidFill>
              <a:srgbClr val="CC0099"/>
            </a:solidFill>
          </a:ln>
          <a:effectLst/>
        </c:spPr>
      </c:pivotFmt>
      <c:pivotFmt>
        <c:idx val="7"/>
        <c:spPr>
          <a:solidFill>
            <a:schemeClr val="accent1"/>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70C0"/>
          </a:solidFill>
          <a:ln w="6350">
            <a:solidFill>
              <a:srgbClr val="0070C0"/>
            </a:solidFill>
          </a:ln>
          <a:effectLst>
            <a:outerShdw blurRad="50800" dist="38100" dir="2700000" algn="tl" rotWithShape="0">
              <a:prstClr val="black">
                <a:alpha val="40000"/>
              </a:prstClr>
            </a:outerShdw>
          </a:effectLst>
        </c:spPr>
      </c:pivotFmt>
      <c:pivotFmt>
        <c:idx val="9"/>
        <c:spPr>
          <a:noFill/>
          <a:ln w="6350">
            <a:solidFill>
              <a:schemeClr val="bg1">
                <a:alpha val="25000"/>
              </a:schemeClr>
            </a:solidFill>
          </a:ln>
          <a:effectLst>
            <a:outerShdw blurRad="50800" dist="38100" dir="2700000" algn="tl" rotWithShape="0">
              <a:prstClr val="black">
                <a:alpha val="40000"/>
              </a:prstClr>
            </a:outerShdw>
          </a:effectLst>
        </c:spPr>
      </c:pivotFmt>
    </c:pivotFmts>
    <c:plotArea>
      <c:layout/>
      <c:doughnutChart>
        <c:varyColors val="1"/>
        <c:ser>
          <c:idx val="0"/>
          <c:order val="0"/>
          <c:tx>
            <c:strRef>
              <c:f>Sheet4!$B$3</c:f>
              <c:strCache>
                <c:ptCount val="1"/>
                <c:pt idx="0">
                  <c:v>Total</c:v>
                </c:pt>
              </c:strCache>
            </c:strRef>
          </c:tx>
          <c:spPr>
            <a:effectLst>
              <a:outerShdw blurRad="50800" dist="38100" dir="2700000" algn="tl" rotWithShape="0">
                <a:prstClr val="black">
                  <a:alpha val="40000"/>
                </a:prstClr>
              </a:outerShdw>
            </a:effectLst>
          </c:spPr>
          <c:dPt>
            <c:idx val="0"/>
            <c:bubble3D val="0"/>
            <c:spPr>
              <a:solidFill>
                <a:srgbClr val="0070C0"/>
              </a:solidFill>
              <a:ln w="6350">
                <a:solidFill>
                  <a:srgbClr val="0070C0"/>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CE6C-41F1-BDB9-EE952F67F777}"/>
              </c:ext>
            </c:extLst>
          </c:dPt>
          <c:dPt>
            <c:idx val="1"/>
            <c:bubble3D val="0"/>
            <c:spPr>
              <a:noFill/>
              <a:ln w="6350">
                <a:solidFill>
                  <a:schemeClr val="bg1">
                    <a:alpha val="2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CE6C-41F1-BDB9-EE952F67F777}"/>
              </c:ext>
            </c:extLst>
          </c:dPt>
          <c:cat>
            <c:strRef>
              <c:f>Sheet4!$A$4:$A$6</c:f>
              <c:strCache>
                <c:ptCount val="2"/>
                <c:pt idx="0">
                  <c:v>diesel</c:v>
                </c:pt>
                <c:pt idx="1">
                  <c:v>gas</c:v>
                </c:pt>
              </c:strCache>
            </c:strRef>
          </c:cat>
          <c:val>
            <c:numRef>
              <c:f>Sheet4!$B$4:$B$6</c:f>
              <c:numCache>
                <c:formatCode>General</c:formatCode>
                <c:ptCount val="2"/>
                <c:pt idx="0">
                  <c:v>86291</c:v>
                </c:pt>
                <c:pt idx="1">
                  <c:v>953960</c:v>
                </c:pt>
              </c:numCache>
            </c:numRef>
          </c:val>
          <c:extLst>
            <c:ext xmlns:c16="http://schemas.microsoft.com/office/drawing/2014/chart" uri="{C3380CC4-5D6E-409C-BE32-E72D297353CC}">
              <c16:uniqueId val="{00000004-CE6C-41F1-BDB9-EE952F67F77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a:effectLst>
              <a:outerShdw blurRad="50800" dist="38100" dir="2700000" algn="tl" rotWithShape="0">
                <a:prstClr val="black">
                  <a:alpha val="40000"/>
                </a:prstClr>
              </a:outerShdw>
            </a:effectLst>
          </c:spPr>
          <c:dPt>
            <c:idx val="0"/>
            <c:bubble3D val="0"/>
            <c:spPr>
              <a:solidFill>
                <a:schemeClr val="bg1"/>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34CD-4E81-B827-2DADE6572A13}"/>
              </c:ext>
            </c:extLst>
          </c:dPt>
          <c:dPt>
            <c:idx val="1"/>
            <c:bubble3D val="0"/>
            <c:spPr>
              <a:solidFill>
                <a:srgbClr val="CC0099"/>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34CD-4E81-B827-2DADE6572A13}"/>
              </c:ext>
            </c:extLst>
          </c:dPt>
          <c:dPt>
            <c:idx val="2"/>
            <c:bubble3D val="0"/>
            <c:spPr>
              <a:solidFill>
                <a:schemeClr val="accent1"/>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34CD-4E81-B827-2DADE6572A13}"/>
              </c:ext>
            </c:extLst>
          </c:dPt>
          <c:val>
            <c:numRef>
              <c:f>Sheet5!$G$4:$G$6</c:f>
              <c:numCache>
                <c:formatCode>0%</c:formatCode>
                <c:ptCount val="3"/>
                <c:pt idx="0">
                  <c:v>1.6774797620958789E-2</c:v>
                </c:pt>
                <c:pt idx="1">
                  <c:v>0.37169779216746729</c:v>
                </c:pt>
                <c:pt idx="2">
                  <c:v>0.61152741021157397</c:v>
                </c:pt>
              </c:numCache>
            </c:numRef>
          </c:val>
          <c:extLst>
            <c:ext xmlns:c16="http://schemas.microsoft.com/office/drawing/2014/chart" uri="{C3380CC4-5D6E-409C-BE32-E72D297353CC}">
              <c16:uniqueId val="{00000006-34CD-4E81-B827-2DADE6572A13}"/>
            </c:ext>
          </c:extLst>
        </c:ser>
        <c:ser>
          <c:idx val="1"/>
          <c:order val="1"/>
          <c:spPr>
            <a:ln>
              <a:noFill/>
            </a:ln>
            <a:effectLst>
              <a:outerShdw blurRad="50800" dist="38100" dir="2700000" algn="tl" rotWithShape="0">
                <a:prstClr val="black">
                  <a:alpha val="40000"/>
                </a:prstClr>
              </a:outerShdw>
            </a:effectLst>
          </c:spPr>
          <c:dPt>
            <c:idx val="0"/>
            <c:bubble3D val="0"/>
            <c:spPr>
              <a:noFill/>
              <a:ln w="19050">
                <a:noFill/>
              </a:ln>
              <a:effectLst/>
            </c:spPr>
            <c:extLst>
              <c:ext xmlns:c16="http://schemas.microsoft.com/office/drawing/2014/chart" uri="{C3380CC4-5D6E-409C-BE32-E72D297353CC}">
                <c16:uniqueId val="{00000008-34CD-4E81-B827-2DADE6572A13}"/>
              </c:ext>
            </c:extLst>
          </c:dPt>
          <c:dPt>
            <c:idx val="1"/>
            <c:bubble3D val="0"/>
            <c:spPr>
              <a:solidFill>
                <a:srgbClr val="CC0099"/>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A-34CD-4E81-B827-2DADE6572A13}"/>
              </c:ext>
            </c:extLst>
          </c:dPt>
          <c:dPt>
            <c:idx val="2"/>
            <c:bubble3D val="0"/>
            <c:spPr>
              <a:solidFill>
                <a:schemeClr val="accent1"/>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C-34CD-4E81-B827-2DADE6572A13}"/>
              </c:ext>
            </c:extLst>
          </c:dPt>
          <c:val>
            <c:numRef>
              <c:f>Sheet5!$H$4:$H$6</c:f>
              <c:numCache>
                <c:formatCode>0%</c:formatCode>
                <c:ptCount val="3"/>
                <c:pt idx="0">
                  <c:v>1.6774797620958789E-2</c:v>
                </c:pt>
                <c:pt idx="1">
                  <c:v>0.37169779216746729</c:v>
                </c:pt>
                <c:pt idx="2">
                  <c:v>0.61152741021157397</c:v>
                </c:pt>
              </c:numCache>
            </c:numRef>
          </c:val>
          <c:extLst>
            <c:ext xmlns:c16="http://schemas.microsoft.com/office/drawing/2014/chart" uri="{C3380CC4-5D6E-409C-BE32-E72D297353CC}">
              <c16:uniqueId val="{0000000D-34CD-4E81-B827-2DADE6572A13}"/>
            </c:ext>
          </c:extLst>
        </c:ser>
        <c:ser>
          <c:idx val="2"/>
          <c:order val="2"/>
          <c:spPr>
            <a:ln>
              <a:noFill/>
            </a:ln>
            <a:effectLst>
              <a:outerShdw blurRad="50800" dist="38100" dir="2700000" algn="tl" rotWithShape="0">
                <a:prstClr val="black">
                  <a:alpha val="40000"/>
                </a:prstClr>
              </a:outerShdw>
            </a:effectLst>
          </c:spPr>
          <c:dPt>
            <c:idx val="0"/>
            <c:bubble3D val="0"/>
            <c:spPr>
              <a:noFill/>
              <a:ln w="19050">
                <a:noFill/>
              </a:ln>
              <a:effectLst/>
            </c:spPr>
            <c:extLst>
              <c:ext xmlns:c16="http://schemas.microsoft.com/office/drawing/2014/chart" uri="{C3380CC4-5D6E-409C-BE32-E72D297353CC}">
                <c16:uniqueId val="{0000000F-34CD-4E81-B827-2DADE6572A13}"/>
              </c:ext>
            </c:extLst>
          </c:dPt>
          <c:dPt>
            <c:idx val="1"/>
            <c:bubble3D val="0"/>
            <c:spPr>
              <a:noFill/>
              <a:ln w="19050">
                <a:noFill/>
              </a:ln>
              <a:effectLst/>
            </c:spPr>
            <c:extLst>
              <c:ext xmlns:c16="http://schemas.microsoft.com/office/drawing/2014/chart" uri="{C3380CC4-5D6E-409C-BE32-E72D297353CC}">
                <c16:uniqueId val="{00000011-34CD-4E81-B827-2DADE6572A13}"/>
              </c:ext>
            </c:extLst>
          </c:dPt>
          <c:dPt>
            <c:idx val="2"/>
            <c:bubble3D val="0"/>
            <c:spPr>
              <a:solidFill>
                <a:schemeClr val="accent1"/>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13-34CD-4E81-B827-2DADE6572A13}"/>
              </c:ext>
            </c:extLst>
          </c:dPt>
          <c:dLbls>
            <c:dLbl>
              <c:idx val="0"/>
              <c:layout>
                <c:manualLayout>
                  <c:x val="7.4999999999999997E-2"/>
                  <c:y val="-3.6897273414969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4CD-4E81-B827-2DADE6572A13}"/>
                </c:ext>
              </c:extLst>
            </c:dLbl>
            <c:dLbl>
              <c:idx val="1"/>
              <c:layout>
                <c:manualLayout>
                  <c:x val="6.6666666666666666E-2"/>
                  <c:y val="9.6855342714295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4CD-4E81-B827-2DADE6572A13}"/>
                </c:ext>
              </c:extLst>
            </c:dLbl>
            <c:dLbl>
              <c:idx val="2"/>
              <c:layout>
                <c:manualLayout>
                  <c:x val="-8.0555555555555533E-2"/>
                  <c:y val="-8.76310243605531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4CD-4E81-B827-2DADE6572A13}"/>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Sheet5!$I$4:$I$6</c:f>
              <c:numCache>
                <c:formatCode>0%</c:formatCode>
                <c:ptCount val="3"/>
                <c:pt idx="0">
                  <c:v>1.6774797620958789E-2</c:v>
                </c:pt>
                <c:pt idx="1">
                  <c:v>0.37169779216746729</c:v>
                </c:pt>
                <c:pt idx="2">
                  <c:v>0.61152741021157397</c:v>
                </c:pt>
              </c:numCache>
            </c:numRef>
          </c:val>
          <c:extLst>
            <c:ext xmlns:c16="http://schemas.microsoft.com/office/drawing/2014/chart" uri="{C3380CC4-5D6E-409C-BE32-E72D297353CC}">
              <c16:uniqueId val="{00000014-34CD-4E81-B827-2DADE6572A1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Sheet1!$A$4:$A$16</c:f>
              <c:strCache>
                <c:ptCount val="1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strCache>
            </c:strRef>
          </c:cat>
          <c:val>
            <c:numRef>
              <c:f>Sheet1!$B$4:$B$16</c:f>
              <c:numCache>
                <c:formatCode>General</c:formatCode>
                <c:ptCount val="12"/>
                <c:pt idx="0">
                  <c:v>33000</c:v>
                </c:pt>
                <c:pt idx="1">
                  <c:v>88235</c:v>
                </c:pt>
                <c:pt idx="2">
                  <c:v>208950</c:v>
                </c:pt>
                <c:pt idx="3">
                  <c:v>18021</c:v>
                </c:pt>
                <c:pt idx="4">
                  <c:v>61958</c:v>
                </c:pt>
                <c:pt idx="5">
                  <c:v>99106</c:v>
                </c:pt>
                <c:pt idx="6">
                  <c:v>17833</c:v>
                </c:pt>
                <c:pt idx="7">
                  <c:v>103800</c:v>
                </c:pt>
                <c:pt idx="8">
                  <c:v>181099</c:v>
                </c:pt>
                <c:pt idx="9">
                  <c:v>167352</c:v>
                </c:pt>
                <c:pt idx="10">
                  <c:v>16503</c:v>
                </c:pt>
                <c:pt idx="11">
                  <c:v>44394</c:v>
                </c:pt>
              </c:numCache>
            </c:numRef>
          </c:val>
          <c:smooth val="0"/>
          <c:extLst>
            <c:ext xmlns:c16="http://schemas.microsoft.com/office/drawing/2014/chart" uri="{C3380CC4-5D6E-409C-BE32-E72D297353CC}">
              <c16:uniqueId val="{00000000-0FA4-4157-8966-87E163C7479F}"/>
            </c:ext>
          </c:extLst>
        </c:ser>
        <c:dLbls>
          <c:showLegendKey val="0"/>
          <c:showVal val="0"/>
          <c:showCatName val="0"/>
          <c:showSerName val="0"/>
          <c:showPercent val="0"/>
          <c:showBubbleSize val="0"/>
        </c:dLbls>
        <c:smooth val="0"/>
        <c:axId val="210199680"/>
        <c:axId val="210197280"/>
      </c:lineChart>
      <c:catAx>
        <c:axId val="21019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7280"/>
        <c:crosses val="autoZero"/>
        <c:auto val="1"/>
        <c:lblAlgn val="ctr"/>
        <c:lblOffset val="100"/>
        <c:noMultiLvlLbl val="0"/>
      </c:catAx>
      <c:valAx>
        <c:axId val="210197280"/>
        <c:scaling>
          <c:orientation val="minMax"/>
        </c:scaling>
        <c:delete val="0"/>
        <c:axPos val="l"/>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96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09-4A14-AFA7-C870419989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09-4A14-AFA7-C87041998957}"/>
              </c:ext>
            </c:extLst>
          </c:dPt>
          <c:cat>
            <c:strRef>
              <c:f>Sheet4!$A$4:$A$6</c:f>
              <c:strCache>
                <c:ptCount val="2"/>
                <c:pt idx="0">
                  <c:v>diesel</c:v>
                </c:pt>
                <c:pt idx="1">
                  <c:v>gas</c:v>
                </c:pt>
              </c:strCache>
            </c:strRef>
          </c:cat>
          <c:val>
            <c:numRef>
              <c:f>Sheet4!$B$4:$B$6</c:f>
              <c:numCache>
                <c:formatCode>General</c:formatCode>
                <c:ptCount val="2"/>
                <c:pt idx="0">
                  <c:v>86291</c:v>
                </c:pt>
                <c:pt idx="1">
                  <c:v>953960</c:v>
                </c:pt>
              </c:numCache>
            </c:numRef>
          </c:val>
          <c:extLst>
            <c:ext xmlns:c16="http://schemas.microsoft.com/office/drawing/2014/chart" uri="{C3380CC4-5D6E-409C-BE32-E72D297353CC}">
              <c16:uniqueId val="{00000000-B357-4923-AECE-0036ADD7574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solidFill>
              <a:ln w="19050">
                <a:noFill/>
              </a:ln>
              <a:effectLst/>
            </c:spPr>
            <c:extLst>
              <c:ext xmlns:c16="http://schemas.microsoft.com/office/drawing/2014/chart" uri="{C3380CC4-5D6E-409C-BE32-E72D297353CC}">
                <c16:uniqueId val="{00000009-742A-4F9B-9858-C929E13636F3}"/>
              </c:ext>
            </c:extLst>
          </c:dPt>
          <c:dPt>
            <c:idx val="1"/>
            <c:bubble3D val="0"/>
            <c:spPr>
              <a:solidFill>
                <a:srgbClr val="CC0099"/>
              </a:solidFill>
              <a:ln w="19050">
                <a:noFill/>
              </a:ln>
              <a:effectLst/>
            </c:spPr>
            <c:extLst>
              <c:ext xmlns:c16="http://schemas.microsoft.com/office/drawing/2014/chart" uri="{C3380CC4-5D6E-409C-BE32-E72D297353CC}">
                <c16:uniqueId val="{0000000B-742A-4F9B-9858-C929E13636F3}"/>
              </c:ext>
            </c:extLst>
          </c:dPt>
          <c:dPt>
            <c:idx val="2"/>
            <c:bubble3D val="0"/>
            <c:spPr>
              <a:solidFill>
                <a:schemeClr val="accent1"/>
              </a:solidFill>
              <a:ln w="19050">
                <a:noFill/>
              </a:ln>
              <a:effectLst/>
            </c:spPr>
            <c:extLst>
              <c:ext xmlns:c16="http://schemas.microsoft.com/office/drawing/2014/chart" uri="{C3380CC4-5D6E-409C-BE32-E72D297353CC}">
                <c16:uniqueId val="{00000008-742A-4F9B-9858-C929E13636F3}"/>
              </c:ext>
            </c:extLst>
          </c:dPt>
          <c:val>
            <c:numRef>
              <c:f>Sheet5!$G$4:$G$6</c:f>
              <c:numCache>
                <c:formatCode>0%</c:formatCode>
                <c:ptCount val="3"/>
                <c:pt idx="0">
                  <c:v>1.6774797620958789E-2</c:v>
                </c:pt>
                <c:pt idx="1">
                  <c:v>0.37169779216746729</c:v>
                </c:pt>
                <c:pt idx="2">
                  <c:v>0.61152741021157397</c:v>
                </c:pt>
              </c:numCache>
            </c:numRef>
          </c:val>
          <c:extLst>
            <c:ext xmlns:c16="http://schemas.microsoft.com/office/drawing/2014/chart" uri="{C3380CC4-5D6E-409C-BE32-E72D297353CC}">
              <c16:uniqueId val="{00000000-742A-4F9B-9858-C929E13636F3}"/>
            </c:ext>
          </c:extLst>
        </c:ser>
        <c:ser>
          <c:idx val="1"/>
          <c:order val="1"/>
          <c:spPr>
            <a:ln>
              <a:noFill/>
            </a:ln>
          </c:spPr>
          <c:dPt>
            <c:idx val="0"/>
            <c:bubble3D val="0"/>
            <c:spPr>
              <a:noFill/>
              <a:ln w="19050">
                <a:noFill/>
              </a:ln>
              <a:effectLst/>
            </c:spPr>
            <c:extLst>
              <c:ext xmlns:c16="http://schemas.microsoft.com/office/drawing/2014/chart" uri="{C3380CC4-5D6E-409C-BE32-E72D297353CC}">
                <c16:uniqueId val="{00000004-742A-4F9B-9858-C929E13636F3}"/>
              </c:ext>
            </c:extLst>
          </c:dPt>
          <c:dPt>
            <c:idx val="1"/>
            <c:bubble3D val="0"/>
            <c:spPr>
              <a:solidFill>
                <a:srgbClr val="CC0099"/>
              </a:solidFill>
              <a:ln w="19050">
                <a:noFill/>
              </a:ln>
              <a:effectLst/>
            </c:spPr>
            <c:extLst>
              <c:ext xmlns:c16="http://schemas.microsoft.com/office/drawing/2014/chart" uri="{C3380CC4-5D6E-409C-BE32-E72D297353CC}">
                <c16:uniqueId val="{0000000A-742A-4F9B-9858-C929E13636F3}"/>
              </c:ext>
            </c:extLst>
          </c:dPt>
          <c:dPt>
            <c:idx val="2"/>
            <c:bubble3D val="0"/>
            <c:spPr>
              <a:solidFill>
                <a:schemeClr val="accent1"/>
              </a:solidFill>
              <a:ln w="19050">
                <a:noFill/>
              </a:ln>
              <a:effectLst/>
            </c:spPr>
            <c:extLst>
              <c:ext xmlns:c16="http://schemas.microsoft.com/office/drawing/2014/chart" uri="{C3380CC4-5D6E-409C-BE32-E72D297353CC}">
                <c16:uniqueId val="{00000007-742A-4F9B-9858-C929E13636F3}"/>
              </c:ext>
            </c:extLst>
          </c:dPt>
          <c:val>
            <c:numRef>
              <c:f>Sheet5!$H$4:$H$6</c:f>
              <c:numCache>
                <c:formatCode>0%</c:formatCode>
                <c:ptCount val="3"/>
                <c:pt idx="0">
                  <c:v>1.6774797620958789E-2</c:v>
                </c:pt>
                <c:pt idx="1">
                  <c:v>0.37169779216746729</c:v>
                </c:pt>
                <c:pt idx="2">
                  <c:v>0.61152741021157397</c:v>
                </c:pt>
              </c:numCache>
            </c:numRef>
          </c:val>
          <c:extLst>
            <c:ext xmlns:c16="http://schemas.microsoft.com/office/drawing/2014/chart" uri="{C3380CC4-5D6E-409C-BE32-E72D297353CC}">
              <c16:uniqueId val="{00000001-742A-4F9B-9858-C929E13636F3}"/>
            </c:ext>
          </c:extLst>
        </c:ser>
        <c:ser>
          <c:idx val="2"/>
          <c:order val="2"/>
          <c:spPr>
            <a:ln>
              <a:noFill/>
            </a:ln>
          </c:spPr>
          <c:dPt>
            <c:idx val="0"/>
            <c:bubble3D val="0"/>
            <c:spPr>
              <a:noFill/>
              <a:ln w="19050">
                <a:noFill/>
              </a:ln>
              <a:effectLst/>
            </c:spPr>
            <c:extLst>
              <c:ext xmlns:c16="http://schemas.microsoft.com/office/drawing/2014/chart" uri="{C3380CC4-5D6E-409C-BE32-E72D297353CC}">
                <c16:uniqueId val="{00000003-742A-4F9B-9858-C929E13636F3}"/>
              </c:ext>
            </c:extLst>
          </c:dPt>
          <c:dPt>
            <c:idx val="1"/>
            <c:bubble3D val="0"/>
            <c:spPr>
              <a:noFill/>
              <a:ln w="19050">
                <a:noFill/>
              </a:ln>
              <a:effectLst/>
            </c:spPr>
            <c:extLst>
              <c:ext xmlns:c16="http://schemas.microsoft.com/office/drawing/2014/chart" uri="{C3380CC4-5D6E-409C-BE32-E72D297353CC}">
                <c16:uniqueId val="{00000005-742A-4F9B-9858-C929E13636F3}"/>
              </c:ext>
            </c:extLst>
          </c:dPt>
          <c:dPt>
            <c:idx val="2"/>
            <c:bubble3D val="0"/>
            <c:spPr>
              <a:solidFill>
                <a:schemeClr val="accent1"/>
              </a:solidFill>
              <a:ln w="19050">
                <a:noFill/>
              </a:ln>
              <a:effectLst/>
            </c:spPr>
            <c:extLst>
              <c:ext xmlns:c16="http://schemas.microsoft.com/office/drawing/2014/chart" uri="{C3380CC4-5D6E-409C-BE32-E72D297353CC}">
                <c16:uniqueId val="{00000006-742A-4F9B-9858-C929E13636F3}"/>
              </c:ext>
            </c:extLst>
          </c:dPt>
          <c:dLbls>
            <c:dLbl>
              <c:idx val="0"/>
              <c:layout>
                <c:manualLayout>
                  <c:x val="7.4999999999999997E-2"/>
                  <c:y val="-3.6897273414969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42A-4F9B-9858-C929E13636F3}"/>
                </c:ext>
              </c:extLst>
            </c:dLbl>
            <c:dLbl>
              <c:idx val="1"/>
              <c:layout>
                <c:manualLayout>
                  <c:x val="6.6666666666666666E-2"/>
                  <c:y val="9.6855342714295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42A-4F9B-9858-C929E13636F3}"/>
                </c:ext>
              </c:extLst>
            </c:dLbl>
            <c:dLbl>
              <c:idx val="2"/>
              <c:layout>
                <c:manualLayout>
                  <c:x val="-8.0555555555555533E-2"/>
                  <c:y val="-8.76310243605531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42A-4F9B-9858-C929E13636F3}"/>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Sheet5!$I$4:$I$6</c:f>
              <c:numCache>
                <c:formatCode>0%</c:formatCode>
                <c:ptCount val="3"/>
                <c:pt idx="0">
                  <c:v>1.6774797620958789E-2</c:v>
                </c:pt>
                <c:pt idx="1">
                  <c:v>0.37169779216746729</c:v>
                </c:pt>
                <c:pt idx="2">
                  <c:v>0.61152741021157397</c:v>
                </c:pt>
              </c:numCache>
            </c:numRef>
          </c:val>
          <c:extLst>
            <c:ext xmlns:c16="http://schemas.microsoft.com/office/drawing/2014/chart" uri="{C3380CC4-5D6E-409C-BE32-E72D297353CC}">
              <c16:uniqueId val="{00000002-742A-4F9B-9858-C929E13636F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plotSurface>
          <cx:spPr>
            <a:noFill/>
            <a:ln>
              <a:noFill/>
            </a:ln>
          </cx:spPr>
        </cx:plotSurface>
        <cx:series layoutId="waterfall" uniqueId="{5B9626D4-7558-405E-A929-8288667F3EE0}">
          <cx:spPr>
            <a:solidFill>
              <a:schemeClr val="bg1"/>
            </a:solidFill>
            <a:ln>
              <a:noFill/>
            </a:ln>
            <a:effectLst>
              <a:outerShdw blurRad="50800" dist="38100" dir="2700000" algn="tl" rotWithShape="0">
                <a:prstClr val="black">
                  <a:alpha val="40000"/>
                </a:prstClr>
              </a:outerShdw>
            </a:effectLst>
          </cx:spPr>
          <cx:dataPt idx="0">
            <cx:spPr>
              <a:solidFill>
                <a:srgbClr val="5B9BD5">
                  <a:lumMod val="60000"/>
                  <a:lumOff val="40000"/>
                </a:srgbClr>
              </a:solidFill>
            </cx:spPr>
          </cx:dataPt>
          <cx:dataPt idx="1">
            <cx:spPr>
              <a:solidFill>
                <a:srgbClr val="0070C0"/>
              </a:solidFill>
            </cx:spPr>
          </cx:dataPt>
          <cx:dataPt idx="2">
            <cx:spPr>
              <a:solidFill>
                <a:srgbClr val="CC0099"/>
              </a:solidFill>
            </cx:spPr>
          </cx:dataPt>
          <cx:dataLabels pos="outEnd">
            <cx:numFmt formatCode="#,##0" sourceLinked="0"/>
            <cx:spPr>
              <a:noFill/>
              <a:ln>
                <a:noFill/>
              </a:ln>
              <a:effectLst>
                <a:outerShdw blurRad="50800" dist="38100" dir="2700000" algn="tl" rotWithShape="0">
                  <a:prstClr val="black">
                    <a:alpha val="40000"/>
                  </a:prstClr>
                </a:outerShdw>
              </a:effectLst>
            </cx:spPr>
            <cx:txPr>
              <a:bodyPr spcFirstLastPara="1" vertOverflow="ellipsis" horzOverflow="overflow" wrap="square" lIns="0" tIns="0" rIns="0" bIns="0" anchor="ctr" anchorCtr="1"/>
              <a:lstStyle/>
              <a:p>
                <a:pPr algn="ctr" rtl="0">
                  <a:defRPr>
                    <a:ln>
                      <a:noFill/>
                    </a:ln>
                    <a:solidFill>
                      <a:schemeClr val="bg1"/>
                    </a:solidFill>
                  </a:defRPr>
                </a:pPr>
                <a:endParaRPr lang="en-US" sz="900" b="0" i="0" u="none" strike="noStrike" baseline="0">
                  <a:ln>
                    <a:noFill/>
                  </a:ln>
                  <a:solidFill>
                    <a:schemeClr val="bg1"/>
                  </a:solidFill>
                  <a:latin typeface="Calibri" panose="020F0502020204030204"/>
                </a:endParaRPr>
              </a:p>
            </cx:txPr>
            <cx:visibility seriesName="0" categoryName="0" value="1"/>
            <cx:separator>, </cx:separator>
          </cx:dataLabels>
          <cx:dataId val="0"/>
          <cx:layoutPr>
            <cx:visibility connectorLines="0"/>
            <cx:subtotals>
              <cx:idx val="2"/>
            </cx:subtotals>
          </cx:layoutPr>
        </cx:series>
      </cx:plotAreaRegion>
      <cx:axis id="0">
        <cx:catScaling gapWidth="0.5"/>
        <cx:tickLabels/>
        <cx:spPr>
          <a:ln>
            <a:gradFill flip="none" rotWithShape="1">
              <a:gsLst>
                <a:gs pos="0">
                  <a:srgbClr val="0070C0"/>
                </a:gs>
                <a:gs pos="100000">
                  <a:srgbClr val="CC0099">
                    <a:lumMod val="99000"/>
                    <a:lumOff val="1000"/>
                  </a:srgbClr>
                </a:gs>
              </a:gsLst>
              <a:lin ang="0" scaled="1"/>
              <a:tileRect/>
            </a:gradFill>
          </a:ln>
        </cx:spPr>
        <cx:txPr>
          <a:bodyPr spcFirstLastPara="1" vertOverflow="ellipsis" horzOverflow="overflow" wrap="square" lIns="0" tIns="0" rIns="0" bIns="0" anchor="ctr" anchorCtr="1"/>
          <a:lstStyle/>
          <a:p>
            <a:pPr algn="ctr" rtl="0">
              <a:defRPr>
                <a:ln>
                  <a:noFill/>
                </a:ln>
                <a:solidFill>
                  <a:schemeClr val="bg1"/>
                </a:solidFill>
              </a:defRPr>
            </a:pPr>
            <a:endParaRPr lang="en-US" sz="900" b="0" i="0" u="none" strike="noStrike" baseline="0">
              <a:ln>
                <a:noFill/>
              </a:ln>
              <a:solidFill>
                <a:schemeClr val="bg1"/>
              </a:solidFill>
              <a:latin typeface="Calibri" panose="020F0502020204030204"/>
            </a:endParaRPr>
          </a:p>
        </cx:txPr>
      </cx:axis>
      <cx:axis id="1" hidden="1">
        <cx:valScaling/>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series layoutId="waterfall" uniqueId="{5B9626D4-7558-405E-A929-8288667F3EE0}">
          <cx:dataLabels pos="outEnd">
            <cx:visibility seriesName="0" categoryName="0" value="1"/>
          </cx:dataLabels>
          <cx:dataId val="0"/>
          <cx:layoutPr>
            <cx:visibility connectorLines="1"/>
            <cx:subtotals>
              <cx:idx val="2"/>
            </cx:subtotals>
          </cx:layoutPr>
        </cx:series>
      </cx:plotAreaRegion>
      <cx:axis id="0">
        <cx:catScaling gapWidth="0.5"/>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3" Type="http://schemas.openxmlformats.org/officeDocument/2006/relationships/chart" Target="../charts/chart2.xml"/><Relationship Id="rId7" Type="http://schemas.openxmlformats.org/officeDocument/2006/relationships/image" Target="../media/image2.png"/><Relationship Id="rId12" Type="http://schemas.openxmlformats.org/officeDocument/2006/relationships/image" Target="../media/image7.svg"/><Relationship Id="rId2" Type="http://schemas.openxmlformats.org/officeDocument/2006/relationships/chart" Target="../charts/chart1.xml"/><Relationship Id="rId16" Type="http://schemas.openxmlformats.org/officeDocument/2006/relationships/image" Target="../media/image11.svg"/><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image" Target="../media/image6.png"/><Relationship Id="rId5" Type="http://schemas.microsoft.com/office/2014/relationships/chartEx" Target="../charts/chartEx1.xml"/><Relationship Id="rId15" Type="http://schemas.openxmlformats.org/officeDocument/2006/relationships/image" Target="../media/image10.png"/><Relationship Id="rId10" Type="http://schemas.openxmlformats.org/officeDocument/2006/relationships/image" Target="../media/image5.svg"/><Relationship Id="rId4" Type="http://schemas.openxmlformats.org/officeDocument/2006/relationships/chart" Target="../charts/chart3.xml"/><Relationship Id="rId9" Type="http://schemas.openxmlformats.org/officeDocument/2006/relationships/image" Target="../media/image4.png"/><Relationship Id="rId14" Type="http://schemas.openxmlformats.org/officeDocument/2006/relationships/image" Target="../media/image9.sv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oneCellAnchor>
    <xdr:from>
      <xdr:col>2</xdr:col>
      <xdr:colOff>563880</xdr:colOff>
      <xdr:row>1</xdr:row>
      <xdr:rowOff>38100</xdr:rowOff>
    </xdr:from>
    <xdr:ext cx="12406435" cy="8047417"/>
    <xdr:pic>
      <xdr:nvPicPr>
        <xdr:cNvPr id="2" name="Picture 1">
          <a:extLst>
            <a:ext uri="{FF2B5EF4-FFF2-40B4-BE49-F238E27FC236}">
              <a16:creationId xmlns:a16="http://schemas.microsoft.com/office/drawing/2014/main" id="{353AAA31-2995-411E-BEF6-FA9042740546}"/>
            </a:ext>
          </a:extLst>
        </xdr:cNvPr>
        <xdr:cNvPicPr>
          <a:picLocks noChangeAspect="1"/>
        </xdr:cNvPicPr>
      </xdr:nvPicPr>
      <xdr:blipFill>
        <a:blip xmlns:r="http://schemas.openxmlformats.org/officeDocument/2006/relationships" r:embed="rId1"/>
        <a:stretch>
          <a:fillRect/>
        </a:stretch>
      </xdr:blipFill>
      <xdr:spPr>
        <a:xfrm>
          <a:off x="1783080" y="223157"/>
          <a:ext cx="12406435" cy="8047417"/>
        </a:xfrm>
        <a:prstGeom prst="rect">
          <a:avLst/>
        </a:prstGeom>
      </xdr:spPr>
    </xdr:pic>
    <xdr:clientData/>
  </xdr:oneCellAnchor>
  <xdr:twoCellAnchor>
    <xdr:from>
      <xdr:col>14</xdr:col>
      <xdr:colOff>21770</xdr:colOff>
      <xdr:row>18</xdr:row>
      <xdr:rowOff>91440</xdr:rowOff>
    </xdr:from>
    <xdr:to>
      <xdr:col>22</xdr:col>
      <xdr:colOff>99059</xdr:colOff>
      <xdr:row>30</xdr:row>
      <xdr:rowOff>15240</xdr:rowOff>
    </xdr:to>
    <xdr:graphicFrame macro="">
      <xdr:nvGraphicFramePr>
        <xdr:cNvPr id="3" name="Chart 2">
          <a:extLst>
            <a:ext uri="{FF2B5EF4-FFF2-40B4-BE49-F238E27FC236}">
              <a16:creationId xmlns:a16="http://schemas.microsoft.com/office/drawing/2014/main" id="{41261F21-3262-4DDB-B1DD-D8589242A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505319</xdr:colOff>
      <xdr:row>31</xdr:row>
      <xdr:rowOff>64211</xdr:rowOff>
    </xdr:from>
    <xdr:to>
      <xdr:col>12</xdr:col>
      <xdr:colOff>352921</xdr:colOff>
      <xdr:row>42</xdr:row>
      <xdr:rowOff>36502</xdr:rowOff>
    </xdr:to>
    <xdr:grpSp>
      <xdr:nvGrpSpPr>
        <xdr:cNvPr id="8" name="Group 7">
          <a:extLst>
            <a:ext uri="{FF2B5EF4-FFF2-40B4-BE49-F238E27FC236}">
              <a16:creationId xmlns:a16="http://schemas.microsoft.com/office/drawing/2014/main" id="{2EB4B085-F36C-25D4-8E15-C7EF2219EA46}"/>
            </a:ext>
          </a:extLst>
        </xdr:cNvPr>
        <xdr:cNvGrpSpPr/>
      </xdr:nvGrpSpPr>
      <xdr:grpSpPr>
        <a:xfrm>
          <a:off x="4772519" y="5800982"/>
          <a:ext cx="2895602" cy="2007920"/>
          <a:chOff x="4225635" y="5870064"/>
          <a:chExt cx="2895602" cy="1971076"/>
        </a:xfrm>
        <a:effectLst>
          <a:outerShdw blurRad="50800" dist="38100" dir="2700000" algn="tl" rotWithShape="0">
            <a:prstClr val="black">
              <a:alpha val="40000"/>
            </a:prstClr>
          </a:outerShdw>
        </a:effectLst>
      </xdr:grpSpPr>
      <xdr:graphicFrame macro="">
        <xdr:nvGraphicFramePr>
          <xdr:cNvPr id="4" name="Chart 3">
            <a:extLst>
              <a:ext uri="{FF2B5EF4-FFF2-40B4-BE49-F238E27FC236}">
                <a16:creationId xmlns:a16="http://schemas.microsoft.com/office/drawing/2014/main" id="{1C9B6893-437F-4170-A1E6-0D1029FD80BE}"/>
              </a:ext>
            </a:extLst>
          </xdr:cNvPr>
          <xdr:cNvGraphicFramePr>
            <a:graphicFrameLocks/>
          </xdr:cNvGraphicFramePr>
        </xdr:nvGraphicFramePr>
        <xdr:xfrm>
          <a:off x="4225635" y="5870064"/>
          <a:ext cx="2895602" cy="1971076"/>
        </xdr:xfrm>
        <a:graphic>
          <a:graphicData uri="http://schemas.openxmlformats.org/drawingml/2006/chart">
            <c:chart xmlns:c="http://schemas.openxmlformats.org/drawingml/2006/chart" xmlns:r="http://schemas.openxmlformats.org/officeDocument/2006/relationships" r:id="rId3"/>
          </a:graphicData>
        </a:graphic>
      </xdr:graphicFrame>
      <xdr:sp macro="" textlink="Sheet4!C5">
        <xdr:nvSpPr>
          <xdr:cNvPr id="5" name="TextBox 4">
            <a:extLst>
              <a:ext uri="{FF2B5EF4-FFF2-40B4-BE49-F238E27FC236}">
                <a16:creationId xmlns:a16="http://schemas.microsoft.com/office/drawing/2014/main" id="{742ED7FE-93B5-A621-A25D-B838E9FCBBB7}"/>
              </a:ext>
            </a:extLst>
          </xdr:cNvPr>
          <xdr:cNvSpPr txBox="1"/>
        </xdr:nvSpPr>
        <xdr:spPr>
          <a:xfrm>
            <a:off x="5099539" y="6459416"/>
            <a:ext cx="1159998" cy="766778"/>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2E0692A-6BB2-44A7-B5DE-983F578F25E8}" type="TxLink">
              <a:rPr lang="en-US" sz="4400" b="0" i="0" u="none" strike="noStrike">
                <a:solidFill>
                  <a:schemeClr val="bg1"/>
                </a:solidFill>
                <a:latin typeface="Calibri"/>
                <a:cs typeface="Calibri"/>
              </a:rPr>
              <a:t>92%</a:t>
            </a:fld>
            <a:endParaRPr lang="en-IN" sz="4400">
              <a:solidFill>
                <a:schemeClr val="bg1"/>
              </a:solidFill>
            </a:endParaRPr>
          </a:p>
        </xdr:txBody>
      </xdr:sp>
    </xdr:grpSp>
    <xdr:clientData/>
  </xdr:twoCellAnchor>
  <xdr:twoCellAnchor>
    <xdr:from>
      <xdr:col>11</xdr:col>
      <xdr:colOff>459599</xdr:colOff>
      <xdr:row>31</xdr:row>
      <xdr:rowOff>64211</xdr:rowOff>
    </xdr:from>
    <xdr:to>
      <xdr:col>16</xdr:col>
      <xdr:colOff>307201</xdr:colOff>
      <xdr:row>42</xdr:row>
      <xdr:rowOff>36502</xdr:rowOff>
    </xdr:to>
    <xdr:grpSp>
      <xdr:nvGrpSpPr>
        <xdr:cNvPr id="9" name="Group 8">
          <a:extLst>
            <a:ext uri="{FF2B5EF4-FFF2-40B4-BE49-F238E27FC236}">
              <a16:creationId xmlns:a16="http://schemas.microsoft.com/office/drawing/2014/main" id="{1D93C9CA-1973-D44E-DB15-6A49FDC931F7}"/>
            </a:ext>
          </a:extLst>
        </xdr:cNvPr>
        <xdr:cNvGrpSpPr/>
      </xdr:nvGrpSpPr>
      <xdr:grpSpPr>
        <a:xfrm>
          <a:off x="7165199" y="5800982"/>
          <a:ext cx="2895602" cy="2007920"/>
          <a:chOff x="7273635" y="5875929"/>
          <a:chExt cx="2895602" cy="1971076"/>
        </a:xfrm>
      </xdr:grpSpPr>
      <xdr:graphicFrame macro="">
        <xdr:nvGraphicFramePr>
          <xdr:cNvPr id="6" name="Chart 5">
            <a:extLst>
              <a:ext uri="{FF2B5EF4-FFF2-40B4-BE49-F238E27FC236}">
                <a16:creationId xmlns:a16="http://schemas.microsoft.com/office/drawing/2014/main" id="{D1C40600-68F6-47D9-9C02-572841C614B7}"/>
              </a:ext>
            </a:extLst>
          </xdr:cNvPr>
          <xdr:cNvGraphicFramePr>
            <a:graphicFrameLocks/>
          </xdr:cNvGraphicFramePr>
        </xdr:nvGraphicFramePr>
        <xdr:xfrm>
          <a:off x="7273635" y="5875929"/>
          <a:ext cx="2895602" cy="1971076"/>
        </xdr:xfrm>
        <a:graphic>
          <a:graphicData uri="http://schemas.openxmlformats.org/drawingml/2006/chart">
            <c:chart xmlns:c="http://schemas.openxmlformats.org/drawingml/2006/chart" xmlns:r="http://schemas.openxmlformats.org/officeDocument/2006/relationships" r:id="rId4"/>
          </a:graphicData>
        </a:graphic>
      </xdr:graphicFrame>
      <xdr:sp macro="" textlink="Sheet4!C4">
        <xdr:nvSpPr>
          <xdr:cNvPr id="7" name="TextBox 6">
            <a:extLst>
              <a:ext uri="{FF2B5EF4-FFF2-40B4-BE49-F238E27FC236}">
                <a16:creationId xmlns:a16="http://schemas.microsoft.com/office/drawing/2014/main" id="{3802B7A6-6869-962F-1F9D-26FEBC1A006D}"/>
              </a:ext>
            </a:extLst>
          </xdr:cNvPr>
          <xdr:cNvSpPr txBox="1"/>
        </xdr:nvSpPr>
        <xdr:spPr>
          <a:xfrm>
            <a:off x="8147539" y="6465281"/>
            <a:ext cx="1159998" cy="766778"/>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1C423AC-ED1A-44BF-9091-947850C68F45}" type="TxLink">
              <a:rPr lang="en-US" sz="4400" b="0" i="0" u="none" strike="noStrike">
                <a:solidFill>
                  <a:schemeClr val="bg1"/>
                </a:solidFill>
                <a:latin typeface="Calibri"/>
                <a:ea typeface="+mn-ea"/>
                <a:cs typeface="Calibri"/>
              </a:rPr>
              <a:t>8%</a:t>
            </a:fld>
            <a:endParaRPr lang="en-IN" sz="4400">
              <a:solidFill>
                <a:schemeClr val="bg1"/>
              </a:solidFill>
            </a:endParaRPr>
          </a:p>
        </xdr:txBody>
      </xdr:sp>
    </xdr:grpSp>
    <xdr:clientData/>
  </xdr:twoCellAnchor>
  <xdr:twoCellAnchor>
    <xdr:from>
      <xdr:col>17</xdr:col>
      <xdr:colOff>175260</xdr:colOff>
      <xdr:row>32</xdr:row>
      <xdr:rowOff>0</xdr:rowOff>
    </xdr:from>
    <xdr:to>
      <xdr:col>22</xdr:col>
      <xdr:colOff>198120</xdr:colOff>
      <xdr:row>42</xdr:row>
      <xdr:rowOff>60960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0D2CF764-9758-498A-9487-38AF501ADE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538460" y="5852160"/>
              <a:ext cx="3070860" cy="18897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320040</xdr:colOff>
      <xdr:row>18</xdr:row>
      <xdr:rowOff>7620</xdr:rowOff>
    </xdr:from>
    <xdr:to>
      <xdr:col>12</xdr:col>
      <xdr:colOff>182880</xdr:colOff>
      <xdr:row>30</xdr:row>
      <xdr:rowOff>106679</xdr:rowOff>
    </xdr:to>
    <xdr:graphicFrame macro="">
      <xdr:nvGraphicFramePr>
        <xdr:cNvPr id="12" name="Chart 11">
          <a:extLst>
            <a:ext uri="{FF2B5EF4-FFF2-40B4-BE49-F238E27FC236}">
              <a16:creationId xmlns:a16="http://schemas.microsoft.com/office/drawing/2014/main" id="{0062490A-6905-4635-B756-2CECFCAFD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381000</xdr:colOff>
      <xdr:row>12</xdr:row>
      <xdr:rowOff>83820</xdr:rowOff>
    </xdr:from>
    <xdr:to>
      <xdr:col>19</xdr:col>
      <xdr:colOff>548640</xdr:colOff>
      <xdr:row>14</xdr:row>
      <xdr:rowOff>60960</xdr:rowOff>
    </xdr:to>
    <xdr:sp macro="" textlink="Sheet2!D4">
      <xdr:nvSpPr>
        <xdr:cNvPr id="11" name="Rectangle: Rounded Corners 10">
          <a:extLst>
            <a:ext uri="{FF2B5EF4-FFF2-40B4-BE49-F238E27FC236}">
              <a16:creationId xmlns:a16="http://schemas.microsoft.com/office/drawing/2014/main" id="{8970DFC8-C34E-9145-9C90-2F6CB147BCC3}"/>
            </a:ext>
          </a:extLst>
        </xdr:cNvPr>
        <xdr:cNvSpPr/>
      </xdr:nvSpPr>
      <xdr:spPr>
        <a:xfrm>
          <a:off x="10744200" y="2278380"/>
          <a:ext cx="1386840" cy="342900"/>
        </a:xfrm>
        <a:prstGeom prst="roundRect">
          <a:avLst>
            <a:gd name="adj" fmla="val 25556"/>
          </a:avLst>
        </a:prstGeom>
        <a:noFill/>
        <a:ln w="6350">
          <a:gradFill flip="none" rotWithShape="1">
            <a:gsLst>
              <a:gs pos="0">
                <a:srgbClr val="CC0099"/>
              </a:gs>
              <a:gs pos="100000">
                <a:srgbClr val="0070C0"/>
              </a:gs>
            </a:gsLst>
            <a:lin ang="13500000" scaled="1"/>
            <a:tileRect/>
          </a:gra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82E5BEDE-8E3A-4A11-81B8-152428006EEA}" type="TxLink">
            <a:rPr lang="en-US" sz="1400" b="0" i="0" u="none" strike="noStrike">
              <a:solidFill>
                <a:schemeClr val="bg1"/>
              </a:solidFill>
              <a:effectLst>
                <a:outerShdw blurRad="50800" dist="38100" dir="2700000" algn="tl" rotWithShape="0">
                  <a:prstClr val="black">
                    <a:alpha val="40000"/>
                  </a:prstClr>
                </a:outerShdw>
              </a:effectLst>
              <a:latin typeface="Calibri"/>
              <a:cs typeface="Calibri"/>
            </a:rPr>
            <a:pPr algn="l"/>
            <a:t>bmw</a:t>
          </a:fld>
          <a:endParaRPr lang="en-IN" sz="1400">
            <a:solidFill>
              <a:schemeClr val="bg1"/>
            </a:solidFill>
            <a:effectLst>
              <a:outerShdw blurRad="50800" dist="38100" dir="2700000" algn="tl" rotWithShape="0">
                <a:prstClr val="black">
                  <a:alpha val="40000"/>
                </a:prstClr>
              </a:outerShdw>
            </a:effectLst>
          </a:endParaRPr>
        </a:p>
      </xdr:txBody>
    </xdr:sp>
    <xdr:clientData/>
  </xdr:twoCellAnchor>
  <xdr:twoCellAnchor>
    <xdr:from>
      <xdr:col>17</xdr:col>
      <xdr:colOff>281940</xdr:colOff>
      <xdr:row>8</xdr:row>
      <xdr:rowOff>167640</xdr:rowOff>
    </xdr:from>
    <xdr:to>
      <xdr:col>20</xdr:col>
      <xdr:colOff>298645</xdr:colOff>
      <xdr:row>12</xdr:row>
      <xdr:rowOff>29424</xdr:rowOff>
    </xdr:to>
    <xdr:sp macro="" textlink="Sheet2!E4">
      <xdr:nvSpPr>
        <xdr:cNvPr id="20" name="TextBox 19">
          <a:extLst>
            <a:ext uri="{FF2B5EF4-FFF2-40B4-BE49-F238E27FC236}">
              <a16:creationId xmlns:a16="http://schemas.microsoft.com/office/drawing/2014/main" id="{4444C8CF-20D7-548C-A694-8D3DE8713A3C}"/>
            </a:ext>
          </a:extLst>
        </xdr:cNvPr>
        <xdr:cNvSpPr txBox="1"/>
      </xdr:nvSpPr>
      <xdr:spPr>
        <a:xfrm>
          <a:off x="10645140" y="1630680"/>
          <a:ext cx="1845505" cy="593304"/>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D0201727-BD4C-4F47-9ABF-3BF172DF4BA4}" type="TxLink">
            <a:rPr lang="en-US" sz="3200" b="0" i="0" u="none" strike="noStrike">
              <a:solidFill>
                <a:schemeClr val="bg1"/>
              </a:solidFill>
              <a:effectLst>
                <a:outerShdw blurRad="50800" dist="38100" dir="2700000" algn="tl" rotWithShape="0">
                  <a:prstClr val="black">
                    <a:alpha val="40000"/>
                  </a:prstClr>
                </a:outerShdw>
              </a:effectLst>
              <a:latin typeface="Calibri"/>
              <a:ea typeface="+mn-ea"/>
              <a:cs typeface="Calibri"/>
            </a:rPr>
            <a:t>$2,08,950</a:t>
          </a:fld>
          <a:endParaRPr lang="en-IN" sz="3200">
            <a:solidFill>
              <a:schemeClr val="bg1"/>
            </a:solidFill>
            <a:effectLst>
              <a:outerShdw blurRad="50800" dist="38100" dir="2700000" algn="tl" rotWithShape="0">
                <a:prstClr val="black">
                  <a:alpha val="40000"/>
                </a:prstClr>
              </a:outerShdw>
            </a:effectLst>
          </a:endParaRPr>
        </a:p>
      </xdr:txBody>
    </xdr:sp>
    <xdr:clientData/>
  </xdr:twoCellAnchor>
  <xdr:twoCellAnchor>
    <xdr:from>
      <xdr:col>20</xdr:col>
      <xdr:colOff>547654</xdr:colOff>
      <xdr:row>6</xdr:row>
      <xdr:rowOff>129540</xdr:rowOff>
    </xdr:from>
    <xdr:to>
      <xdr:col>22</xdr:col>
      <xdr:colOff>80622</xdr:colOff>
      <xdr:row>8</xdr:row>
      <xdr:rowOff>45720</xdr:rowOff>
    </xdr:to>
    <xdr:grpSp>
      <xdr:nvGrpSpPr>
        <xdr:cNvPr id="23" name="Group 22">
          <a:extLst>
            <a:ext uri="{FF2B5EF4-FFF2-40B4-BE49-F238E27FC236}">
              <a16:creationId xmlns:a16="http://schemas.microsoft.com/office/drawing/2014/main" id="{E15697D5-4408-7524-1685-F6FBB28A2958}"/>
            </a:ext>
          </a:extLst>
        </xdr:cNvPr>
        <xdr:cNvGrpSpPr/>
      </xdr:nvGrpSpPr>
      <xdr:grpSpPr>
        <a:xfrm>
          <a:off x="12739654" y="1239883"/>
          <a:ext cx="752168" cy="286294"/>
          <a:chOff x="12631994" y="1220921"/>
          <a:chExt cx="752168" cy="279973"/>
        </a:xfrm>
      </xdr:grpSpPr>
      <xdr:sp macro="" textlink="">
        <xdr:nvSpPr>
          <xdr:cNvPr id="19" name="Rectangle: Rounded Corners 18">
            <a:extLst>
              <a:ext uri="{FF2B5EF4-FFF2-40B4-BE49-F238E27FC236}">
                <a16:creationId xmlns:a16="http://schemas.microsoft.com/office/drawing/2014/main" id="{8B1D8BB8-9CFC-02A6-C74C-C81B63EB517F}"/>
              </a:ext>
            </a:extLst>
          </xdr:cNvPr>
          <xdr:cNvSpPr/>
        </xdr:nvSpPr>
        <xdr:spPr>
          <a:xfrm>
            <a:off x="12631994" y="1220921"/>
            <a:ext cx="752168" cy="279973"/>
          </a:xfrm>
          <a:prstGeom prst="roundRect">
            <a:avLst>
              <a:gd name="adj" fmla="val 31561"/>
            </a:avLst>
          </a:prstGeom>
          <a:noFill/>
          <a:ln w="6350">
            <a:gradFill flip="none" rotWithShape="1">
              <a:gsLst>
                <a:gs pos="0">
                  <a:srgbClr val="CC0099"/>
                </a:gs>
                <a:gs pos="100000">
                  <a:srgbClr val="0070C0"/>
                </a:gs>
              </a:gsLst>
              <a:lin ang="27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400" b="0" i="0" u="none" strike="noStrike" baseline="0">
                <a:solidFill>
                  <a:schemeClr val="lt1"/>
                </a:solidFill>
                <a:effectLst/>
                <a:latin typeface="+mn-lt"/>
                <a:ea typeface="+mn-ea"/>
                <a:cs typeface="+mn-cs"/>
              </a:rPr>
              <a:t> </a:t>
            </a:r>
            <a:r>
              <a:rPr lang="en-IN" sz="1400" b="0" i="0" u="none" strike="noStrike">
                <a:gradFill>
                  <a:gsLst>
                    <a:gs pos="0">
                      <a:srgbClr val="CC0099"/>
                    </a:gs>
                    <a:gs pos="100000">
                      <a:srgbClr val="0070C0"/>
                    </a:gs>
                  </a:gsLst>
                  <a:lin ang="2700000" scaled="1"/>
                </a:gradFill>
                <a:effectLst/>
                <a:latin typeface="+mn-lt"/>
                <a:ea typeface="+mn-ea"/>
                <a:cs typeface="+mn-cs"/>
              </a:rPr>
              <a:t>COST</a:t>
            </a:r>
            <a:endParaRPr lang="en-IN" sz="1400">
              <a:gradFill>
                <a:gsLst>
                  <a:gs pos="0">
                    <a:srgbClr val="CC0099"/>
                  </a:gs>
                  <a:gs pos="100000">
                    <a:srgbClr val="0070C0"/>
                  </a:gs>
                </a:gsLst>
                <a:lin ang="2700000" scaled="1"/>
              </a:gradFill>
            </a:endParaRPr>
          </a:p>
        </xdr:txBody>
      </xdr:sp>
      <xdr:sp macro="" textlink="">
        <xdr:nvSpPr>
          <xdr:cNvPr id="21" name="Arrow: Chevron 20">
            <a:extLst>
              <a:ext uri="{FF2B5EF4-FFF2-40B4-BE49-F238E27FC236}">
                <a16:creationId xmlns:a16="http://schemas.microsoft.com/office/drawing/2014/main" id="{83B5A913-21D8-FA8E-F462-EFC4304F8030}"/>
              </a:ext>
            </a:extLst>
          </xdr:cNvPr>
          <xdr:cNvSpPr/>
        </xdr:nvSpPr>
        <xdr:spPr>
          <a:xfrm rot="16200000">
            <a:off x="12716668" y="1296757"/>
            <a:ext cx="117858" cy="139724"/>
          </a:xfrm>
          <a:prstGeom prst="chevron">
            <a:avLst>
              <a:gd name="adj" fmla="val 68536"/>
            </a:avLst>
          </a:prstGeom>
          <a:gradFill>
            <a:gsLst>
              <a:gs pos="0">
                <a:srgbClr val="CC0099"/>
              </a:gs>
              <a:gs pos="100000">
                <a:srgbClr val="0070C0"/>
              </a:gs>
            </a:gsLst>
            <a:lin ang="27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editAs="oneCell">
    <xdr:from>
      <xdr:col>4</xdr:col>
      <xdr:colOff>312421</xdr:colOff>
      <xdr:row>4</xdr:row>
      <xdr:rowOff>10886</xdr:rowOff>
    </xdr:from>
    <xdr:to>
      <xdr:col>6</xdr:col>
      <xdr:colOff>594360</xdr:colOff>
      <xdr:row>23</xdr:row>
      <xdr:rowOff>7620</xdr:rowOff>
    </xdr:to>
    <mc:AlternateContent xmlns:mc="http://schemas.openxmlformats.org/markup-compatibility/2006">
      <mc:Choice xmlns:a14="http://schemas.microsoft.com/office/drawing/2010/main" Requires="a14">
        <xdr:graphicFrame macro="">
          <xdr:nvGraphicFramePr>
            <xdr:cNvPr id="30" name="body 3">
              <a:extLst>
                <a:ext uri="{FF2B5EF4-FFF2-40B4-BE49-F238E27FC236}">
                  <a16:creationId xmlns:a16="http://schemas.microsoft.com/office/drawing/2014/main" id="{DE2B61CC-C653-4E0E-9E79-207CF236E142}"/>
                </a:ext>
              </a:extLst>
            </xdr:cNvPr>
            <xdr:cNvGraphicFramePr/>
          </xdr:nvGraphicFramePr>
          <xdr:xfrm>
            <a:off x="0" y="0"/>
            <a:ext cx="0" cy="0"/>
          </xdr:xfrm>
          <a:graphic>
            <a:graphicData uri="http://schemas.microsoft.com/office/drawing/2010/slicer">
              <sle:slicer xmlns:sle="http://schemas.microsoft.com/office/drawing/2010/slicer" name="body 3"/>
            </a:graphicData>
          </a:graphic>
        </xdr:graphicFrame>
      </mc:Choice>
      <mc:Fallback>
        <xdr:sp macro="" textlink="">
          <xdr:nvSpPr>
            <xdr:cNvPr id="0" name=""/>
            <xdr:cNvSpPr>
              <a:spLocks noTextEdit="1"/>
            </xdr:cNvSpPr>
          </xdr:nvSpPr>
          <xdr:spPr>
            <a:xfrm>
              <a:off x="2750821" y="751115"/>
              <a:ext cx="1501139" cy="3512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380998</xdr:colOff>
      <xdr:row>6</xdr:row>
      <xdr:rowOff>123964</xdr:rowOff>
    </xdr:from>
    <xdr:to>
      <xdr:col>16</xdr:col>
      <xdr:colOff>609599</xdr:colOff>
      <xdr:row>15</xdr:row>
      <xdr:rowOff>107453</xdr:rowOff>
    </xdr:to>
    <xdr:grpSp>
      <xdr:nvGrpSpPr>
        <xdr:cNvPr id="43" name="Group 42">
          <a:extLst>
            <a:ext uri="{FF2B5EF4-FFF2-40B4-BE49-F238E27FC236}">
              <a16:creationId xmlns:a16="http://schemas.microsoft.com/office/drawing/2014/main" id="{09EABBBD-5429-A7D6-533F-D016829011CF}"/>
            </a:ext>
          </a:extLst>
        </xdr:cNvPr>
        <xdr:cNvGrpSpPr/>
      </xdr:nvGrpSpPr>
      <xdr:grpSpPr>
        <a:xfrm>
          <a:off x="4648198" y="1234307"/>
          <a:ext cx="5715001" cy="1649003"/>
          <a:chOff x="4408747" y="1310638"/>
          <a:chExt cx="5657273" cy="1648871"/>
        </a:xfrm>
      </xdr:grpSpPr>
      <xdr:sp macro="" textlink="Sheet2!G4">
        <xdr:nvSpPr>
          <xdr:cNvPr id="25" name="TextBox 24">
            <a:extLst>
              <a:ext uri="{FF2B5EF4-FFF2-40B4-BE49-F238E27FC236}">
                <a16:creationId xmlns:a16="http://schemas.microsoft.com/office/drawing/2014/main" id="{67FEF2E7-9CDF-FD38-5757-DDD70A5A5F8C}"/>
              </a:ext>
            </a:extLst>
          </xdr:cNvPr>
          <xdr:cNvSpPr txBox="1"/>
        </xdr:nvSpPr>
        <xdr:spPr>
          <a:xfrm>
            <a:off x="4732020" y="1310640"/>
            <a:ext cx="1767840" cy="3600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33D5E269-D991-411B-B121-209C78029B3A}" type="TxLink">
              <a:rPr lang="en-US" sz="1800" b="0" i="0" u="none" strike="noStrike">
                <a:ln>
                  <a:noFill/>
                </a:ln>
                <a:solidFill>
                  <a:schemeClr val="bg1"/>
                </a:solidFill>
                <a:effectLst>
                  <a:outerShdw blurRad="127000" dist="63500" dir="2700000" algn="tl" rotWithShape="0">
                    <a:prstClr val="black">
                      <a:alpha val="60000"/>
                    </a:prstClr>
                  </a:outerShdw>
                </a:effectLst>
                <a:latin typeface="Calibri"/>
                <a:cs typeface="Calibri"/>
              </a:rPr>
              <a:t>bmw</a:t>
            </a:fld>
            <a:endParaRPr lang="en-IN" sz="1800">
              <a:ln>
                <a:noFill/>
              </a:ln>
              <a:solidFill>
                <a:schemeClr val="bg1"/>
              </a:solidFill>
              <a:effectLst>
                <a:outerShdw blurRad="127000" dist="63500" dir="2700000" algn="tl" rotWithShape="0">
                  <a:prstClr val="black">
                    <a:alpha val="60000"/>
                  </a:prstClr>
                </a:outerShdw>
              </a:effectLst>
            </a:endParaRPr>
          </a:p>
        </xdr:txBody>
      </xdr:sp>
      <xdr:sp macro="" textlink="Sheet2!H4">
        <xdr:nvSpPr>
          <xdr:cNvPr id="27" name="TextBox 26">
            <a:extLst>
              <a:ext uri="{FF2B5EF4-FFF2-40B4-BE49-F238E27FC236}">
                <a16:creationId xmlns:a16="http://schemas.microsoft.com/office/drawing/2014/main" id="{AED75370-1C71-56B5-549E-CEAAC9211F6E}"/>
              </a:ext>
            </a:extLst>
          </xdr:cNvPr>
          <xdr:cNvSpPr txBox="1"/>
        </xdr:nvSpPr>
        <xdr:spPr>
          <a:xfrm>
            <a:off x="7254240" y="1310638"/>
            <a:ext cx="1214846" cy="3600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1355252A-DC52-4765-A72B-A413826C82F8}" type="TxLink">
              <a:rPr lang="en-US"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rPr>
              <a:pPr marL="0" indent="0"/>
              <a:t>$2,08,950</a:t>
            </a:fld>
            <a:endParaRPr lang="en-IN"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endParaRPr>
          </a:p>
        </xdr:txBody>
      </xdr:sp>
      <xdr:sp macro="" textlink="Sheet2!I4">
        <xdr:nvSpPr>
          <xdr:cNvPr id="28" name="TextBox 27">
            <a:extLst>
              <a:ext uri="{FF2B5EF4-FFF2-40B4-BE49-F238E27FC236}">
                <a16:creationId xmlns:a16="http://schemas.microsoft.com/office/drawing/2014/main" id="{A187DAAC-A516-5DD8-2782-0F21AFA3906D}"/>
              </a:ext>
            </a:extLst>
          </xdr:cNvPr>
          <xdr:cNvSpPr txBox="1"/>
        </xdr:nvSpPr>
        <xdr:spPr>
          <a:xfrm>
            <a:off x="9265920" y="1310639"/>
            <a:ext cx="800100" cy="3600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ED9E870D-B485-41A0-B873-EEA28ED75FEA}" type="TxLink">
              <a:rPr lang="en-US"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rPr>
              <a:pPr marL="0" indent="0"/>
              <a:t>27%</a:t>
            </a:fld>
            <a:endParaRPr lang="en-US"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endParaRPr>
          </a:p>
        </xdr:txBody>
      </xdr:sp>
      <xdr:sp macro="" textlink="Sheet2!G5">
        <xdr:nvSpPr>
          <xdr:cNvPr id="31" name="TextBox 30">
            <a:extLst>
              <a:ext uri="{FF2B5EF4-FFF2-40B4-BE49-F238E27FC236}">
                <a16:creationId xmlns:a16="http://schemas.microsoft.com/office/drawing/2014/main" id="{5FB8EB7F-33BD-B9A4-2E8F-4706A5551C91}"/>
              </a:ext>
            </a:extLst>
          </xdr:cNvPr>
          <xdr:cNvSpPr txBox="1"/>
        </xdr:nvSpPr>
        <xdr:spPr>
          <a:xfrm>
            <a:off x="4732020" y="1631224"/>
            <a:ext cx="1767840" cy="3600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9BC046DA-72D6-4A28-8863-8F62D9FBC93C}" type="TxLink">
              <a:rPr lang="en-US"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rPr>
              <a:pPr marL="0" indent="0"/>
              <a:t>mazda</a:t>
            </a:fld>
            <a:endParaRPr lang="en-IN"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endParaRPr>
          </a:p>
        </xdr:txBody>
      </xdr:sp>
      <xdr:sp macro="" textlink="Sheet2!G6">
        <xdr:nvSpPr>
          <xdr:cNvPr id="32" name="TextBox 31">
            <a:extLst>
              <a:ext uri="{FF2B5EF4-FFF2-40B4-BE49-F238E27FC236}">
                <a16:creationId xmlns:a16="http://schemas.microsoft.com/office/drawing/2014/main" id="{051B3730-BEED-ACBA-4692-E55A4FE744D2}"/>
              </a:ext>
            </a:extLst>
          </xdr:cNvPr>
          <xdr:cNvSpPr txBox="1"/>
        </xdr:nvSpPr>
        <xdr:spPr>
          <a:xfrm>
            <a:off x="4732020" y="1953985"/>
            <a:ext cx="1767840" cy="3600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488263E0-5F8B-41BB-8D2B-4660D676F661}" type="TxLink">
              <a:rPr lang="en-US"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rPr>
              <a:pPr marL="0" indent="0"/>
              <a:t>mercedes-benz</a:t>
            </a:fld>
            <a:endParaRPr lang="en-IN"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endParaRPr>
          </a:p>
        </xdr:txBody>
      </xdr:sp>
      <xdr:sp macro="" textlink="Sheet2!G7">
        <xdr:nvSpPr>
          <xdr:cNvPr id="33" name="TextBox 32">
            <a:extLst>
              <a:ext uri="{FF2B5EF4-FFF2-40B4-BE49-F238E27FC236}">
                <a16:creationId xmlns:a16="http://schemas.microsoft.com/office/drawing/2014/main" id="{46B129EB-26AD-CF6E-B5FE-8065E59E8268}"/>
              </a:ext>
            </a:extLst>
          </xdr:cNvPr>
          <xdr:cNvSpPr txBox="1"/>
        </xdr:nvSpPr>
        <xdr:spPr>
          <a:xfrm>
            <a:off x="4732020" y="2276747"/>
            <a:ext cx="1767840" cy="3600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090D2D87-36CC-44B1-8AAC-E8EE8CB6FAB0}" type="TxLink">
              <a:rPr lang="en-US"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rPr>
              <a:pPr marL="0" indent="0"/>
              <a:t>jaguar</a:t>
            </a:fld>
            <a:endParaRPr lang="en-IN"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endParaRPr>
          </a:p>
        </xdr:txBody>
      </xdr:sp>
      <xdr:sp macro="" textlink="Sheet2!G8">
        <xdr:nvSpPr>
          <xdr:cNvPr id="34" name="TextBox 33">
            <a:extLst>
              <a:ext uri="{FF2B5EF4-FFF2-40B4-BE49-F238E27FC236}">
                <a16:creationId xmlns:a16="http://schemas.microsoft.com/office/drawing/2014/main" id="{9D39E81F-F900-CE11-BB73-6953B6DF54B0}"/>
              </a:ext>
            </a:extLst>
          </xdr:cNvPr>
          <xdr:cNvSpPr txBox="1"/>
        </xdr:nvSpPr>
        <xdr:spPr>
          <a:xfrm>
            <a:off x="4732020" y="2599509"/>
            <a:ext cx="1767840" cy="3600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B13B7688-5F93-4608-BB0C-3100468D63C2}" type="TxLink">
              <a:rPr lang="en-US"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rPr>
              <a:pPr marL="0" indent="0"/>
              <a:t>honda</a:t>
            </a:fld>
            <a:endParaRPr lang="en-IN"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endParaRPr>
          </a:p>
        </xdr:txBody>
      </xdr:sp>
      <xdr:sp macro="" textlink="Sheet2!H5">
        <xdr:nvSpPr>
          <xdr:cNvPr id="35" name="TextBox 34">
            <a:extLst>
              <a:ext uri="{FF2B5EF4-FFF2-40B4-BE49-F238E27FC236}">
                <a16:creationId xmlns:a16="http://schemas.microsoft.com/office/drawing/2014/main" id="{8B9BD219-F751-B134-04DC-AB8F2F6C052D}"/>
              </a:ext>
            </a:extLst>
          </xdr:cNvPr>
          <xdr:cNvSpPr txBox="1"/>
        </xdr:nvSpPr>
        <xdr:spPr>
          <a:xfrm>
            <a:off x="7254240" y="1631223"/>
            <a:ext cx="1214846" cy="3600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53AEC597-1C61-4411-9300-84A17F8BFC75}" type="TxLink">
              <a:rPr lang="en-US"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rPr>
              <a:pPr marL="0" indent="0"/>
              <a:t>$1,81,099</a:t>
            </a:fld>
            <a:endParaRPr lang="en-IN"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endParaRPr>
          </a:p>
        </xdr:txBody>
      </xdr:sp>
      <xdr:sp macro="" textlink="Sheet2!H6">
        <xdr:nvSpPr>
          <xdr:cNvPr id="36" name="TextBox 35">
            <a:extLst>
              <a:ext uri="{FF2B5EF4-FFF2-40B4-BE49-F238E27FC236}">
                <a16:creationId xmlns:a16="http://schemas.microsoft.com/office/drawing/2014/main" id="{B0259212-0BB0-CA56-6B85-70C4B6DFF1F7}"/>
              </a:ext>
            </a:extLst>
          </xdr:cNvPr>
          <xdr:cNvSpPr txBox="1"/>
        </xdr:nvSpPr>
        <xdr:spPr>
          <a:xfrm>
            <a:off x="7254240" y="1953985"/>
            <a:ext cx="1214846" cy="3600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C16CA0D4-0461-4731-853A-9A3A9A6766B9}" type="TxLink">
              <a:rPr lang="en-US"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rPr>
              <a:pPr marL="0" indent="0"/>
              <a:t>$1,67,352</a:t>
            </a:fld>
            <a:endParaRPr lang="en-IN"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endParaRPr>
          </a:p>
        </xdr:txBody>
      </xdr:sp>
      <xdr:sp macro="" textlink="Sheet2!H7">
        <xdr:nvSpPr>
          <xdr:cNvPr id="37" name="TextBox 36">
            <a:extLst>
              <a:ext uri="{FF2B5EF4-FFF2-40B4-BE49-F238E27FC236}">
                <a16:creationId xmlns:a16="http://schemas.microsoft.com/office/drawing/2014/main" id="{5D0FDF4D-BC38-38FE-9466-A4DD023323E7}"/>
              </a:ext>
            </a:extLst>
          </xdr:cNvPr>
          <xdr:cNvSpPr txBox="1"/>
        </xdr:nvSpPr>
        <xdr:spPr>
          <a:xfrm>
            <a:off x="7254240" y="2276748"/>
            <a:ext cx="1214846" cy="3600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F6F8EBD2-AC6F-4D7C-ABBF-FF93AB5EEFDD}" type="TxLink">
              <a:rPr lang="en-US"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rPr>
              <a:pPr marL="0" indent="0"/>
              <a:t>$1,03,800</a:t>
            </a:fld>
            <a:endParaRPr lang="en-IN"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endParaRPr>
          </a:p>
        </xdr:txBody>
      </xdr:sp>
      <xdr:sp macro="" textlink="Sheet2!H8">
        <xdr:nvSpPr>
          <xdr:cNvPr id="38" name="TextBox 37">
            <a:extLst>
              <a:ext uri="{FF2B5EF4-FFF2-40B4-BE49-F238E27FC236}">
                <a16:creationId xmlns:a16="http://schemas.microsoft.com/office/drawing/2014/main" id="{A057BD6D-C79F-8355-CE23-1F6C49DA2080}"/>
              </a:ext>
            </a:extLst>
          </xdr:cNvPr>
          <xdr:cNvSpPr txBox="1"/>
        </xdr:nvSpPr>
        <xdr:spPr>
          <a:xfrm>
            <a:off x="7254240" y="2599509"/>
            <a:ext cx="1214846" cy="3600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24D55537-0565-48A4-AEB8-A14B4B60724B}" type="TxLink">
              <a:rPr lang="en-US"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rPr>
              <a:pPr marL="0" indent="0"/>
              <a:t>$99,106</a:t>
            </a:fld>
            <a:endParaRPr lang="en-IN"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endParaRPr>
          </a:p>
        </xdr:txBody>
      </xdr:sp>
      <xdr:sp macro="" textlink="Sheet2!I5">
        <xdr:nvSpPr>
          <xdr:cNvPr id="39" name="TextBox 38">
            <a:extLst>
              <a:ext uri="{FF2B5EF4-FFF2-40B4-BE49-F238E27FC236}">
                <a16:creationId xmlns:a16="http://schemas.microsoft.com/office/drawing/2014/main" id="{C8390D2F-7B96-E242-E73D-5257292B1CF4}"/>
              </a:ext>
            </a:extLst>
          </xdr:cNvPr>
          <xdr:cNvSpPr txBox="1"/>
        </xdr:nvSpPr>
        <xdr:spPr>
          <a:xfrm>
            <a:off x="9265920" y="1631224"/>
            <a:ext cx="800100" cy="3600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592635E2-5322-45DB-BE6C-503AD5A40B47}" type="TxLink">
              <a:rPr lang="en-US"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rPr>
              <a:pPr marL="0" indent="0"/>
              <a:t>24%</a:t>
            </a:fld>
            <a:endParaRPr lang="en-US"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endParaRPr>
          </a:p>
        </xdr:txBody>
      </xdr:sp>
      <xdr:sp macro="" textlink="Sheet2!I6">
        <xdr:nvSpPr>
          <xdr:cNvPr id="40" name="TextBox 39">
            <a:extLst>
              <a:ext uri="{FF2B5EF4-FFF2-40B4-BE49-F238E27FC236}">
                <a16:creationId xmlns:a16="http://schemas.microsoft.com/office/drawing/2014/main" id="{2C2FD2F3-193F-A760-95CB-762D2CEBF92E}"/>
              </a:ext>
            </a:extLst>
          </xdr:cNvPr>
          <xdr:cNvSpPr txBox="1"/>
        </xdr:nvSpPr>
        <xdr:spPr>
          <a:xfrm>
            <a:off x="9265920" y="1953986"/>
            <a:ext cx="800100" cy="3600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79FFBFD5-AD40-4A6A-8E10-F6F35D33F43D}" type="TxLink">
              <a:rPr lang="en-US"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rPr>
              <a:pPr marL="0" indent="0"/>
              <a:t>22%</a:t>
            </a:fld>
            <a:endParaRPr lang="en-US"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endParaRPr>
          </a:p>
        </xdr:txBody>
      </xdr:sp>
      <xdr:sp macro="" textlink="Sheet2!I7">
        <xdr:nvSpPr>
          <xdr:cNvPr id="41" name="TextBox 40">
            <a:extLst>
              <a:ext uri="{FF2B5EF4-FFF2-40B4-BE49-F238E27FC236}">
                <a16:creationId xmlns:a16="http://schemas.microsoft.com/office/drawing/2014/main" id="{14C21B9E-548D-47C2-D977-C29A0C3CD41A}"/>
              </a:ext>
            </a:extLst>
          </xdr:cNvPr>
          <xdr:cNvSpPr txBox="1"/>
        </xdr:nvSpPr>
        <xdr:spPr>
          <a:xfrm>
            <a:off x="9265920" y="2276749"/>
            <a:ext cx="800100" cy="3600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047198D0-BBFF-4EB2-85D7-31E3D2B41A83}" type="TxLink">
              <a:rPr lang="en-US"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rPr>
              <a:pPr marL="0" indent="0"/>
              <a:t>14%</a:t>
            </a:fld>
            <a:endParaRPr lang="en-US"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endParaRPr>
          </a:p>
        </xdr:txBody>
      </xdr:sp>
      <xdr:sp macro="" textlink="Sheet2!I8">
        <xdr:nvSpPr>
          <xdr:cNvPr id="42" name="TextBox 41">
            <a:extLst>
              <a:ext uri="{FF2B5EF4-FFF2-40B4-BE49-F238E27FC236}">
                <a16:creationId xmlns:a16="http://schemas.microsoft.com/office/drawing/2014/main" id="{8361019D-3D89-5D4B-13FC-8C1474578E54}"/>
              </a:ext>
            </a:extLst>
          </xdr:cNvPr>
          <xdr:cNvSpPr txBox="1"/>
        </xdr:nvSpPr>
        <xdr:spPr>
          <a:xfrm>
            <a:off x="9265920" y="2599509"/>
            <a:ext cx="800100" cy="3600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2848307B-B1FB-4E8B-A59B-0CBFF1931A20}" type="TxLink">
              <a:rPr lang="en-US"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rPr>
              <a:pPr marL="0" indent="0"/>
              <a:t>13%</a:t>
            </a:fld>
            <a:endParaRPr lang="en-US" sz="1800" b="0" i="0" u="none" strike="noStrike">
              <a:ln>
                <a:noFill/>
              </a:ln>
              <a:solidFill>
                <a:schemeClr val="bg1"/>
              </a:solidFill>
              <a:effectLst>
                <a:outerShdw blurRad="127000" dist="63500" dir="2700000" algn="tl" rotWithShape="0">
                  <a:prstClr val="black">
                    <a:alpha val="60000"/>
                  </a:prstClr>
                </a:outerShdw>
              </a:effectLst>
              <a:latin typeface="Calibri"/>
              <a:ea typeface="+mn-ea"/>
              <a:cs typeface="Calibri"/>
            </a:endParaRPr>
          </a:p>
        </xdr:txBody>
      </xdr:sp>
      <xdr:sp macro="" textlink="">
        <xdr:nvSpPr>
          <xdr:cNvPr id="54" name="TextBox 53">
            <a:extLst>
              <a:ext uri="{FF2B5EF4-FFF2-40B4-BE49-F238E27FC236}">
                <a16:creationId xmlns:a16="http://schemas.microsoft.com/office/drawing/2014/main" id="{BF99480E-9F97-58F4-FE36-E98F71734F06}"/>
              </a:ext>
            </a:extLst>
          </xdr:cNvPr>
          <xdr:cNvSpPr txBox="1"/>
        </xdr:nvSpPr>
        <xdr:spPr>
          <a:xfrm>
            <a:off x="4408747" y="1310640"/>
            <a:ext cx="344826" cy="3600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US" sz="1800" b="0" i="0" u="none" strike="noStrike">
                <a:ln>
                  <a:noFill/>
                </a:ln>
                <a:solidFill>
                  <a:schemeClr val="bg1"/>
                </a:solidFill>
                <a:effectLst>
                  <a:outerShdw blurRad="127000" dist="63500" dir="2700000" algn="tl" rotWithShape="0">
                    <a:prstClr val="black">
                      <a:alpha val="60000"/>
                    </a:prstClr>
                  </a:outerShdw>
                </a:effectLst>
                <a:latin typeface="Calibri"/>
                <a:cs typeface="Calibri"/>
              </a:rPr>
              <a:t>1</a:t>
            </a:r>
          </a:p>
        </xdr:txBody>
      </xdr:sp>
      <xdr:sp macro="" textlink="">
        <xdr:nvSpPr>
          <xdr:cNvPr id="55" name="TextBox 54">
            <a:extLst>
              <a:ext uri="{FF2B5EF4-FFF2-40B4-BE49-F238E27FC236}">
                <a16:creationId xmlns:a16="http://schemas.microsoft.com/office/drawing/2014/main" id="{57AB33DA-7A9A-0547-B785-B6D5A596920D}"/>
              </a:ext>
            </a:extLst>
          </xdr:cNvPr>
          <xdr:cNvSpPr txBox="1"/>
        </xdr:nvSpPr>
        <xdr:spPr>
          <a:xfrm>
            <a:off x="4408747" y="1632858"/>
            <a:ext cx="344826" cy="3600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US" sz="1800" b="0" i="0" u="none" strike="noStrike">
                <a:ln>
                  <a:noFill/>
                </a:ln>
                <a:solidFill>
                  <a:schemeClr val="bg1"/>
                </a:solidFill>
                <a:effectLst>
                  <a:outerShdw blurRad="127000" dist="63500" dir="2700000" algn="tl" rotWithShape="0">
                    <a:prstClr val="black">
                      <a:alpha val="60000"/>
                    </a:prstClr>
                  </a:outerShdw>
                </a:effectLst>
                <a:latin typeface="Calibri"/>
                <a:cs typeface="Calibri"/>
              </a:rPr>
              <a:t>2</a:t>
            </a:r>
          </a:p>
        </xdr:txBody>
      </xdr:sp>
      <xdr:sp macro="" textlink="">
        <xdr:nvSpPr>
          <xdr:cNvPr id="56" name="TextBox 55">
            <a:extLst>
              <a:ext uri="{FF2B5EF4-FFF2-40B4-BE49-F238E27FC236}">
                <a16:creationId xmlns:a16="http://schemas.microsoft.com/office/drawing/2014/main" id="{A4917D6F-E7A9-4269-FE01-08E46F6EA9DB}"/>
              </a:ext>
            </a:extLst>
          </xdr:cNvPr>
          <xdr:cNvSpPr txBox="1"/>
        </xdr:nvSpPr>
        <xdr:spPr>
          <a:xfrm>
            <a:off x="4408747" y="1955075"/>
            <a:ext cx="344826" cy="3600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US" sz="1800" b="0" i="0" u="none" strike="noStrike">
                <a:ln>
                  <a:noFill/>
                </a:ln>
                <a:solidFill>
                  <a:schemeClr val="bg1"/>
                </a:solidFill>
                <a:effectLst>
                  <a:outerShdw blurRad="127000" dist="63500" dir="2700000" algn="tl" rotWithShape="0">
                    <a:prstClr val="black">
                      <a:alpha val="60000"/>
                    </a:prstClr>
                  </a:outerShdw>
                </a:effectLst>
                <a:latin typeface="Calibri"/>
                <a:cs typeface="Calibri"/>
              </a:rPr>
              <a:t>3</a:t>
            </a:r>
          </a:p>
        </xdr:txBody>
      </xdr:sp>
      <xdr:sp macro="" textlink="">
        <xdr:nvSpPr>
          <xdr:cNvPr id="57" name="TextBox 56">
            <a:extLst>
              <a:ext uri="{FF2B5EF4-FFF2-40B4-BE49-F238E27FC236}">
                <a16:creationId xmlns:a16="http://schemas.microsoft.com/office/drawing/2014/main" id="{307D9015-B796-00ED-9CCE-DDAEADB8DF6E}"/>
              </a:ext>
            </a:extLst>
          </xdr:cNvPr>
          <xdr:cNvSpPr txBox="1"/>
        </xdr:nvSpPr>
        <xdr:spPr>
          <a:xfrm>
            <a:off x="4408747" y="2277293"/>
            <a:ext cx="344826" cy="3600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US" sz="1800" b="0" i="0" u="none" strike="noStrike">
                <a:ln>
                  <a:noFill/>
                </a:ln>
                <a:solidFill>
                  <a:schemeClr val="bg1"/>
                </a:solidFill>
                <a:effectLst>
                  <a:outerShdw blurRad="127000" dist="63500" dir="2700000" algn="tl" rotWithShape="0">
                    <a:prstClr val="black">
                      <a:alpha val="60000"/>
                    </a:prstClr>
                  </a:outerShdw>
                </a:effectLst>
                <a:latin typeface="Calibri"/>
                <a:cs typeface="Calibri"/>
              </a:rPr>
              <a:t>4</a:t>
            </a:r>
          </a:p>
        </xdr:txBody>
      </xdr:sp>
      <xdr:sp macro="" textlink="">
        <xdr:nvSpPr>
          <xdr:cNvPr id="58" name="TextBox 57">
            <a:extLst>
              <a:ext uri="{FF2B5EF4-FFF2-40B4-BE49-F238E27FC236}">
                <a16:creationId xmlns:a16="http://schemas.microsoft.com/office/drawing/2014/main" id="{5C721C2F-D4FC-C4B0-4192-91B3ED8EF0E2}"/>
              </a:ext>
            </a:extLst>
          </xdr:cNvPr>
          <xdr:cNvSpPr txBox="1"/>
        </xdr:nvSpPr>
        <xdr:spPr>
          <a:xfrm>
            <a:off x="4408747" y="2599509"/>
            <a:ext cx="344826" cy="3600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US" sz="1800" b="0" i="0" u="none" strike="noStrike">
                <a:ln>
                  <a:noFill/>
                </a:ln>
                <a:solidFill>
                  <a:schemeClr val="bg1"/>
                </a:solidFill>
                <a:effectLst>
                  <a:outerShdw blurRad="127000" dist="63500" dir="2700000" algn="tl" rotWithShape="0">
                    <a:prstClr val="black">
                      <a:alpha val="60000"/>
                    </a:prstClr>
                  </a:outerShdw>
                </a:effectLst>
                <a:latin typeface="Calibri"/>
                <a:cs typeface="Calibri"/>
              </a:rPr>
              <a:t>5</a:t>
            </a:r>
          </a:p>
        </xdr:txBody>
      </xdr:sp>
    </xdr:grpSp>
    <xdr:clientData/>
  </xdr:twoCellAnchor>
  <xdr:twoCellAnchor editAs="oneCell">
    <xdr:from>
      <xdr:col>17</xdr:col>
      <xdr:colOff>250372</xdr:colOff>
      <xdr:row>6</xdr:row>
      <xdr:rowOff>21773</xdr:rowOff>
    </xdr:from>
    <xdr:to>
      <xdr:col>18</xdr:col>
      <xdr:colOff>772</xdr:colOff>
      <xdr:row>8</xdr:row>
      <xdr:rowOff>11659</xdr:rowOff>
    </xdr:to>
    <xdr:pic>
      <xdr:nvPicPr>
        <xdr:cNvPr id="45" name="Graphic 44" descr="Car">
          <a:extLst>
            <a:ext uri="{FF2B5EF4-FFF2-40B4-BE49-F238E27FC236}">
              <a16:creationId xmlns:a16="http://schemas.microsoft.com/office/drawing/2014/main" id="{F27F8EA7-6A52-F776-4A21-2BC4E713B8F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613572" y="1132116"/>
          <a:ext cx="360000" cy="360000"/>
        </a:xfrm>
        <a:prstGeom prst="rect">
          <a:avLst/>
        </a:prstGeom>
      </xdr:spPr>
    </xdr:pic>
    <xdr:clientData/>
  </xdr:twoCellAnchor>
  <xdr:twoCellAnchor editAs="oneCell">
    <xdr:from>
      <xdr:col>12</xdr:col>
      <xdr:colOff>587828</xdr:colOff>
      <xdr:row>18</xdr:row>
      <xdr:rowOff>27857</xdr:rowOff>
    </xdr:from>
    <xdr:to>
      <xdr:col>13</xdr:col>
      <xdr:colOff>338228</xdr:colOff>
      <xdr:row>20</xdr:row>
      <xdr:rowOff>17743</xdr:rowOff>
    </xdr:to>
    <xdr:pic>
      <xdr:nvPicPr>
        <xdr:cNvPr id="47" name="Graphic 46" descr="Statistics">
          <a:extLst>
            <a:ext uri="{FF2B5EF4-FFF2-40B4-BE49-F238E27FC236}">
              <a16:creationId xmlns:a16="http://schemas.microsoft.com/office/drawing/2014/main" id="{151AF932-A22B-0137-2545-41055465E00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903028" y="3358886"/>
          <a:ext cx="360000" cy="360000"/>
        </a:xfrm>
        <a:prstGeom prst="rect">
          <a:avLst/>
        </a:prstGeom>
      </xdr:spPr>
    </xdr:pic>
    <xdr:clientData/>
  </xdr:twoCellAnchor>
  <xdr:twoCellAnchor editAs="oneCell">
    <xdr:from>
      <xdr:col>17</xdr:col>
      <xdr:colOff>250372</xdr:colOff>
      <xdr:row>31</xdr:row>
      <xdr:rowOff>182656</xdr:rowOff>
    </xdr:from>
    <xdr:to>
      <xdr:col>18</xdr:col>
      <xdr:colOff>772</xdr:colOff>
      <xdr:row>33</xdr:row>
      <xdr:rowOff>172541</xdr:rowOff>
    </xdr:to>
    <xdr:pic>
      <xdr:nvPicPr>
        <xdr:cNvPr id="49" name="Graphic 48" descr="Bar chart">
          <a:extLst>
            <a:ext uri="{FF2B5EF4-FFF2-40B4-BE49-F238E27FC236}">
              <a16:creationId xmlns:a16="http://schemas.microsoft.com/office/drawing/2014/main" id="{8D74B2B8-A991-B626-54AB-BD7610D444F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0613572" y="5919427"/>
          <a:ext cx="360000" cy="360000"/>
        </a:xfrm>
        <a:prstGeom prst="rect">
          <a:avLst/>
        </a:prstGeom>
      </xdr:spPr>
    </xdr:pic>
    <xdr:clientData/>
  </xdr:twoCellAnchor>
  <xdr:twoCellAnchor editAs="oneCell">
    <xdr:from>
      <xdr:col>7</xdr:col>
      <xdr:colOff>397971</xdr:colOff>
      <xdr:row>18</xdr:row>
      <xdr:rowOff>27857</xdr:rowOff>
    </xdr:from>
    <xdr:to>
      <xdr:col>8</xdr:col>
      <xdr:colOff>148371</xdr:colOff>
      <xdr:row>20</xdr:row>
      <xdr:rowOff>17743</xdr:rowOff>
    </xdr:to>
    <xdr:pic>
      <xdr:nvPicPr>
        <xdr:cNvPr id="51" name="Graphic 50" descr="Pie chart">
          <a:extLst>
            <a:ext uri="{FF2B5EF4-FFF2-40B4-BE49-F238E27FC236}">
              <a16:creationId xmlns:a16="http://schemas.microsoft.com/office/drawing/2014/main" id="{4982CBF0-F381-93AC-38A7-12422F6E3E8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665171" y="3358886"/>
          <a:ext cx="360000" cy="360000"/>
        </a:xfrm>
        <a:prstGeom prst="rect">
          <a:avLst/>
        </a:prstGeom>
      </xdr:spPr>
    </xdr:pic>
    <xdr:clientData/>
  </xdr:twoCellAnchor>
  <xdr:twoCellAnchor editAs="oneCell">
    <xdr:from>
      <xdr:col>7</xdr:col>
      <xdr:colOff>397971</xdr:colOff>
      <xdr:row>31</xdr:row>
      <xdr:rowOff>182656</xdr:rowOff>
    </xdr:from>
    <xdr:to>
      <xdr:col>8</xdr:col>
      <xdr:colOff>148371</xdr:colOff>
      <xdr:row>33</xdr:row>
      <xdr:rowOff>172541</xdr:rowOff>
    </xdr:to>
    <xdr:pic>
      <xdr:nvPicPr>
        <xdr:cNvPr id="53" name="Graphic 52" descr="Water">
          <a:extLst>
            <a:ext uri="{FF2B5EF4-FFF2-40B4-BE49-F238E27FC236}">
              <a16:creationId xmlns:a16="http://schemas.microsoft.com/office/drawing/2014/main" id="{FA091AA4-26C2-0E02-C951-085B74712CC2}"/>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665171" y="5919427"/>
          <a:ext cx="360000" cy="36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310320</xdr:colOff>
      <xdr:row>2</xdr:row>
      <xdr:rowOff>20217</xdr:rowOff>
    </xdr:from>
    <xdr:to>
      <xdr:col>14</xdr:col>
      <xdr:colOff>8630</xdr:colOff>
      <xdr:row>17</xdr:row>
      <xdr:rowOff>20217</xdr:rowOff>
    </xdr:to>
    <xdr:graphicFrame macro="">
      <xdr:nvGraphicFramePr>
        <xdr:cNvPr id="3" name="Chart 2">
          <a:extLst>
            <a:ext uri="{FF2B5EF4-FFF2-40B4-BE49-F238E27FC236}">
              <a16:creationId xmlns:a16="http://schemas.microsoft.com/office/drawing/2014/main" id="{8911E31A-F58E-B527-AF26-63993AD0E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102014</xdr:colOff>
      <xdr:row>3</xdr:row>
      <xdr:rowOff>102481</xdr:rowOff>
    </xdr:from>
    <xdr:to>
      <xdr:col>6</xdr:col>
      <xdr:colOff>111345</xdr:colOff>
      <xdr:row>16</xdr:row>
      <xdr:rowOff>143497</xdr:rowOff>
    </xdr:to>
    <mc:AlternateContent xmlns:mc="http://schemas.openxmlformats.org/markup-compatibility/2006">
      <mc:Choice xmlns:a14="http://schemas.microsoft.com/office/drawing/2010/main" Requires="a14">
        <xdr:graphicFrame macro="">
          <xdr:nvGraphicFramePr>
            <xdr:cNvPr id="2" name="body 1">
              <a:extLst>
                <a:ext uri="{FF2B5EF4-FFF2-40B4-BE49-F238E27FC236}">
                  <a16:creationId xmlns:a16="http://schemas.microsoft.com/office/drawing/2014/main" id="{8BBF4C7F-11EE-D1E6-B781-75B6244E2398}"/>
                </a:ext>
              </a:extLst>
            </xdr:cNvPr>
            <xdr:cNvGraphicFramePr/>
          </xdr:nvGraphicFramePr>
          <xdr:xfrm>
            <a:off x="0" y="0"/>
            <a:ext cx="0" cy="0"/>
          </xdr:xfrm>
          <a:graphic>
            <a:graphicData uri="http://schemas.microsoft.com/office/drawing/2010/slicer">
              <sle:slicer xmlns:sle="http://schemas.microsoft.com/office/drawing/2010/slicer" name="body 1"/>
            </a:graphicData>
          </a:graphic>
        </xdr:graphicFrame>
      </mc:Choice>
      <mc:Fallback>
        <xdr:sp macro="" textlink="">
          <xdr:nvSpPr>
            <xdr:cNvPr id="0" name=""/>
            <xdr:cNvSpPr>
              <a:spLocks noTextEdit="1"/>
            </xdr:cNvSpPr>
          </xdr:nvSpPr>
          <xdr:spPr>
            <a:xfrm>
              <a:off x="2457994" y="66231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144780</xdr:colOff>
      <xdr:row>8</xdr:row>
      <xdr:rowOff>106680</xdr:rowOff>
    </xdr:from>
    <xdr:to>
      <xdr:col>5</xdr:col>
      <xdr:colOff>533400</xdr:colOff>
      <xdr:row>19</xdr:row>
      <xdr:rowOff>99060</xdr:rowOff>
    </xdr:to>
    <xdr:graphicFrame macro="">
      <xdr:nvGraphicFramePr>
        <xdr:cNvPr id="2" name="Chart 1">
          <a:extLst>
            <a:ext uri="{FF2B5EF4-FFF2-40B4-BE49-F238E27FC236}">
              <a16:creationId xmlns:a16="http://schemas.microsoft.com/office/drawing/2014/main" id="{D2CE7026-05C8-E94A-34CB-6D17AA4F2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152400</xdr:colOff>
      <xdr:row>7</xdr:row>
      <xdr:rowOff>137160</xdr:rowOff>
    </xdr:from>
    <xdr:to>
      <xdr:col>9</xdr:col>
      <xdr:colOff>152400</xdr:colOff>
      <xdr:row>21</xdr:row>
      <xdr:rowOff>43815</xdr:rowOff>
    </xdr:to>
    <mc:AlternateContent xmlns:mc="http://schemas.openxmlformats.org/markup-compatibility/2006">
      <mc:Choice xmlns:a14="http://schemas.microsoft.com/office/drawing/2010/main" Requires="a14">
        <xdr:graphicFrame macro="">
          <xdr:nvGraphicFramePr>
            <xdr:cNvPr id="3" name="body 2">
              <a:extLst>
                <a:ext uri="{FF2B5EF4-FFF2-40B4-BE49-F238E27FC236}">
                  <a16:creationId xmlns:a16="http://schemas.microsoft.com/office/drawing/2014/main" id="{88ED602C-4267-B33F-EFA9-FA3210A7DF1A}"/>
                </a:ext>
              </a:extLst>
            </xdr:cNvPr>
            <xdr:cNvGraphicFramePr/>
          </xdr:nvGraphicFramePr>
          <xdr:xfrm>
            <a:off x="0" y="0"/>
            <a:ext cx="0" cy="0"/>
          </xdr:xfrm>
          <a:graphic>
            <a:graphicData uri="http://schemas.microsoft.com/office/drawing/2010/slicer">
              <sle:slicer xmlns:sle="http://schemas.microsoft.com/office/drawing/2010/slicer" name="body 2"/>
            </a:graphicData>
          </a:graphic>
        </xdr:graphicFrame>
      </mc:Choice>
      <mc:Fallback>
        <xdr:sp macro="" textlink="">
          <xdr:nvSpPr>
            <xdr:cNvPr id="0" name=""/>
            <xdr:cNvSpPr>
              <a:spLocks noTextEdit="1"/>
            </xdr:cNvSpPr>
          </xdr:nvSpPr>
          <xdr:spPr>
            <a:xfrm>
              <a:off x="4244340" y="1417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11</xdr:row>
      <xdr:rowOff>106680</xdr:rowOff>
    </xdr:from>
    <xdr:to>
      <xdr:col>4</xdr:col>
      <xdr:colOff>304800</xdr:colOff>
      <xdr:row>24</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7D69A93-6012-765D-BD9A-12F017F76A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340" y="2118360"/>
              <a:ext cx="3124200" cy="23088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571500</xdr:colOff>
      <xdr:row>6</xdr:row>
      <xdr:rowOff>160020</xdr:rowOff>
    </xdr:from>
    <xdr:to>
      <xdr:col>12</xdr:col>
      <xdr:colOff>266700</xdr:colOff>
      <xdr:row>21</xdr:row>
      <xdr:rowOff>160020</xdr:rowOff>
    </xdr:to>
    <xdr:graphicFrame macro="">
      <xdr:nvGraphicFramePr>
        <xdr:cNvPr id="5" name="Chart 4">
          <a:extLst>
            <a:ext uri="{FF2B5EF4-FFF2-40B4-BE49-F238E27FC236}">
              <a16:creationId xmlns:a16="http://schemas.microsoft.com/office/drawing/2014/main" id="{C7644508-C4B3-54A2-3F73-8B661C843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444984</xdr:colOff>
      <xdr:row>5</xdr:row>
      <xdr:rowOff>100220</xdr:rowOff>
    </xdr:from>
    <xdr:to>
      <xdr:col>15</xdr:col>
      <xdr:colOff>444984</xdr:colOff>
      <xdr:row>19</xdr:row>
      <xdr:rowOff>33545</xdr:rowOff>
    </xdr:to>
    <mc:AlternateContent xmlns:mc="http://schemas.openxmlformats.org/markup-compatibility/2006">
      <mc:Choice xmlns:a14="http://schemas.microsoft.com/office/drawing/2010/main" Requires="a14">
        <xdr:graphicFrame macro="">
          <xdr:nvGraphicFramePr>
            <xdr:cNvPr id="6" name="body">
              <a:extLst>
                <a:ext uri="{FF2B5EF4-FFF2-40B4-BE49-F238E27FC236}">
                  <a16:creationId xmlns:a16="http://schemas.microsoft.com/office/drawing/2014/main" id="{2852B9ED-4ABE-332F-543B-E50D1441D554}"/>
                </a:ext>
              </a:extLst>
            </xdr:cNvPr>
            <xdr:cNvGraphicFramePr/>
          </xdr:nvGraphicFramePr>
          <xdr:xfrm>
            <a:off x="0" y="0"/>
            <a:ext cx="0" cy="0"/>
          </xdr:xfrm>
          <a:graphic>
            <a:graphicData uri="http://schemas.microsoft.com/office/drawing/2010/slicer">
              <sle:slicer xmlns:sle="http://schemas.microsoft.com/office/drawing/2010/slicer" name="body"/>
            </a:graphicData>
          </a:graphic>
        </xdr:graphicFrame>
      </mc:Choice>
      <mc:Fallback>
        <xdr:sp macro="" textlink="">
          <xdr:nvSpPr>
            <xdr:cNvPr id="0" name=""/>
            <xdr:cNvSpPr>
              <a:spLocks noTextEdit="1"/>
            </xdr:cNvSpPr>
          </xdr:nvSpPr>
          <xdr:spPr>
            <a:xfrm>
              <a:off x="8197506" y="1027872"/>
              <a:ext cx="1828800" cy="2530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52.000407870371" createdVersion="8" refreshedVersion="8" minRefreshableVersion="3" recordCount="78" xr:uid="{00000000-000A-0000-FFFF-FFFF0F000000}">
  <cacheSource type="worksheet">
    <worksheetSource name="Table1"/>
  </cacheSource>
  <cacheFields count="26">
    <cacheField name="symbol" numFmtId="0">
      <sharedItems containsSemiMixedTypes="0" containsString="0" containsNumber="1" containsInteger="1" minValue="-1" maxValue="3"/>
    </cacheField>
    <cacheField name="normali-loss" numFmtId="0">
      <sharedItems containsSemiMixedTypes="0" containsString="0" containsNumber="1" minValue="78" maxValue="192"/>
    </cacheField>
    <cacheField name="make" numFmtId="0">
      <sharedItems count="12">
        <s v="alfa-romero"/>
        <s v="audi"/>
        <s v="bmw"/>
        <s v="chevrolet"/>
        <s v="dodge"/>
        <s v="honda"/>
        <s v="isuzu"/>
        <s v="jaguar"/>
        <s v="mazda"/>
        <s v="mercedes-benz"/>
        <s v="mercury"/>
        <s v="mitsubishi"/>
      </sharedItems>
    </cacheField>
    <cacheField name="fuel" numFmtId="0">
      <sharedItems count="2">
        <s v="gas"/>
        <s v="diesel"/>
      </sharedItems>
    </cacheField>
    <cacheField name="aspirnt" numFmtId="0">
      <sharedItems/>
    </cacheField>
    <cacheField name="doors" numFmtId="0">
      <sharedItems/>
    </cacheField>
    <cacheField name="body" numFmtId="0">
      <sharedItems count="5">
        <s v="convertible"/>
        <s v="hatchback"/>
        <s v="sedan"/>
        <s v="wagon"/>
        <s v="hardtop"/>
      </sharedItems>
    </cacheField>
    <cacheField name="wheels" numFmtId="0">
      <sharedItems count="3">
        <s v="rwd"/>
        <s v="fwd"/>
        <s v="4wd"/>
      </sharedItems>
    </cacheField>
    <cacheField name="eng-location" numFmtId="0">
      <sharedItems/>
    </cacheField>
    <cacheField name="wheel-base" numFmtId="0">
      <sharedItems containsSemiMixedTypes="0" containsString="0" containsNumber="1" minValue="86.6" maxValue="120.9"/>
    </cacheField>
    <cacheField name="length" numFmtId="0">
      <sharedItems containsSemiMixedTypes="0" containsString="0" containsNumber="1" minValue="141.1" maxValue="208.1"/>
    </cacheField>
    <cacheField name="width" numFmtId="0">
      <sharedItems containsSemiMixedTypes="0" containsString="0" containsNumber="1" minValue="60.3" maxValue="72"/>
    </cacheField>
    <cacheField name="height" numFmtId="0">
      <sharedItems containsSemiMixedTypes="0" containsString="0" containsNumber="1" minValue="47.8" maxValue="59.8"/>
    </cacheField>
    <cacheField name="curb-weight" numFmtId="0">
      <sharedItems containsSemiMixedTypes="0" containsString="0" containsNumber="1" containsInteger="1" minValue="1488" maxValue="4066"/>
    </cacheField>
    <cacheField name="engine-type" numFmtId="0">
      <sharedItems/>
    </cacheField>
    <cacheField name="no-cylinders" numFmtId="0">
      <sharedItems/>
    </cacheField>
    <cacheField name="engine-size" numFmtId="0">
      <sharedItems containsSemiMixedTypes="0" containsString="0" containsNumber="1" containsInteger="1" minValue="61" maxValue="326"/>
    </cacheField>
    <cacheField name="fuel-system" numFmtId="0">
      <sharedItems/>
    </cacheField>
    <cacheField name="bore" numFmtId="0">
      <sharedItems containsSemiMixedTypes="0" containsString="0" containsNumber="1" minValue="2.68" maxValue="3.8"/>
    </cacheField>
    <cacheField name="stroke" numFmtId="0">
      <sharedItems containsSemiMixedTypes="0" containsString="0" containsNumber="1" minValue="2.68" maxValue="4.17"/>
    </cacheField>
    <cacheField name="compresn-ratio" numFmtId="0">
      <sharedItems containsSemiMixedTypes="0" containsString="0" containsNumber="1" minValue="7" maxValue="22.7"/>
    </cacheField>
    <cacheField name="horse-power" numFmtId="0">
      <sharedItems containsSemiMixedTypes="0" containsString="0" containsNumber="1" containsInteger="1" minValue="48" maxValue="262"/>
    </cacheField>
    <cacheField name="rpm" numFmtId="0">
      <sharedItems containsSemiMixedTypes="0" containsString="0" containsNumber="1" containsInteger="1" minValue="4200" maxValue="6000"/>
    </cacheField>
    <cacheField name="city-l/km" numFmtId="0">
      <sharedItems containsSemiMixedTypes="0" containsString="0" containsNumber="1" containsInteger="1" minValue="13" maxValue="49"/>
    </cacheField>
    <cacheField name="high_way - l/km" numFmtId="0">
      <sharedItems containsSemiMixedTypes="0" containsString="0" containsNumber="1" containsInteger="1" minValue="16" maxValue="54"/>
    </cacheField>
    <cacheField name="price" numFmtId="0">
      <sharedItems containsSemiMixedTypes="0" containsString="0" containsNumber="1" containsInteger="1" minValue="5151" maxValue="45400"/>
    </cacheField>
  </cacheFields>
  <extLst>
    <ext xmlns:x14="http://schemas.microsoft.com/office/spreadsheetml/2009/9/main" uri="{725AE2AE-9491-48be-B2B4-4EB974FC3084}">
      <x14:pivotCacheDefinition pivotCacheId="1065507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
  <r>
    <n v="3"/>
    <n v="128.53333333333299"/>
    <x v="0"/>
    <x v="0"/>
    <s v="std"/>
    <s v="two"/>
    <x v="0"/>
    <x v="0"/>
    <s v="front"/>
    <n v="88.6"/>
    <n v="168.8"/>
    <n v="64.099999999999994"/>
    <n v="48.8"/>
    <n v="2548"/>
    <s v="dohc"/>
    <s v="four"/>
    <n v="130"/>
    <s v="mpfi"/>
    <n v="3.47"/>
    <n v="2.68"/>
    <n v="9"/>
    <n v="111"/>
    <n v="5000"/>
    <n v="21"/>
    <n v="27"/>
    <n v="16500"/>
  </r>
  <r>
    <n v="1"/>
    <n v="128.53333333333299"/>
    <x v="0"/>
    <x v="0"/>
    <s v="std"/>
    <s v="two"/>
    <x v="1"/>
    <x v="0"/>
    <s v="front"/>
    <n v="94.5"/>
    <n v="171.2"/>
    <n v="65.5"/>
    <n v="52.4"/>
    <n v="2823"/>
    <s v="ohcv"/>
    <s v="six"/>
    <n v="152"/>
    <s v="mpfi"/>
    <n v="2.68"/>
    <n v="3.47"/>
    <n v="9"/>
    <n v="154"/>
    <n v="5000"/>
    <n v="19"/>
    <n v="26"/>
    <n v="16500"/>
  </r>
  <r>
    <n v="2"/>
    <n v="164"/>
    <x v="1"/>
    <x v="0"/>
    <s v="std"/>
    <s v="four"/>
    <x v="2"/>
    <x v="1"/>
    <s v="front"/>
    <n v="99.8"/>
    <n v="176.6"/>
    <n v="66.2"/>
    <n v="54.3"/>
    <n v="2337"/>
    <s v="ohc"/>
    <s v="four"/>
    <n v="109"/>
    <s v="mpfi"/>
    <n v="3.19"/>
    <n v="3.4"/>
    <n v="10"/>
    <n v="102"/>
    <n v="5500"/>
    <n v="24"/>
    <n v="30"/>
    <n v="13950"/>
  </r>
  <r>
    <n v="2"/>
    <n v="164"/>
    <x v="1"/>
    <x v="0"/>
    <s v="std"/>
    <s v="four"/>
    <x v="2"/>
    <x v="2"/>
    <s v="front"/>
    <n v="99.4"/>
    <n v="176.6"/>
    <n v="66.400000000000006"/>
    <n v="54.3"/>
    <n v="2824"/>
    <s v="ohc"/>
    <s v="five"/>
    <n v="136"/>
    <s v="mpfi"/>
    <n v="3.19"/>
    <n v="3.4"/>
    <n v="8"/>
    <n v="115"/>
    <n v="5500"/>
    <n v="18"/>
    <n v="22"/>
    <n v="17450"/>
  </r>
  <r>
    <n v="2"/>
    <n v="128.53333333333299"/>
    <x v="1"/>
    <x v="0"/>
    <s v="std"/>
    <s v="two"/>
    <x v="2"/>
    <x v="1"/>
    <s v="front"/>
    <n v="99.8"/>
    <n v="177.3"/>
    <n v="66.3"/>
    <n v="53.1"/>
    <n v="2507"/>
    <s v="ohc"/>
    <s v="five"/>
    <n v="136"/>
    <s v="mpfi"/>
    <n v="3.19"/>
    <n v="3.4"/>
    <n v="8.5"/>
    <n v="110"/>
    <n v="5500"/>
    <n v="19"/>
    <n v="25"/>
    <n v="15250"/>
  </r>
  <r>
    <n v="1"/>
    <n v="158"/>
    <x v="1"/>
    <x v="0"/>
    <s v="std"/>
    <s v="four"/>
    <x v="2"/>
    <x v="1"/>
    <s v="front"/>
    <n v="105.8"/>
    <n v="192.7"/>
    <n v="71.400000000000006"/>
    <n v="55.7"/>
    <n v="2844"/>
    <s v="ohc"/>
    <s v="five"/>
    <n v="136"/>
    <s v="mpfi"/>
    <n v="3.19"/>
    <n v="3.4"/>
    <n v="8.5"/>
    <n v="110"/>
    <n v="5500"/>
    <n v="19"/>
    <n v="25"/>
    <n v="17710"/>
  </r>
  <r>
    <n v="1"/>
    <n v="128.53333333333299"/>
    <x v="1"/>
    <x v="0"/>
    <s v="std"/>
    <s v="four"/>
    <x v="3"/>
    <x v="1"/>
    <s v="front"/>
    <n v="105.8"/>
    <n v="192.7"/>
    <n v="71.400000000000006"/>
    <n v="55.7"/>
    <n v="2954"/>
    <s v="ohc"/>
    <s v="five"/>
    <n v="136"/>
    <s v="mpfi"/>
    <n v="3.19"/>
    <n v="3.4"/>
    <n v="8.5"/>
    <n v="110"/>
    <n v="5500"/>
    <n v="19"/>
    <n v="25"/>
    <n v="18920"/>
  </r>
  <r>
    <n v="1"/>
    <n v="158"/>
    <x v="1"/>
    <x v="0"/>
    <s v="turbo"/>
    <s v="four"/>
    <x v="2"/>
    <x v="1"/>
    <s v="front"/>
    <n v="105.8"/>
    <n v="192.7"/>
    <n v="71.400000000000006"/>
    <n v="55.9"/>
    <n v="3086"/>
    <s v="ohc"/>
    <s v="five"/>
    <n v="131"/>
    <s v="mpfi"/>
    <n v="3.13"/>
    <n v="3.4"/>
    <n v="8.3000000000000007"/>
    <n v="140"/>
    <n v="5500"/>
    <n v="17"/>
    <n v="20"/>
    <n v="23875"/>
  </r>
  <r>
    <n v="2"/>
    <n v="192"/>
    <x v="2"/>
    <x v="0"/>
    <s v="std"/>
    <s v="two"/>
    <x v="2"/>
    <x v="0"/>
    <s v="front"/>
    <n v="101.2"/>
    <n v="176.8"/>
    <n v="64.8"/>
    <n v="54.3"/>
    <n v="2395"/>
    <s v="ohc"/>
    <s v="four"/>
    <n v="108"/>
    <s v="mpfi"/>
    <n v="3.5"/>
    <n v="2.8"/>
    <n v="8.8000000000000007"/>
    <n v="101"/>
    <n v="5800"/>
    <n v="23"/>
    <n v="29"/>
    <n v="16430"/>
  </r>
  <r>
    <n v="0"/>
    <n v="192"/>
    <x v="2"/>
    <x v="0"/>
    <s v="std"/>
    <s v="four"/>
    <x v="2"/>
    <x v="0"/>
    <s v="front"/>
    <n v="101.2"/>
    <n v="176.8"/>
    <n v="64.8"/>
    <n v="54.3"/>
    <n v="2395"/>
    <s v="ohc"/>
    <s v="four"/>
    <n v="108"/>
    <s v="mpfi"/>
    <n v="3.5"/>
    <n v="2.8"/>
    <n v="8.8000000000000007"/>
    <n v="101"/>
    <n v="5800"/>
    <n v="23"/>
    <n v="29"/>
    <n v="16925"/>
  </r>
  <r>
    <n v="0"/>
    <n v="188"/>
    <x v="2"/>
    <x v="0"/>
    <s v="std"/>
    <s v="two"/>
    <x v="2"/>
    <x v="0"/>
    <s v="front"/>
    <n v="101.2"/>
    <n v="176.8"/>
    <n v="64.8"/>
    <n v="54.3"/>
    <n v="2710"/>
    <s v="ohc"/>
    <s v="six"/>
    <n v="164"/>
    <s v="mpfi"/>
    <n v="3.31"/>
    <n v="3.19"/>
    <n v="9"/>
    <n v="121"/>
    <n v="4250"/>
    <n v="21"/>
    <n v="28"/>
    <n v="20970"/>
  </r>
  <r>
    <n v="0"/>
    <n v="188"/>
    <x v="2"/>
    <x v="0"/>
    <s v="std"/>
    <s v="four"/>
    <x v="2"/>
    <x v="0"/>
    <s v="front"/>
    <n v="101.2"/>
    <n v="176.8"/>
    <n v="64.8"/>
    <n v="54.3"/>
    <n v="2765"/>
    <s v="ohc"/>
    <s v="six"/>
    <n v="164"/>
    <s v="mpfi"/>
    <n v="3.31"/>
    <n v="3.19"/>
    <n v="9"/>
    <n v="121"/>
    <n v="4250"/>
    <n v="21"/>
    <n v="28"/>
    <n v="21105"/>
  </r>
  <r>
    <n v="1"/>
    <n v="128.53333333333299"/>
    <x v="2"/>
    <x v="0"/>
    <s v="std"/>
    <s v="four"/>
    <x v="2"/>
    <x v="0"/>
    <s v="front"/>
    <n v="103.5"/>
    <n v="189"/>
    <n v="66.900000000000006"/>
    <n v="55.7"/>
    <n v="3055"/>
    <s v="ohc"/>
    <s v="six"/>
    <n v="164"/>
    <s v="mpfi"/>
    <n v="3.31"/>
    <n v="3.19"/>
    <n v="9"/>
    <n v="121"/>
    <n v="4250"/>
    <n v="20"/>
    <n v="25"/>
    <n v="24565"/>
  </r>
  <r>
    <n v="0"/>
    <n v="128.53333333333299"/>
    <x v="2"/>
    <x v="0"/>
    <s v="std"/>
    <s v="four"/>
    <x v="2"/>
    <x v="0"/>
    <s v="front"/>
    <n v="103.5"/>
    <n v="189"/>
    <n v="66.900000000000006"/>
    <n v="55.7"/>
    <n v="3230"/>
    <s v="ohc"/>
    <s v="six"/>
    <n v="209"/>
    <s v="mpfi"/>
    <n v="3.62"/>
    <n v="3.39"/>
    <n v="8"/>
    <n v="182"/>
    <n v="5400"/>
    <n v="16"/>
    <n v="22"/>
    <n v="30760"/>
  </r>
  <r>
    <n v="0"/>
    <n v="128.53333333333299"/>
    <x v="2"/>
    <x v="0"/>
    <s v="std"/>
    <s v="two"/>
    <x v="2"/>
    <x v="0"/>
    <s v="front"/>
    <n v="103.5"/>
    <n v="193.8"/>
    <n v="67.900000000000006"/>
    <n v="53.7"/>
    <n v="3380"/>
    <s v="ohc"/>
    <s v="six"/>
    <n v="209"/>
    <s v="mpfi"/>
    <n v="3.62"/>
    <n v="3.39"/>
    <n v="8"/>
    <n v="182"/>
    <n v="5400"/>
    <n v="16"/>
    <n v="22"/>
    <n v="41315"/>
  </r>
  <r>
    <n v="0"/>
    <n v="128.53333333333299"/>
    <x v="2"/>
    <x v="0"/>
    <s v="std"/>
    <s v="four"/>
    <x v="2"/>
    <x v="0"/>
    <s v="front"/>
    <n v="110"/>
    <n v="197"/>
    <n v="70.900000000000006"/>
    <n v="56.3"/>
    <n v="3505"/>
    <s v="ohc"/>
    <s v="six"/>
    <n v="209"/>
    <s v="mpfi"/>
    <n v="3.62"/>
    <n v="3.39"/>
    <n v="8"/>
    <n v="182"/>
    <n v="5400"/>
    <n v="15"/>
    <n v="20"/>
    <n v="36880"/>
  </r>
  <r>
    <n v="2"/>
    <n v="121"/>
    <x v="3"/>
    <x v="0"/>
    <s v="std"/>
    <s v="two"/>
    <x v="1"/>
    <x v="1"/>
    <s v="front"/>
    <n v="88.4"/>
    <n v="141.1"/>
    <n v="60.3"/>
    <n v="53.2"/>
    <n v="1488"/>
    <s v="ohcv"/>
    <s v="three"/>
    <n v="61"/>
    <s v="2bbl"/>
    <n v="2.91"/>
    <n v="3.03"/>
    <n v="9.5"/>
    <n v="48"/>
    <n v="5100"/>
    <n v="47"/>
    <n v="53"/>
    <n v="5151"/>
  </r>
  <r>
    <n v="1"/>
    <n v="98"/>
    <x v="3"/>
    <x v="0"/>
    <s v="std"/>
    <s v="two"/>
    <x v="1"/>
    <x v="1"/>
    <s v="front"/>
    <n v="94.5"/>
    <n v="155.9"/>
    <n v="63.6"/>
    <n v="52"/>
    <n v="1874"/>
    <s v="ohc"/>
    <s v="four"/>
    <n v="90"/>
    <s v="2bbl"/>
    <n v="3.03"/>
    <n v="3.11"/>
    <n v="9.6"/>
    <n v="70"/>
    <n v="5400"/>
    <n v="38"/>
    <n v="43"/>
    <n v="6295"/>
  </r>
  <r>
    <n v="0"/>
    <n v="81"/>
    <x v="3"/>
    <x v="0"/>
    <s v="std"/>
    <s v="four"/>
    <x v="2"/>
    <x v="1"/>
    <s v="front"/>
    <n v="94.5"/>
    <n v="158.80000000000001"/>
    <n v="63.6"/>
    <n v="52"/>
    <n v="1909"/>
    <s v="ohc"/>
    <s v="four"/>
    <n v="90"/>
    <s v="2bbl"/>
    <n v="3.03"/>
    <n v="3.11"/>
    <n v="9.6"/>
    <n v="70"/>
    <n v="5400"/>
    <n v="38"/>
    <n v="43"/>
    <n v="6575"/>
  </r>
  <r>
    <n v="1"/>
    <n v="118"/>
    <x v="4"/>
    <x v="0"/>
    <s v="std"/>
    <s v="two"/>
    <x v="1"/>
    <x v="1"/>
    <s v="front"/>
    <n v="93.7"/>
    <n v="157.30000000000001"/>
    <n v="63.8"/>
    <n v="50.8"/>
    <n v="1876"/>
    <s v="ohc"/>
    <s v="four"/>
    <n v="90"/>
    <s v="2bbl"/>
    <n v="2.97"/>
    <n v="3.23"/>
    <n v="9.41"/>
    <n v="68"/>
    <n v="5500"/>
    <n v="37"/>
    <n v="41"/>
    <n v="5572"/>
  </r>
  <r>
    <n v="1"/>
    <n v="118"/>
    <x v="4"/>
    <x v="0"/>
    <s v="std"/>
    <s v="two"/>
    <x v="1"/>
    <x v="1"/>
    <s v="front"/>
    <n v="93.7"/>
    <n v="157.30000000000001"/>
    <n v="63.8"/>
    <n v="50.8"/>
    <n v="1876"/>
    <s v="ohc"/>
    <s v="four"/>
    <n v="90"/>
    <s v="2bbl"/>
    <n v="2.97"/>
    <n v="3.23"/>
    <n v="9.4"/>
    <n v="68"/>
    <n v="5500"/>
    <n v="31"/>
    <n v="38"/>
    <n v="6377"/>
  </r>
  <r>
    <n v="1"/>
    <n v="118"/>
    <x v="4"/>
    <x v="0"/>
    <s v="turbo"/>
    <s v="two"/>
    <x v="1"/>
    <x v="1"/>
    <s v="front"/>
    <n v="93.7"/>
    <n v="157.30000000000001"/>
    <n v="63.8"/>
    <n v="50.8"/>
    <n v="2128"/>
    <s v="ohc"/>
    <s v="four"/>
    <n v="98"/>
    <s v="mpfi"/>
    <n v="3.03"/>
    <n v="3.39"/>
    <n v="7.6"/>
    <n v="102"/>
    <n v="5500"/>
    <n v="24"/>
    <n v="30"/>
    <n v="7957"/>
  </r>
  <r>
    <n v="1"/>
    <n v="148"/>
    <x v="4"/>
    <x v="0"/>
    <s v="std"/>
    <s v="four"/>
    <x v="1"/>
    <x v="1"/>
    <s v="front"/>
    <n v="93.7"/>
    <n v="157.30000000000001"/>
    <n v="63.8"/>
    <n v="50.6"/>
    <n v="1967"/>
    <s v="ohc"/>
    <s v="four"/>
    <n v="90"/>
    <s v="2bbl"/>
    <n v="2.97"/>
    <n v="3.23"/>
    <n v="9.4"/>
    <n v="68"/>
    <n v="5500"/>
    <n v="31"/>
    <n v="38"/>
    <n v="6229"/>
  </r>
  <r>
    <n v="1"/>
    <n v="148"/>
    <x v="4"/>
    <x v="0"/>
    <s v="std"/>
    <s v="four"/>
    <x v="2"/>
    <x v="1"/>
    <s v="front"/>
    <n v="93.7"/>
    <n v="157.30000000000001"/>
    <n v="63.8"/>
    <n v="50.6"/>
    <n v="1989"/>
    <s v="ohc"/>
    <s v="four"/>
    <n v="90"/>
    <s v="2bbl"/>
    <n v="2.97"/>
    <n v="3.23"/>
    <n v="9.4"/>
    <n v="68"/>
    <n v="5500"/>
    <n v="31"/>
    <n v="38"/>
    <n v="6692"/>
  </r>
  <r>
    <n v="1"/>
    <n v="148"/>
    <x v="4"/>
    <x v="0"/>
    <s v="std"/>
    <s v="four"/>
    <x v="2"/>
    <x v="1"/>
    <s v="front"/>
    <n v="93.7"/>
    <n v="157.30000000000001"/>
    <n v="63.8"/>
    <n v="50.6"/>
    <n v="1989"/>
    <s v="ohc"/>
    <s v="four"/>
    <n v="90"/>
    <s v="2bbl"/>
    <n v="2.97"/>
    <n v="3.23"/>
    <n v="9.4"/>
    <n v="68"/>
    <n v="5500"/>
    <n v="31"/>
    <n v="38"/>
    <n v="7609"/>
  </r>
  <r>
    <n v="1"/>
    <n v="148"/>
    <x v="4"/>
    <x v="0"/>
    <s v="turbo"/>
    <s v="two"/>
    <x v="2"/>
    <x v="1"/>
    <s v="front"/>
    <n v="93.7"/>
    <n v="157.30000000000001"/>
    <n v="63.8"/>
    <n v="50.6"/>
    <n v="2191"/>
    <s v="ohc"/>
    <s v="four"/>
    <n v="98"/>
    <s v="mpfi"/>
    <n v="3.03"/>
    <n v="3.39"/>
    <n v="7.6"/>
    <n v="102"/>
    <n v="5500"/>
    <n v="24"/>
    <n v="30"/>
    <n v="8558"/>
  </r>
  <r>
    <n v="-1"/>
    <n v="110"/>
    <x v="4"/>
    <x v="0"/>
    <s v="std"/>
    <s v="four"/>
    <x v="3"/>
    <x v="1"/>
    <s v="front"/>
    <n v="103.3"/>
    <n v="174.6"/>
    <n v="64.599999999999994"/>
    <n v="59.8"/>
    <n v="2535"/>
    <s v="ohc"/>
    <s v="four"/>
    <n v="122"/>
    <s v="2bbl"/>
    <n v="3.34"/>
    <n v="3.46"/>
    <n v="8.5"/>
    <n v="88"/>
    <n v="5000"/>
    <n v="24"/>
    <n v="30"/>
    <n v="8921"/>
  </r>
  <r>
    <n v="3"/>
    <n v="145"/>
    <x v="4"/>
    <x v="0"/>
    <s v="turbo"/>
    <s v="two"/>
    <x v="1"/>
    <x v="1"/>
    <s v="front"/>
    <n v="95.9"/>
    <n v="173.2"/>
    <n v="66.3"/>
    <n v="50.2"/>
    <n v="2811"/>
    <s v="ohc"/>
    <s v="four"/>
    <n v="156"/>
    <s v="mfi"/>
    <n v="3.6"/>
    <n v="3.9"/>
    <n v="7"/>
    <n v="145"/>
    <n v="5000"/>
    <n v="19"/>
    <n v="24"/>
    <n v="12964"/>
  </r>
  <r>
    <n v="2"/>
    <n v="137"/>
    <x v="5"/>
    <x v="0"/>
    <s v="std"/>
    <s v="two"/>
    <x v="1"/>
    <x v="1"/>
    <s v="front"/>
    <n v="86.6"/>
    <n v="144.6"/>
    <n v="63.9"/>
    <n v="50.8"/>
    <n v="1713"/>
    <s v="ohc"/>
    <s v="four"/>
    <n v="92"/>
    <s v="1bbl"/>
    <n v="2.91"/>
    <n v="3.41"/>
    <n v="9.6"/>
    <n v="58"/>
    <n v="4800"/>
    <n v="49"/>
    <n v="54"/>
    <n v="6479"/>
  </r>
  <r>
    <n v="2"/>
    <n v="137"/>
    <x v="5"/>
    <x v="0"/>
    <s v="std"/>
    <s v="two"/>
    <x v="1"/>
    <x v="1"/>
    <s v="front"/>
    <n v="86.6"/>
    <n v="144.6"/>
    <n v="63.9"/>
    <n v="50.8"/>
    <n v="1819"/>
    <s v="ohc"/>
    <s v="four"/>
    <n v="92"/>
    <s v="1bbl"/>
    <n v="2.91"/>
    <n v="3.41"/>
    <n v="9.1999999999999993"/>
    <n v="76"/>
    <n v="6000"/>
    <n v="31"/>
    <n v="38"/>
    <n v="6855"/>
  </r>
  <r>
    <n v="1"/>
    <n v="101"/>
    <x v="5"/>
    <x v="0"/>
    <s v="std"/>
    <s v="two"/>
    <x v="1"/>
    <x v="1"/>
    <s v="front"/>
    <n v="93.7"/>
    <n v="150"/>
    <n v="64"/>
    <n v="52.6"/>
    <n v="1837"/>
    <s v="ohc"/>
    <s v="four"/>
    <n v="79"/>
    <s v="1bbl"/>
    <n v="2.91"/>
    <n v="3.07"/>
    <n v="10.1"/>
    <n v="60"/>
    <n v="5500"/>
    <n v="38"/>
    <n v="42"/>
    <n v="5399"/>
  </r>
  <r>
    <n v="1"/>
    <n v="101"/>
    <x v="5"/>
    <x v="0"/>
    <s v="std"/>
    <s v="two"/>
    <x v="1"/>
    <x v="1"/>
    <s v="front"/>
    <n v="93.7"/>
    <n v="150"/>
    <n v="64"/>
    <n v="52.6"/>
    <n v="1940"/>
    <s v="ohc"/>
    <s v="four"/>
    <n v="92"/>
    <s v="1bbl"/>
    <n v="2.91"/>
    <n v="3.41"/>
    <n v="9.1999999999999993"/>
    <n v="76"/>
    <n v="6000"/>
    <n v="30"/>
    <n v="34"/>
    <n v="6529"/>
  </r>
  <r>
    <n v="1"/>
    <n v="101"/>
    <x v="5"/>
    <x v="0"/>
    <s v="std"/>
    <s v="two"/>
    <x v="1"/>
    <x v="1"/>
    <s v="front"/>
    <n v="93.7"/>
    <n v="150"/>
    <n v="64"/>
    <n v="52.6"/>
    <n v="1956"/>
    <s v="ohc"/>
    <s v="four"/>
    <n v="92"/>
    <s v="1bbl"/>
    <n v="2.91"/>
    <n v="3.41"/>
    <n v="9.1999999999999993"/>
    <n v="76"/>
    <n v="6000"/>
    <n v="30"/>
    <n v="34"/>
    <n v="7129"/>
  </r>
  <r>
    <n v="0"/>
    <n v="110"/>
    <x v="5"/>
    <x v="0"/>
    <s v="std"/>
    <s v="four"/>
    <x v="2"/>
    <x v="1"/>
    <s v="front"/>
    <n v="96.5"/>
    <n v="163.4"/>
    <n v="64"/>
    <n v="54.5"/>
    <n v="2010"/>
    <s v="ohc"/>
    <s v="four"/>
    <n v="92"/>
    <s v="1bbl"/>
    <n v="2.91"/>
    <n v="3.41"/>
    <n v="9.1999999999999993"/>
    <n v="76"/>
    <n v="6000"/>
    <n v="30"/>
    <n v="34"/>
    <n v="7295"/>
  </r>
  <r>
    <n v="0"/>
    <n v="78"/>
    <x v="5"/>
    <x v="0"/>
    <s v="std"/>
    <s v="four"/>
    <x v="3"/>
    <x v="1"/>
    <s v="front"/>
    <n v="96.5"/>
    <n v="157.1"/>
    <n v="63.9"/>
    <n v="58.3"/>
    <n v="2024"/>
    <s v="ohc"/>
    <s v="four"/>
    <n v="92"/>
    <s v="1bbl"/>
    <n v="2.92"/>
    <n v="3.41"/>
    <n v="9.1999999999999993"/>
    <n v="76"/>
    <n v="6000"/>
    <n v="30"/>
    <n v="34"/>
    <n v="7295"/>
  </r>
  <r>
    <n v="0"/>
    <n v="106"/>
    <x v="5"/>
    <x v="0"/>
    <s v="std"/>
    <s v="two"/>
    <x v="1"/>
    <x v="1"/>
    <s v="front"/>
    <n v="96.5"/>
    <n v="167.5"/>
    <n v="65.2"/>
    <n v="53.3"/>
    <n v="2236"/>
    <s v="ohc"/>
    <s v="four"/>
    <n v="110"/>
    <s v="1bbl"/>
    <n v="3.15"/>
    <n v="3.58"/>
    <n v="9"/>
    <n v="86"/>
    <n v="5800"/>
    <n v="27"/>
    <n v="33"/>
    <n v="7895"/>
  </r>
  <r>
    <n v="0"/>
    <n v="106"/>
    <x v="5"/>
    <x v="0"/>
    <s v="std"/>
    <s v="two"/>
    <x v="1"/>
    <x v="1"/>
    <s v="front"/>
    <n v="96.5"/>
    <n v="167.5"/>
    <n v="65.2"/>
    <n v="53.3"/>
    <n v="2289"/>
    <s v="ohc"/>
    <s v="four"/>
    <n v="110"/>
    <s v="1bbl"/>
    <n v="3.15"/>
    <n v="3.58"/>
    <n v="9"/>
    <n v="86"/>
    <n v="5800"/>
    <n v="27"/>
    <n v="33"/>
    <n v="9095"/>
  </r>
  <r>
    <n v="0"/>
    <n v="85"/>
    <x v="5"/>
    <x v="0"/>
    <s v="std"/>
    <s v="four"/>
    <x v="2"/>
    <x v="1"/>
    <s v="front"/>
    <n v="96.5"/>
    <n v="175.4"/>
    <n v="65.2"/>
    <n v="54.1"/>
    <n v="2304"/>
    <s v="ohc"/>
    <s v="four"/>
    <n v="110"/>
    <s v="1bbl"/>
    <n v="3.15"/>
    <n v="3.58"/>
    <n v="9"/>
    <n v="86"/>
    <n v="5800"/>
    <n v="27"/>
    <n v="33"/>
    <n v="8845"/>
  </r>
  <r>
    <n v="0"/>
    <n v="85"/>
    <x v="5"/>
    <x v="0"/>
    <s v="std"/>
    <s v="four"/>
    <x v="2"/>
    <x v="1"/>
    <s v="front"/>
    <n v="96.5"/>
    <n v="175.4"/>
    <n v="62.5"/>
    <n v="54.1"/>
    <n v="2372"/>
    <s v="ohc"/>
    <s v="four"/>
    <n v="110"/>
    <s v="1bbl"/>
    <n v="3.15"/>
    <n v="3.58"/>
    <n v="9"/>
    <n v="86"/>
    <n v="5800"/>
    <n v="27"/>
    <n v="33"/>
    <n v="10295"/>
  </r>
  <r>
    <n v="0"/>
    <n v="85"/>
    <x v="5"/>
    <x v="0"/>
    <s v="std"/>
    <s v="four"/>
    <x v="2"/>
    <x v="1"/>
    <s v="front"/>
    <n v="96.5"/>
    <n v="175.4"/>
    <n v="65.2"/>
    <n v="54.1"/>
    <n v="2465"/>
    <s v="ohc"/>
    <s v="four"/>
    <n v="110"/>
    <s v="mpfi"/>
    <n v="3.15"/>
    <n v="3.58"/>
    <n v="9"/>
    <n v="101"/>
    <n v="5800"/>
    <n v="24"/>
    <n v="28"/>
    <n v="12945"/>
  </r>
  <r>
    <n v="1"/>
    <n v="107"/>
    <x v="5"/>
    <x v="0"/>
    <s v="std"/>
    <s v="two"/>
    <x v="2"/>
    <x v="1"/>
    <s v="front"/>
    <n v="96.5"/>
    <n v="169.1"/>
    <n v="66"/>
    <n v="51"/>
    <n v="2293"/>
    <s v="ohc"/>
    <s v="four"/>
    <n v="110"/>
    <s v="2bbl"/>
    <n v="3.15"/>
    <n v="3.58"/>
    <n v="9.1"/>
    <n v="100"/>
    <n v="5500"/>
    <n v="25"/>
    <n v="31"/>
    <n v="10345"/>
  </r>
  <r>
    <n v="0"/>
    <n v="128.53333333333299"/>
    <x v="6"/>
    <x v="0"/>
    <s v="std"/>
    <s v="four"/>
    <x v="2"/>
    <x v="0"/>
    <s v="front"/>
    <n v="94.3"/>
    <n v="170.7"/>
    <n v="61.8"/>
    <n v="53.5"/>
    <n v="2337"/>
    <s v="ohc"/>
    <s v="four"/>
    <n v="111"/>
    <s v="2bbl"/>
    <n v="3.31"/>
    <n v="3.23"/>
    <n v="8.5"/>
    <n v="78"/>
    <n v="4800"/>
    <n v="24"/>
    <n v="29"/>
    <n v="6785"/>
  </r>
  <r>
    <n v="2"/>
    <n v="128.53333333333299"/>
    <x v="6"/>
    <x v="0"/>
    <s v="std"/>
    <s v="two"/>
    <x v="1"/>
    <x v="0"/>
    <s v="front"/>
    <n v="96"/>
    <n v="172.6"/>
    <n v="65.2"/>
    <n v="51.4"/>
    <n v="2734"/>
    <s v="ohc"/>
    <s v="four"/>
    <n v="119"/>
    <s v="spfi"/>
    <n v="3.43"/>
    <n v="3.23"/>
    <n v="9.1999999999999993"/>
    <n v="90"/>
    <n v="5000"/>
    <n v="24"/>
    <n v="29"/>
    <n v="11048"/>
  </r>
  <r>
    <n v="0"/>
    <n v="145"/>
    <x v="7"/>
    <x v="0"/>
    <s v="std"/>
    <s v="four"/>
    <x v="2"/>
    <x v="0"/>
    <s v="front"/>
    <n v="113"/>
    <n v="199.6"/>
    <n v="69.599999999999994"/>
    <n v="52.8"/>
    <n v="4066"/>
    <s v="dohc"/>
    <s v="six"/>
    <n v="258"/>
    <s v="mpfi"/>
    <n v="3.63"/>
    <n v="4.17"/>
    <n v="8.1"/>
    <n v="176"/>
    <n v="4750"/>
    <n v="15"/>
    <n v="19"/>
    <n v="32250"/>
  </r>
  <r>
    <n v="0"/>
    <n v="128.53333333333299"/>
    <x v="7"/>
    <x v="0"/>
    <s v="std"/>
    <s v="four"/>
    <x v="2"/>
    <x v="0"/>
    <s v="front"/>
    <n v="113"/>
    <n v="199.6"/>
    <n v="69.599999999999994"/>
    <n v="52.8"/>
    <n v="4066"/>
    <s v="dohc"/>
    <s v="six"/>
    <n v="258"/>
    <s v="mpfi"/>
    <n v="3.63"/>
    <n v="4.17"/>
    <n v="8.1"/>
    <n v="176"/>
    <n v="4750"/>
    <n v="15"/>
    <n v="19"/>
    <n v="35550"/>
  </r>
  <r>
    <n v="0"/>
    <n v="128.53333333333299"/>
    <x v="7"/>
    <x v="0"/>
    <s v="std"/>
    <s v="two"/>
    <x v="2"/>
    <x v="0"/>
    <s v="front"/>
    <n v="102"/>
    <n v="191.7"/>
    <n v="70.599999999999994"/>
    <n v="47.8"/>
    <n v="3950"/>
    <s v="ohcv"/>
    <s v="twelve"/>
    <n v="326"/>
    <s v="mpfi"/>
    <n v="3.54"/>
    <n v="2.76"/>
    <n v="11.5"/>
    <n v="262"/>
    <n v="5000"/>
    <n v="13"/>
    <n v="17"/>
    <n v="36000"/>
  </r>
  <r>
    <n v="1"/>
    <n v="104"/>
    <x v="8"/>
    <x v="0"/>
    <s v="std"/>
    <s v="two"/>
    <x v="1"/>
    <x v="1"/>
    <s v="front"/>
    <n v="93.1"/>
    <n v="159.1"/>
    <n v="64.2"/>
    <n v="54.1"/>
    <n v="1890"/>
    <s v="ohc"/>
    <s v="four"/>
    <n v="91"/>
    <s v="2bbl"/>
    <n v="3.03"/>
    <n v="3.15"/>
    <n v="9"/>
    <n v="68"/>
    <n v="5000"/>
    <n v="30"/>
    <n v="31"/>
    <n v="5195"/>
  </r>
  <r>
    <n v="1"/>
    <n v="104"/>
    <x v="8"/>
    <x v="0"/>
    <s v="std"/>
    <s v="two"/>
    <x v="1"/>
    <x v="1"/>
    <s v="front"/>
    <n v="93.1"/>
    <n v="159.1"/>
    <n v="64.2"/>
    <n v="54.1"/>
    <n v="1900"/>
    <s v="ohc"/>
    <s v="four"/>
    <n v="91"/>
    <s v="2bbl"/>
    <n v="3.03"/>
    <n v="3.15"/>
    <n v="9"/>
    <n v="68"/>
    <n v="5000"/>
    <n v="31"/>
    <n v="38"/>
    <n v="6095"/>
  </r>
  <r>
    <n v="1"/>
    <n v="104"/>
    <x v="8"/>
    <x v="0"/>
    <s v="std"/>
    <s v="two"/>
    <x v="1"/>
    <x v="1"/>
    <s v="front"/>
    <n v="93.1"/>
    <n v="159.1"/>
    <n v="64.2"/>
    <n v="54.1"/>
    <n v="1905"/>
    <s v="ohc"/>
    <s v="four"/>
    <n v="91"/>
    <s v="2bbl"/>
    <n v="3.03"/>
    <n v="3.15"/>
    <n v="9"/>
    <n v="68"/>
    <n v="5000"/>
    <n v="31"/>
    <n v="38"/>
    <n v="6795"/>
  </r>
  <r>
    <n v="1"/>
    <n v="113"/>
    <x v="8"/>
    <x v="0"/>
    <s v="std"/>
    <s v="four"/>
    <x v="2"/>
    <x v="1"/>
    <s v="front"/>
    <n v="93.1"/>
    <n v="166.8"/>
    <n v="64.2"/>
    <n v="54.1"/>
    <n v="1945"/>
    <s v="ohc"/>
    <s v="four"/>
    <n v="91"/>
    <s v="2bbl"/>
    <n v="3.03"/>
    <n v="3.15"/>
    <n v="9"/>
    <n v="68"/>
    <n v="5000"/>
    <n v="31"/>
    <n v="38"/>
    <n v="6695"/>
  </r>
  <r>
    <n v="1"/>
    <n v="113"/>
    <x v="8"/>
    <x v="0"/>
    <s v="std"/>
    <s v="four"/>
    <x v="2"/>
    <x v="1"/>
    <s v="front"/>
    <n v="93.1"/>
    <n v="166.8"/>
    <n v="64.2"/>
    <n v="54.1"/>
    <n v="1950"/>
    <s v="ohc"/>
    <s v="four"/>
    <n v="91"/>
    <s v="2bbl"/>
    <n v="3.08"/>
    <n v="3.15"/>
    <n v="9"/>
    <n v="68"/>
    <n v="5000"/>
    <n v="31"/>
    <n v="38"/>
    <n v="7395"/>
  </r>
  <r>
    <n v="3"/>
    <n v="150"/>
    <x v="8"/>
    <x v="0"/>
    <s v="std"/>
    <s v="two"/>
    <x v="1"/>
    <x v="0"/>
    <s v="front"/>
    <n v="95.3"/>
    <n v="169"/>
    <n v="65.7"/>
    <n v="49.6"/>
    <n v="2380"/>
    <s v="rotor"/>
    <s v="two"/>
    <n v="70"/>
    <s v="4bbl"/>
    <n v="3.2423376623376599"/>
    <n v="3.33883116883116"/>
    <n v="9.4"/>
    <n v="101"/>
    <n v="6000"/>
    <n v="17"/>
    <n v="23"/>
    <n v="10945"/>
  </r>
  <r>
    <n v="3"/>
    <n v="150"/>
    <x v="8"/>
    <x v="0"/>
    <s v="std"/>
    <s v="two"/>
    <x v="1"/>
    <x v="0"/>
    <s v="front"/>
    <n v="95.3"/>
    <n v="169"/>
    <n v="65.7"/>
    <n v="49.6"/>
    <n v="2380"/>
    <s v="rotor"/>
    <s v="two"/>
    <n v="70"/>
    <s v="4bbl"/>
    <n v="3.2423376623376599"/>
    <n v="3.33883116883116"/>
    <n v="9.4"/>
    <n v="101"/>
    <n v="6000"/>
    <n v="17"/>
    <n v="23"/>
    <n v="11845"/>
  </r>
  <r>
    <n v="3"/>
    <n v="150"/>
    <x v="8"/>
    <x v="0"/>
    <s v="std"/>
    <s v="two"/>
    <x v="1"/>
    <x v="0"/>
    <s v="front"/>
    <n v="95.3"/>
    <n v="169"/>
    <n v="65.7"/>
    <n v="49.6"/>
    <n v="2385"/>
    <s v="rotor"/>
    <s v="two"/>
    <n v="70"/>
    <s v="4bbl"/>
    <n v="3.2423376623376599"/>
    <n v="3.33883116883116"/>
    <n v="9.4"/>
    <n v="101"/>
    <n v="6000"/>
    <n v="17"/>
    <n v="23"/>
    <n v="13645"/>
  </r>
  <r>
    <n v="3"/>
    <n v="150"/>
    <x v="8"/>
    <x v="0"/>
    <s v="std"/>
    <s v="two"/>
    <x v="1"/>
    <x v="0"/>
    <s v="front"/>
    <n v="95.3"/>
    <n v="169"/>
    <n v="65.7"/>
    <n v="49.6"/>
    <n v="2500"/>
    <s v="rotor"/>
    <s v="two"/>
    <n v="80"/>
    <s v="mpfi"/>
    <n v="3.2423376623376599"/>
    <n v="3.33883116883116"/>
    <n v="9.4"/>
    <n v="135"/>
    <n v="6000"/>
    <n v="16"/>
    <n v="23"/>
    <n v="15645"/>
  </r>
  <r>
    <n v="1"/>
    <n v="129"/>
    <x v="8"/>
    <x v="0"/>
    <s v="std"/>
    <s v="two"/>
    <x v="1"/>
    <x v="1"/>
    <s v="front"/>
    <n v="98.8"/>
    <n v="177.8"/>
    <n v="66.5"/>
    <n v="53.7"/>
    <n v="2385"/>
    <s v="ohc"/>
    <s v="four"/>
    <n v="122"/>
    <s v="2bbl"/>
    <n v="3.39"/>
    <n v="3.39"/>
    <n v="8.6"/>
    <n v="84"/>
    <n v="4800"/>
    <n v="26"/>
    <n v="32"/>
    <n v="8845"/>
  </r>
  <r>
    <n v="0"/>
    <n v="115"/>
    <x v="8"/>
    <x v="0"/>
    <s v="std"/>
    <s v="four"/>
    <x v="2"/>
    <x v="1"/>
    <s v="front"/>
    <n v="98.8"/>
    <n v="177.8"/>
    <n v="66.5"/>
    <n v="55.5"/>
    <n v="2410"/>
    <s v="ohc"/>
    <s v="four"/>
    <n v="122"/>
    <s v="2bbl"/>
    <n v="3.39"/>
    <n v="3.39"/>
    <n v="8.6"/>
    <n v="84"/>
    <n v="4800"/>
    <n v="26"/>
    <n v="32"/>
    <n v="8495"/>
  </r>
  <r>
    <n v="1"/>
    <n v="129"/>
    <x v="8"/>
    <x v="0"/>
    <s v="std"/>
    <s v="two"/>
    <x v="1"/>
    <x v="1"/>
    <s v="front"/>
    <n v="98.8"/>
    <n v="177.8"/>
    <n v="66.5"/>
    <n v="53.7"/>
    <n v="2385"/>
    <s v="ohc"/>
    <s v="four"/>
    <n v="122"/>
    <s v="2bbl"/>
    <n v="3.39"/>
    <n v="3.39"/>
    <n v="8.6"/>
    <n v="84"/>
    <n v="4800"/>
    <n v="26"/>
    <n v="32"/>
    <n v="10595"/>
  </r>
  <r>
    <n v="0"/>
    <n v="115"/>
    <x v="8"/>
    <x v="0"/>
    <s v="std"/>
    <s v="four"/>
    <x v="2"/>
    <x v="1"/>
    <s v="front"/>
    <n v="98.8"/>
    <n v="177.8"/>
    <n v="66.5"/>
    <n v="55.5"/>
    <n v="2410"/>
    <s v="ohc"/>
    <s v="four"/>
    <n v="122"/>
    <s v="2bbl"/>
    <n v="3.39"/>
    <n v="3.39"/>
    <n v="8.6"/>
    <n v="84"/>
    <n v="4800"/>
    <n v="26"/>
    <n v="32"/>
    <n v="10245"/>
  </r>
  <r>
    <n v="0"/>
    <n v="128.53333333333299"/>
    <x v="8"/>
    <x v="1"/>
    <s v="std"/>
    <s v="two"/>
    <x v="2"/>
    <x v="1"/>
    <s v="front"/>
    <n v="98.8"/>
    <n v="177.8"/>
    <n v="66.5"/>
    <n v="55.5"/>
    <n v="2443"/>
    <s v="ohc"/>
    <s v="four"/>
    <n v="122"/>
    <s v="idi"/>
    <n v="3.39"/>
    <n v="3.39"/>
    <n v="22.7"/>
    <n v="64"/>
    <n v="4650"/>
    <n v="36"/>
    <n v="42"/>
    <n v="10795"/>
  </r>
  <r>
    <n v="0"/>
    <n v="115"/>
    <x v="8"/>
    <x v="0"/>
    <s v="std"/>
    <s v="four"/>
    <x v="1"/>
    <x v="1"/>
    <s v="front"/>
    <n v="98.8"/>
    <n v="177.8"/>
    <n v="66.5"/>
    <n v="55.5"/>
    <n v="2425"/>
    <s v="ohc"/>
    <s v="four"/>
    <n v="122"/>
    <s v="2bbl"/>
    <n v="3.39"/>
    <n v="3.39"/>
    <n v="8.6"/>
    <n v="84"/>
    <n v="4800"/>
    <n v="26"/>
    <n v="32"/>
    <n v="11245"/>
  </r>
  <r>
    <n v="0"/>
    <n v="118"/>
    <x v="8"/>
    <x v="0"/>
    <s v="std"/>
    <s v="four"/>
    <x v="2"/>
    <x v="0"/>
    <s v="front"/>
    <n v="104.9"/>
    <n v="175"/>
    <n v="66.099999999999994"/>
    <n v="54.4"/>
    <n v="2670"/>
    <s v="ohc"/>
    <s v="four"/>
    <n v="140"/>
    <s v="mpfi"/>
    <n v="3.76"/>
    <n v="3.16"/>
    <n v="8"/>
    <n v="120"/>
    <n v="5000"/>
    <n v="19"/>
    <n v="27"/>
    <n v="18280"/>
  </r>
  <r>
    <n v="0"/>
    <n v="128.53333333333299"/>
    <x v="8"/>
    <x v="1"/>
    <s v="std"/>
    <s v="four"/>
    <x v="2"/>
    <x v="0"/>
    <s v="front"/>
    <n v="104.9"/>
    <n v="175"/>
    <n v="66.099999999999994"/>
    <n v="54.4"/>
    <n v="2700"/>
    <s v="ohc"/>
    <s v="four"/>
    <n v="134"/>
    <s v="idi"/>
    <n v="3.43"/>
    <n v="3.64"/>
    <n v="22"/>
    <n v="72"/>
    <n v="4200"/>
    <n v="31"/>
    <n v="39"/>
    <n v="18344"/>
  </r>
  <r>
    <n v="-1"/>
    <n v="93"/>
    <x v="9"/>
    <x v="1"/>
    <s v="turbo"/>
    <s v="four"/>
    <x v="2"/>
    <x v="0"/>
    <s v="front"/>
    <n v="110"/>
    <n v="190.9"/>
    <n v="70.3"/>
    <n v="56.5"/>
    <n v="3515"/>
    <s v="ohc"/>
    <s v="five"/>
    <n v="183"/>
    <s v="idi"/>
    <n v="3.58"/>
    <n v="3.64"/>
    <n v="21.5"/>
    <n v="123"/>
    <n v="4350"/>
    <n v="22"/>
    <n v="25"/>
    <n v="25552"/>
  </r>
  <r>
    <n v="-1"/>
    <n v="93"/>
    <x v="9"/>
    <x v="1"/>
    <s v="turbo"/>
    <s v="four"/>
    <x v="3"/>
    <x v="0"/>
    <s v="front"/>
    <n v="110"/>
    <n v="190.9"/>
    <n v="70.3"/>
    <n v="58.7"/>
    <n v="3750"/>
    <s v="ohc"/>
    <s v="five"/>
    <n v="183"/>
    <s v="idi"/>
    <n v="3.58"/>
    <n v="3.64"/>
    <n v="21.5"/>
    <n v="123"/>
    <n v="4350"/>
    <n v="22"/>
    <n v="25"/>
    <n v="28248"/>
  </r>
  <r>
    <n v="0"/>
    <n v="93"/>
    <x v="9"/>
    <x v="1"/>
    <s v="turbo"/>
    <s v="two"/>
    <x v="4"/>
    <x v="0"/>
    <s v="front"/>
    <n v="106.7"/>
    <n v="187.5"/>
    <n v="70.3"/>
    <n v="54.9"/>
    <n v="3495"/>
    <s v="ohc"/>
    <s v="five"/>
    <n v="183"/>
    <s v="idi"/>
    <n v="3.58"/>
    <n v="3.64"/>
    <n v="21.5"/>
    <n v="123"/>
    <n v="4350"/>
    <n v="22"/>
    <n v="25"/>
    <n v="28176"/>
  </r>
  <r>
    <n v="-1"/>
    <n v="93"/>
    <x v="9"/>
    <x v="1"/>
    <s v="turbo"/>
    <s v="four"/>
    <x v="2"/>
    <x v="0"/>
    <s v="front"/>
    <n v="115.6"/>
    <n v="202.6"/>
    <n v="71.7"/>
    <n v="56.3"/>
    <n v="3770"/>
    <s v="ohc"/>
    <s v="five"/>
    <n v="183"/>
    <s v="idi"/>
    <n v="3.58"/>
    <n v="3.64"/>
    <n v="21.5"/>
    <n v="123"/>
    <n v="4350"/>
    <n v="22"/>
    <n v="25"/>
    <n v="31600"/>
  </r>
  <r>
    <n v="-1"/>
    <n v="128.53333333333299"/>
    <x v="9"/>
    <x v="0"/>
    <s v="std"/>
    <s v="four"/>
    <x v="2"/>
    <x v="0"/>
    <s v="front"/>
    <n v="115.6"/>
    <n v="202.6"/>
    <n v="71.7"/>
    <n v="56.5"/>
    <n v="3740"/>
    <s v="ohcv"/>
    <s v="eight"/>
    <n v="234"/>
    <s v="mpfi"/>
    <n v="3.46"/>
    <n v="3.1"/>
    <n v="8.3000000000000007"/>
    <n v="155"/>
    <n v="4750"/>
    <n v="16"/>
    <n v="18"/>
    <n v="34184"/>
  </r>
  <r>
    <n v="3"/>
    <n v="142"/>
    <x v="9"/>
    <x v="0"/>
    <s v="std"/>
    <s v="two"/>
    <x v="0"/>
    <x v="0"/>
    <s v="front"/>
    <n v="96.6"/>
    <n v="180.3"/>
    <n v="70.5"/>
    <n v="50.8"/>
    <n v="3685"/>
    <s v="ohcv"/>
    <s v="eight"/>
    <n v="234"/>
    <s v="mpfi"/>
    <n v="3.46"/>
    <n v="3.1"/>
    <n v="8.3000000000000007"/>
    <n v="155"/>
    <n v="4750"/>
    <n v="16"/>
    <n v="18"/>
    <n v="35056"/>
  </r>
  <r>
    <n v="0"/>
    <n v="128.53333333333299"/>
    <x v="9"/>
    <x v="0"/>
    <s v="std"/>
    <s v="four"/>
    <x v="2"/>
    <x v="0"/>
    <s v="front"/>
    <n v="120.9"/>
    <n v="208.1"/>
    <n v="71.7"/>
    <n v="56.7"/>
    <n v="3900"/>
    <s v="ohcv"/>
    <s v="eight"/>
    <n v="308"/>
    <s v="mpfi"/>
    <n v="3.8"/>
    <n v="3.35"/>
    <n v="8"/>
    <n v="184"/>
    <n v="4500"/>
    <n v="14"/>
    <n v="16"/>
    <n v="40960"/>
  </r>
  <r>
    <n v="1"/>
    <n v="128.53333333333299"/>
    <x v="9"/>
    <x v="0"/>
    <s v="std"/>
    <s v="two"/>
    <x v="4"/>
    <x v="0"/>
    <s v="front"/>
    <n v="112"/>
    <n v="199.2"/>
    <n v="72"/>
    <n v="55.4"/>
    <n v="3715"/>
    <s v="ohcv"/>
    <s v="eight"/>
    <n v="304"/>
    <s v="mpfi"/>
    <n v="3.8"/>
    <n v="3.35"/>
    <n v="8"/>
    <n v="184"/>
    <n v="4500"/>
    <n v="14"/>
    <n v="16"/>
    <n v="45400"/>
  </r>
  <r>
    <n v="1"/>
    <n v="128.53333333333299"/>
    <x v="10"/>
    <x v="0"/>
    <s v="turbo"/>
    <s v="two"/>
    <x v="1"/>
    <x v="0"/>
    <s v="front"/>
    <n v="102.7"/>
    <n v="178.4"/>
    <n v="68"/>
    <n v="54.8"/>
    <n v="2910"/>
    <s v="ohc"/>
    <s v="four"/>
    <n v="140"/>
    <s v="mpfi"/>
    <n v="3.78"/>
    <n v="3.12"/>
    <n v="8"/>
    <n v="175"/>
    <n v="5000"/>
    <n v="19"/>
    <n v="24"/>
    <n v="16503"/>
  </r>
  <r>
    <n v="2"/>
    <n v="161"/>
    <x v="11"/>
    <x v="0"/>
    <s v="std"/>
    <s v="two"/>
    <x v="1"/>
    <x v="1"/>
    <s v="front"/>
    <n v="93.7"/>
    <n v="157.30000000000001"/>
    <n v="64.400000000000006"/>
    <n v="50.8"/>
    <n v="1918"/>
    <s v="ohc"/>
    <s v="four"/>
    <n v="92"/>
    <s v="2bbl"/>
    <n v="2.97"/>
    <n v="3.23"/>
    <n v="9.4"/>
    <n v="68"/>
    <n v="5500"/>
    <n v="37"/>
    <n v="41"/>
    <n v="5389"/>
  </r>
  <r>
    <n v="2"/>
    <n v="161"/>
    <x v="11"/>
    <x v="0"/>
    <s v="std"/>
    <s v="two"/>
    <x v="1"/>
    <x v="1"/>
    <s v="front"/>
    <n v="93.7"/>
    <n v="157.30000000000001"/>
    <n v="64.400000000000006"/>
    <n v="50.8"/>
    <n v="1944"/>
    <s v="ohc"/>
    <s v="four"/>
    <n v="92"/>
    <s v="2bbl"/>
    <n v="2.97"/>
    <n v="3.23"/>
    <n v="9.4"/>
    <n v="68"/>
    <n v="5500"/>
    <n v="31"/>
    <n v="38"/>
    <n v="6189"/>
  </r>
  <r>
    <n v="2"/>
    <n v="161"/>
    <x v="11"/>
    <x v="0"/>
    <s v="std"/>
    <s v="two"/>
    <x v="1"/>
    <x v="1"/>
    <s v="front"/>
    <n v="93.7"/>
    <n v="157.30000000000001"/>
    <n v="64.400000000000006"/>
    <n v="50.8"/>
    <n v="2004"/>
    <s v="ohc"/>
    <s v="four"/>
    <n v="92"/>
    <s v="2bbl"/>
    <n v="2.97"/>
    <n v="3.23"/>
    <n v="9.4"/>
    <n v="68"/>
    <n v="5500"/>
    <n v="31"/>
    <n v="38"/>
    <n v="6669"/>
  </r>
  <r>
    <n v="1"/>
    <n v="161"/>
    <x v="11"/>
    <x v="0"/>
    <s v="turbo"/>
    <s v="two"/>
    <x v="1"/>
    <x v="1"/>
    <s v="front"/>
    <n v="93"/>
    <n v="157.30000000000001"/>
    <n v="63.8"/>
    <n v="50.8"/>
    <n v="2145"/>
    <s v="ohc"/>
    <s v="four"/>
    <n v="98"/>
    <s v="spdi"/>
    <n v="3.03"/>
    <n v="3.39"/>
    <n v="7.6"/>
    <n v="102"/>
    <n v="5500"/>
    <n v="24"/>
    <n v="30"/>
    <n v="7689"/>
  </r>
  <r>
    <n v="3"/>
    <n v="153"/>
    <x v="11"/>
    <x v="0"/>
    <s v="turbo"/>
    <s v="two"/>
    <x v="1"/>
    <x v="1"/>
    <s v="front"/>
    <n v="96.3"/>
    <n v="173"/>
    <n v="65.400000000000006"/>
    <n v="49.4"/>
    <n v="2370"/>
    <s v="ohc"/>
    <s v="four"/>
    <n v="110"/>
    <s v="spdi"/>
    <n v="3.17"/>
    <n v="3.46"/>
    <n v="7.5"/>
    <n v="116"/>
    <n v="5500"/>
    <n v="23"/>
    <n v="30"/>
    <n v="9959"/>
  </r>
  <r>
    <n v="3"/>
    <n v="153"/>
    <x v="11"/>
    <x v="0"/>
    <s v="std"/>
    <s v="two"/>
    <x v="1"/>
    <x v="1"/>
    <s v="front"/>
    <n v="96.3"/>
    <n v="173"/>
    <n v="65.400000000000006"/>
    <n v="49.4"/>
    <n v="2328"/>
    <s v="ohc"/>
    <s v="four"/>
    <n v="122"/>
    <s v="2bbl"/>
    <n v="3.35"/>
    <n v="3.46"/>
    <n v="8.5"/>
    <n v="88"/>
    <n v="5000"/>
    <n v="25"/>
    <n v="32"/>
    <n v="84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26">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items count="6">
        <item x="0"/>
        <item h="1" x="4"/>
        <item x="1"/>
        <item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13">
    <i>
      <x/>
    </i>
    <i>
      <x v="1"/>
    </i>
    <i>
      <x v="2"/>
    </i>
    <i>
      <x v="3"/>
    </i>
    <i>
      <x v="4"/>
    </i>
    <i>
      <x v="5"/>
    </i>
    <i>
      <x v="6"/>
    </i>
    <i>
      <x v="7"/>
    </i>
    <i>
      <x v="8"/>
    </i>
    <i>
      <x v="9"/>
    </i>
    <i>
      <x v="10"/>
    </i>
    <i>
      <x v="11"/>
    </i>
    <i t="grand">
      <x/>
    </i>
  </rowItems>
  <colItems count="1">
    <i/>
  </colItems>
  <dataFields count="1">
    <dataField name="Sum of price" fld="25" baseField="0" baseItem="0"/>
  </dataFields>
  <chartFormats count="7">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9"/>
          </reference>
        </references>
      </pivotArea>
    </chartFormat>
    <chartFormat chart="3" format="5">
      <pivotArea type="data" outline="0" fieldPosition="0">
        <references count="2">
          <reference field="4294967294" count="1" selected="0">
            <x v="0"/>
          </reference>
          <reference field="2" count="1" selected="0">
            <x v="8"/>
          </reference>
        </references>
      </pivotArea>
    </chartFormat>
    <chartFormat chart="3" format="6">
      <pivotArea type="data" outline="0" fieldPosition="0">
        <references count="2">
          <reference field="4294967294" count="1" selected="0">
            <x v="0"/>
          </reference>
          <reference field="2" count="1" selected="0">
            <x v="7"/>
          </reference>
        </references>
      </pivotArea>
    </chartFormat>
    <chartFormat chart="3" format="7">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26">
    <pivotField showAll="0"/>
    <pivotField showAll="0"/>
    <pivotField showAll="0"/>
    <pivotField axis="axisRow">
      <items count="3">
        <item x="1"/>
        <item x="0"/>
        <item t="default"/>
      </items>
    </pivotField>
    <pivotField showAll="0"/>
    <pivotField showAll="0"/>
    <pivotField showAll="0">
      <items count="6">
        <item x="0"/>
        <item h="1" x="4"/>
        <item x="1"/>
        <item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3">
    <i>
      <x/>
    </i>
    <i>
      <x v="1"/>
    </i>
    <i t="grand">
      <x/>
    </i>
  </rowItems>
  <colItems count="1">
    <i/>
  </colItems>
  <dataFields count="1">
    <dataField name="Sum of price" fld="25" baseField="0" baseItem="0"/>
  </dataFields>
  <chartFormats count="9">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3" count="1" selected="0">
            <x v="0"/>
          </reference>
        </references>
      </pivotArea>
    </chartFormat>
    <chartFormat chart="9" format="9">
      <pivotArea type="data" outline="0" fieldPosition="0">
        <references count="2">
          <reference field="4294967294" count="1" selected="0">
            <x v="0"/>
          </reference>
          <reference field="3" count="1" selected="0">
            <x v="1"/>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26">
    <pivotField showAll="0"/>
    <pivotField showAll="0"/>
    <pivotField showAll="0"/>
    <pivotField showAll="0"/>
    <pivotField showAll="0"/>
    <pivotField showAll="0"/>
    <pivotField showAll="0">
      <items count="6">
        <item x="0"/>
        <item h="1" x="4"/>
        <item x="1"/>
        <item x="2"/>
        <item h="1" x="3"/>
        <item t="default"/>
      </items>
    </pivotField>
    <pivotField axis="axisRow">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7"/>
  </rowFields>
  <rowItems count="4">
    <i>
      <x/>
    </i>
    <i>
      <x v="1"/>
    </i>
    <i>
      <x v="2"/>
    </i>
    <i t="grand">
      <x/>
    </i>
  </rowItems>
  <colItems count="1">
    <i/>
  </colItems>
  <dataFields count="1">
    <dataField name="Sum of price" fld="2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D662C9-79AB-45CF-9DAF-D45CA262DA7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9" firstHeaderRow="0" firstDataRow="1" firstDataCol="1"/>
  <pivotFields count="26">
    <pivotField showAll="0"/>
    <pivotField showAll="0"/>
    <pivotField axis="axisRow" measureFilter="1" sortType="descending">
      <items count="13">
        <item x="0"/>
        <item x="1"/>
        <item x="2"/>
        <item x="3"/>
        <item x="4"/>
        <item x="5"/>
        <item x="6"/>
        <item x="7"/>
        <item x="8"/>
        <item x="9"/>
        <item x="10"/>
        <item x="11"/>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items count="6">
        <item x="0"/>
        <item h="1" x="4"/>
        <item x="1"/>
        <item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6">
    <i>
      <x v="2"/>
    </i>
    <i>
      <x v="8"/>
    </i>
    <i>
      <x v="9"/>
    </i>
    <i>
      <x v="7"/>
    </i>
    <i>
      <x v="5"/>
    </i>
    <i t="grand">
      <x/>
    </i>
  </rowItems>
  <colFields count="1">
    <field x="-2"/>
  </colFields>
  <colItems count="2">
    <i>
      <x/>
    </i>
    <i i="1">
      <x v="1"/>
    </i>
  </colItems>
  <dataFields count="2">
    <dataField name="Sum of price" fld="25" baseField="0" baseItem="0"/>
    <dataField name="Sum of price2" fld="25" showDataAs="percentOfCol" baseField="0" baseItem="0" numFmtId="10"/>
  </dataFields>
  <pivotTableStyleInfo name="PivotStyleLight16" showRowHeaders="1" showColHeaders="1" showRowStripes="0" showColStripes="0" showLastColumn="1"/>
  <filters count="1">
    <filter fld="2"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dy2" xr10:uid="{05D19FE7-7165-4064-A9DA-D1405D30C6BD}" sourceName="body">
  <pivotTables>
    <pivotTable tabId="5" name="PivotTable2"/>
    <pivotTable tabId="2" name="PivotTable1"/>
    <pivotTable tabId="6" name="PivotTable3"/>
    <pivotTable tabId="7" name="PivotTable1"/>
  </pivotTables>
  <data>
    <tabular pivotCacheId="1065507366">
      <items count="5">
        <i x="0" s="1"/>
        <i x="4"/>
        <i x="1" s="1"/>
        <i x="2"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dy 3" xr10:uid="{2130D66D-BF61-4656-AB54-B6CAA6B90A76}" cache="Slicer_body2" caption="body" style="Slicer Style 1" rowHeight="54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dy 1" xr10:uid="{F8F94EC2-54E2-4E0D-9D5C-6605DDFEEA2A}" cache="Slicer_body2" caption="bod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dy 2" xr10:uid="{9FA92E65-0E10-45F7-9DEC-319B88F1BC05}" cache="Slicer_body2" caption="bod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dy" xr10:uid="{00000000-0014-0000-FFFF-FFFF01000000}" cache="Slicer_body2" caption="bod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Z79" totalsRowShown="0">
  <autoFilter ref="A1:Z79" xr:uid="{00000000-0009-0000-0100-000001000000}"/>
  <sortState xmlns:xlrd2="http://schemas.microsoft.com/office/spreadsheetml/2017/richdata2" ref="A2:Z79">
    <sortCondition ref="C1:C79"/>
  </sortState>
  <tableColumns count="26">
    <tableColumn id="1" xr3:uid="{00000000-0010-0000-0000-000001000000}" name="symbol"/>
    <tableColumn id="2" xr3:uid="{00000000-0010-0000-0000-000002000000}" name="normali-loss"/>
    <tableColumn id="3" xr3:uid="{00000000-0010-0000-0000-000003000000}" name="make"/>
    <tableColumn id="4" xr3:uid="{00000000-0010-0000-0000-000004000000}" name="fuel"/>
    <tableColumn id="5" xr3:uid="{00000000-0010-0000-0000-000005000000}" name="aspirnt"/>
    <tableColumn id="6" xr3:uid="{00000000-0010-0000-0000-000006000000}" name="doors"/>
    <tableColumn id="7" xr3:uid="{00000000-0010-0000-0000-000007000000}" name="body"/>
    <tableColumn id="8" xr3:uid="{00000000-0010-0000-0000-000008000000}" name="wheels"/>
    <tableColumn id="9" xr3:uid="{00000000-0010-0000-0000-000009000000}" name="eng-location"/>
    <tableColumn id="10" xr3:uid="{00000000-0010-0000-0000-00000A000000}" name="wheel-base"/>
    <tableColumn id="11" xr3:uid="{00000000-0010-0000-0000-00000B000000}" name="length"/>
    <tableColumn id="12" xr3:uid="{00000000-0010-0000-0000-00000C000000}" name="width"/>
    <tableColumn id="13" xr3:uid="{00000000-0010-0000-0000-00000D000000}" name="height"/>
    <tableColumn id="14" xr3:uid="{00000000-0010-0000-0000-00000E000000}" name="curb-weight"/>
    <tableColumn id="15" xr3:uid="{00000000-0010-0000-0000-00000F000000}" name="engine-type"/>
    <tableColumn id="16" xr3:uid="{00000000-0010-0000-0000-000010000000}" name="no-cylinders"/>
    <tableColumn id="17" xr3:uid="{00000000-0010-0000-0000-000011000000}" name="engine-size"/>
    <tableColumn id="18" xr3:uid="{00000000-0010-0000-0000-000012000000}" name="fuel-system"/>
    <tableColumn id="19" xr3:uid="{00000000-0010-0000-0000-000013000000}" name="bore"/>
    <tableColumn id="20" xr3:uid="{00000000-0010-0000-0000-000014000000}" name="stroke"/>
    <tableColumn id="21" xr3:uid="{00000000-0010-0000-0000-000015000000}" name="compresn-ratio"/>
    <tableColumn id="22" xr3:uid="{00000000-0010-0000-0000-000016000000}" name="horse-power"/>
    <tableColumn id="23" xr3:uid="{00000000-0010-0000-0000-000017000000}" name="rpm"/>
    <tableColumn id="24" xr3:uid="{00000000-0010-0000-0000-000018000000}" name="city-l/km"/>
    <tableColumn id="25" xr3:uid="{00000000-0010-0000-0000-000019000000}" name="high_way - l/km"/>
    <tableColumn id="26" xr3:uid="{00000000-0010-0000-0000-00001A000000}" name="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79"/>
  <sheetViews>
    <sheetView topLeftCell="J1" workbookViewId="0">
      <selection activeCell="D2" sqref="D2"/>
    </sheetView>
  </sheetViews>
  <sheetFormatPr defaultRowHeight="14.4" x14ac:dyDescent="0.3"/>
  <cols>
    <col min="1" max="1" width="9" customWidth="1"/>
    <col min="2" max="2" width="13.109375" customWidth="1"/>
    <col min="9" max="9" width="13.44140625" customWidth="1"/>
    <col min="10" max="10" width="12.44140625" customWidth="1"/>
    <col min="14" max="15" width="13" customWidth="1"/>
    <col min="16" max="16" width="13.21875" customWidth="1"/>
    <col min="17" max="17" width="12.21875" customWidth="1"/>
    <col min="18" max="18" width="12.6640625" customWidth="1"/>
    <col min="21" max="21" width="15.77734375" customWidth="1"/>
    <col min="22" max="22" width="13.5546875" customWidth="1"/>
    <col min="24" max="24" width="10.5546875" customWidth="1"/>
    <col min="25" max="25" width="16.5546875"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3">
      <c r="A2">
        <v>3</v>
      </c>
      <c r="B2">
        <v>128.53333333333299</v>
      </c>
      <c r="C2" t="s">
        <v>26</v>
      </c>
      <c r="D2" t="s">
        <v>27</v>
      </c>
      <c r="E2" t="s">
        <v>28</v>
      </c>
      <c r="F2" t="s">
        <v>29</v>
      </c>
      <c r="G2" t="s">
        <v>30</v>
      </c>
      <c r="H2" t="s">
        <v>31</v>
      </c>
      <c r="I2" t="s">
        <v>32</v>
      </c>
      <c r="J2">
        <v>88.6</v>
      </c>
      <c r="K2">
        <v>168.8</v>
      </c>
      <c r="L2">
        <v>64.099999999999994</v>
      </c>
      <c r="M2">
        <v>48.8</v>
      </c>
      <c r="N2">
        <v>2548</v>
      </c>
      <c r="O2" t="s">
        <v>33</v>
      </c>
      <c r="P2" t="s">
        <v>34</v>
      </c>
      <c r="Q2">
        <v>130</v>
      </c>
      <c r="R2" t="s">
        <v>35</v>
      </c>
      <c r="S2">
        <v>3.47</v>
      </c>
      <c r="T2">
        <v>2.68</v>
      </c>
      <c r="U2">
        <v>9</v>
      </c>
      <c r="V2">
        <v>111</v>
      </c>
      <c r="W2">
        <v>5000</v>
      </c>
      <c r="X2">
        <v>21</v>
      </c>
      <c r="Y2">
        <v>27</v>
      </c>
      <c r="Z2">
        <v>16500</v>
      </c>
    </row>
    <row r="3" spans="1:26" x14ac:dyDescent="0.3">
      <c r="A3">
        <v>1</v>
      </c>
      <c r="B3">
        <v>128.53333333333299</v>
      </c>
      <c r="C3" t="s">
        <v>26</v>
      </c>
      <c r="D3" t="s">
        <v>27</v>
      </c>
      <c r="E3" t="s">
        <v>28</v>
      </c>
      <c r="F3" t="s">
        <v>29</v>
      </c>
      <c r="G3" t="s">
        <v>36</v>
      </c>
      <c r="H3" t="s">
        <v>31</v>
      </c>
      <c r="I3" t="s">
        <v>32</v>
      </c>
      <c r="J3">
        <v>94.5</v>
      </c>
      <c r="K3">
        <v>171.2</v>
      </c>
      <c r="L3">
        <v>65.5</v>
      </c>
      <c r="M3">
        <v>52.4</v>
      </c>
      <c r="N3">
        <v>2823</v>
      </c>
      <c r="O3" t="s">
        <v>37</v>
      </c>
      <c r="P3" t="s">
        <v>38</v>
      </c>
      <c r="Q3">
        <v>152</v>
      </c>
      <c r="R3" t="s">
        <v>35</v>
      </c>
      <c r="S3">
        <v>2.68</v>
      </c>
      <c r="T3">
        <v>3.47</v>
      </c>
      <c r="U3">
        <v>9</v>
      </c>
      <c r="V3">
        <v>154</v>
      </c>
      <c r="W3">
        <v>5000</v>
      </c>
      <c r="X3">
        <v>19</v>
      </c>
      <c r="Y3">
        <v>26</v>
      </c>
      <c r="Z3">
        <v>16500</v>
      </c>
    </row>
    <row r="4" spans="1:26" x14ac:dyDescent="0.3">
      <c r="A4">
        <v>2</v>
      </c>
      <c r="B4">
        <v>164</v>
      </c>
      <c r="C4" t="s">
        <v>39</v>
      </c>
      <c r="D4" t="s">
        <v>27</v>
      </c>
      <c r="E4" t="s">
        <v>28</v>
      </c>
      <c r="F4" t="s">
        <v>34</v>
      </c>
      <c r="G4" t="s">
        <v>40</v>
      </c>
      <c r="H4" t="s">
        <v>41</v>
      </c>
      <c r="I4" t="s">
        <v>32</v>
      </c>
      <c r="J4">
        <v>99.8</v>
      </c>
      <c r="K4">
        <v>176.6</v>
      </c>
      <c r="L4">
        <v>66.2</v>
      </c>
      <c r="M4">
        <v>54.3</v>
      </c>
      <c r="N4">
        <v>2337</v>
      </c>
      <c r="O4" t="s">
        <v>42</v>
      </c>
      <c r="P4" t="s">
        <v>34</v>
      </c>
      <c r="Q4">
        <v>109</v>
      </c>
      <c r="R4" t="s">
        <v>35</v>
      </c>
      <c r="S4">
        <v>3.19</v>
      </c>
      <c r="T4">
        <v>3.4</v>
      </c>
      <c r="U4">
        <v>10</v>
      </c>
      <c r="V4">
        <v>102</v>
      </c>
      <c r="W4">
        <v>5500</v>
      </c>
      <c r="X4">
        <v>24</v>
      </c>
      <c r="Y4">
        <v>30</v>
      </c>
      <c r="Z4">
        <v>13950</v>
      </c>
    </row>
    <row r="5" spans="1:26" x14ac:dyDescent="0.3">
      <c r="A5">
        <v>2</v>
      </c>
      <c r="B5">
        <v>164</v>
      </c>
      <c r="C5" t="s">
        <v>39</v>
      </c>
      <c r="D5" t="s">
        <v>27</v>
      </c>
      <c r="E5" t="s">
        <v>28</v>
      </c>
      <c r="F5" t="s">
        <v>34</v>
      </c>
      <c r="G5" t="s">
        <v>40</v>
      </c>
      <c r="H5" t="s">
        <v>43</v>
      </c>
      <c r="I5" t="s">
        <v>32</v>
      </c>
      <c r="J5">
        <v>99.4</v>
      </c>
      <c r="K5">
        <v>176.6</v>
      </c>
      <c r="L5">
        <v>66.400000000000006</v>
      </c>
      <c r="M5">
        <v>54.3</v>
      </c>
      <c r="N5">
        <v>2824</v>
      </c>
      <c r="O5" t="s">
        <v>42</v>
      </c>
      <c r="P5" t="s">
        <v>44</v>
      </c>
      <c r="Q5">
        <v>136</v>
      </c>
      <c r="R5" t="s">
        <v>35</v>
      </c>
      <c r="S5">
        <v>3.19</v>
      </c>
      <c r="T5">
        <v>3.4</v>
      </c>
      <c r="U5">
        <v>8</v>
      </c>
      <c r="V5">
        <v>115</v>
      </c>
      <c r="W5">
        <v>5500</v>
      </c>
      <c r="X5">
        <v>18</v>
      </c>
      <c r="Y5">
        <v>22</v>
      </c>
      <c r="Z5">
        <v>17450</v>
      </c>
    </row>
    <row r="6" spans="1:26" x14ac:dyDescent="0.3">
      <c r="A6">
        <v>2</v>
      </c>
      <c r="B6">
        <v>128.53333333333299</v>
      </c>
      <c r="C6" t="s">
        <v>39</v>
      </c>
      <c r="D6" t="s">
        <v>27</v>
      </c>
      <c r="E6" t="s">
        <v>28</v>
      </c>
      <c r="F6" t="s">
        <v>29</v>
      </c>
      <c r="G6" t="s">
        <v>40</v>
      </c>
      <c r="H6" t="s">
        <v>41</v>
      </c>
      <c r="I6" t="s">
        <v>32</v>
      </c>
      <c r="J6">
        <v>99.8</v>
      </c>
      <c r="K6">
        <v>177.3</v>
      </c>
      <c r="L6">
        <v>66.3</v>
      </c>
      <c r="M6">
        <v>53.1</v>
      </c>
      <c r="N6">
        <v>2507</v>
      </c>
      <c r="O6" t="s">
        <v>42</v>
      </c>
      <c r="P6" t="s">
        <v>44</v>
      </c>
      <c r="Q6">
        <v>136</v>
      </c>
      <c r="R6" t="s">
        <v>35</v>
      </c>
      <c r="S6">
        <v>3.19</v>
      </c>
      <c r="T6">
        <v>3.4</v>
      </c>
      <c r="U6">
        <v>8.5</v>
      </c>
      <c r="V6">
        <v>110</v>
      </c>
      <c r="W6">
        <v>5500</v>
      </c>
      <c r="X6">
        <v>19</v>
      </c>
      <c r="Y6">
        <v>25</v>
      </c>
      <c r="Z6">
        <v>15250</v>
      </c>
    </row>
    <row r="7" spans="1:26" x14ac:dyDescent="0.3">
      <c r="A7">
        <v>1</v>
      </c>
      <c r="B7">
        <v>158</v>
      </c>
      <c r="C7" t="s">
        <v>39</v>
      </c>
      <c r="D7" t="s">
        <v>27</v>
      </c>
      <c r="E7" t="s">
        <v>28</v>
      </c>
      <c r="F7" t="s">
        <v>34</v>
      </c>
      <c r="G7" t="s">
        <v>40</v>
      </c>
      <c r="H7" t="s">
        <v>41</v>
      </c>
      <c r="I7" t="s">
        <v>32</v>
      </c>
      <c r="J7">
        <v>105.8</v>
      </c>
      <c r="K7">
        <v>192.7</v>
      </c>
      <c r="L7">
        <v>71.400000000000006</v>
      </c>
      <c r="M7">
        <v>55.7</v>
      </c>
      <c r="N7">
        <v>2844</v>
      </c>
      <c r="O7" t="s">
        <v>42</v>
      </c>
      <c r="P7" t="s">
        <v>44</v>
      </c>
      <c r="Q7">
        <v>136</v>
      </c>
      <c r="R7" t="s">
        <v>35</v>
      </c>
      <c r="S7">
        <v>3.19</v>
      </c>
      <c r="T7">
        <v>3.4</v>
      </c>
      <c r="U7">
        <v>8.5</v>
      </c>
      <c r="V7">
        <v>110</v>
      </c>
      <c r="W7">
        <v>5500</v>
      </c>
      <c r="X7">
        <v>19</v>
      </c>
      <c r="Y7">
        <v>25</v>
      </c>
      <c r="Z7">
        <v>17710</v>
      </c>
    </row>
    <row r="8" spans="1:26" x14ac:dyDescent="0.3">
      <c r="A8">
        <v>1</v>
      </c>
      <c r="B8">
        <v>128.53333333333299</v>
      </c>
      <c r="C8" t="s">
        <v>39</v>
      </c>
      <c r="D8" t="s">
        <v>27</v>
      </c>
      <c r="E8" t="s">
        <v>28</v>
      </c>
      <c r="F8" t="s">
        <v>34</v>
      </c>
      <c r="G8" t="s">
        <v>45</v>
      </c>
      <c r="H8" t="s">
        <v>41</v>
      </c>
      <c r="I8" t="s">
        <v>32</v>
      </c>
      <c r="J8">
        <v>105.8</v>
      </c>
      <c r="K8">
        <v>192.7</v>
      </c>
      <c r="L8">
        <v>71.400000000000006</v>
      </c>
      <c r="M8">
        <v>55.7</v>
      </c>
      <c r="N8">
        <v>2954</v>
      </c>
      <c r="O8" t="s">
        <v>42</v>
      </c>
      <c r="P8" t="s">
        <v>44</v>
      </c>
      <c r="Q8">
        <v>136</v>
      </c>
      <c r="R8" t="s">
        <v>35</v>
      </c>
      <c r="S8">
        <v>3.19</v>
      </c>
      <c r="T8">
        <v>3.4</v>
      </c>
      <c r="U8">
        <v>8.5</v>
      </c>
      <c r="V8">
        <v>110</v>
      </c>
      <c r="W8">
        <v>5500</v>
      </c>
      <c r="X8">
        <v>19</v>
      </c>
      <c r="Y8">
        <v>25</v>
      </c>
      <c r="Z8">
        <v>18920</v>
      </c>
    </row>
    <row r="9" spans="1:26" x14ac:dyDescent="0.3">
      <c r="A9">
        <v>1</v>
      </c>
      <c r="B9">
        <v>158</v>
      </c>
      <c r="C9" t="s">
        <v>39</v>
      </c>
      <c r="D9" t="s">
        <v>27</v>
      </c>
      <c r="E9" t="s">
        <v>46</v>
      </c>
      <c r="F9" t="s">
        <v>34</v>
      </c>
      <c r="G9" t="s">
        <v>40</v>
      </c>
      <c r="H9" t="s">
        <v>41</v>
      </c>
      <c r="I9" t="s">
        <v>32</v>
      </c>
      <c r="J9">
        <v>105.8</v>
      </c>
      <c r="K9">
        <v>192.7</v>
      </c>
      <c r="L9">
        <v>71.400000000000006</v>
      </c>
      <c r="M9">
        <v>55.9</v>
      </c>
      <c r="N9">
        <v>3086</v>
      </c>
      <c r="O9" t="s">
        <v>42</v>
      </c>
      <c r="P9" t="s">
        <v>44</v>
      </c>
      <c r="Q9">
        <v>131</v>
      </c>
      <c r="R9" t="s">
        <v>35</v>
      </c>
      <c r="S9">
        <v>3.13</v>
      </c>
      <c r="T9">
        <v>3.4</v>
      </c>
      <c r="U9">
        <v>8.3000000000000007</v>
      </c>
      <c r="V9">
        <v>140</v>
      </c>
      <c r="W9">
        <v>5500</v>
      </c>
      <c r="X9">
        <v>17</v>
      </c>
      <c r="Y9">
        <v>20</v>
      </c>
      <c r="Z9">
        <v>23875</v>
      </c>
    </row>
    <row r="10" spans="1:26" x14ac:dyDescent="0.3">
      <c r="A10">
        <v>2</v>
      </c>
      <c r="B10">
        <v>192</v>
      </c>
      <c r="C10" t="s">
        <v>47</v>
      </c>
      <c r="D10" t="s">
        <v>27</v>
      </c>
      <c r="E10" t="s">
        <v>28</v>
      </c>
      <c r="F10" t="s">
        <v>29</v>
      </c>
      <c r="G10" t="s">
        <v>40</v>
      </c>
      <c r="H10" t="s">
        <v>31</v>
      </c>
      <c r="I10" t="s">
        <v>32</v>
      </c>
      <c r="J10">
        <v>101.2</v>
      </c>
      <c r="K10">
        <v>176.8</v>
      </c>
      <c r="L10">
        <v>64.8</v>
      </c>
      <c r="M10">
        <v>54.3</v>
      </c>
      <c r="N10">
        <v>2395</v>
      </c>
      <c r="O10" t="s">
        <v>42</v>
      </c>
      <c r="P10" t="s">
        <v>34</v>
      </c>
      <c r="Q10">
        <v>108</v>
      </c>
      <c r="R10" t="s">
        <v>35</v>
      </c>
      <c r="S10">
        <v>3.5</v>
      </c>
      <c r="T10">
        <v>2.8</v>
      </c>
      <c r="U10">
        <v>8.8000000000000007</v>
      </c>
      <c r="V10">
        <v>101</v>
      </c>
      <c r="W10">
        <v>5800</v>
      </c>
      <c r="X10">
        <v>23</v>
      </c>
      <c r="Y10">
        <v>29</v>
      </c>
      <c r="Z10">
        <v>16430</v>
      </c>
    </row>
    <row r="11" spans="1:26" x14ac:dyDescent="0.3">
      <c r="A11">
        <v>0</v>
      </c>
      <c r="B11">
        <v>192</v>
      </c>
      <c r="C11" t="s">
        <v>47</v>
      </c>
      <c r="D11" t="s">
        <v>27</v>
      </c>
      <c r="E11" t="s">
        <v>28</v>
      </c>
      <c r="F11" t="s">
        <v>34</v>
      </c>
      <c r="G11" t="s">
        <v>40</v>
      </c>
      <c r="H11" t="s">
        <v>31</v>
      </c>
      <c r="I11" t="s">
        <v>32</v>
      </c>
      <c r="J11">
        <v>101.2</v>
      </c>
      <c r="K11">
        <v>176.8</v>
      </c>
      <c r="L11">
        <v>64.8</v>
      </c>
      <c r="M11">
        <v>54.3</v>
      </c>
      <c r="N11">
        <v>2395</v>
      </c>
      <c r="O11" t="s">
        <v>42</v>
      </c>
      <c r="P11" t="s">
        <v>34</v>
      </c>
      <c r="Q11">
        <v>108</v>
      </c>
      <c r="R11" t="s">
        <v>35</v>
      </c>
      <c r="S11">
        <v>3.5</v>
      </c>
      <c r="T11">
        <v>2.8</v>
      </c>
      <c r="U11">
        <v>8.8000000000000007</v>
      </c>
      <c r="V11">
        <v>101</v>
      </c>
      <c r="W11">
        <v>5800</v>
      </c>
      <c r="X11">
        <v>23</v>
      </c>
      <c r="Y11">
        <v>29</v>
      </c>
      <c r="Z11">
        <v>16925</v>
      </c>
    </row>
    <row r="12" spans="1:26" x14ac:dyDescent="0.3">
      <c r="A12">
        <v>0</v>
      </c>
      <c r="B12">
        <v>188</v>
      </c>
      <c r="C12" t="s">
        <v>47</v>
      </c>
      <c r="D12" t="s">
        <v>27</v>
      </c>
      <c r="E12" t="s">
        <v>28</v>
      </c>
      <c r="F12" t="s">
        <v>29</v>
      </c>
      <c r="G12" t="s">
        <v>40</v>
      </c>
      <c r="H12" t="s">
        <v>31</v>
      </c>
      <c r="I12" t="s">
        <v>32</v>
      </c>
      <c r="J12">
        <v>101.2</v>
      </c>
      <c r="K12">
        <v>176.8</v>
      </c>
      <c r="L12">
        <v>64.8</v>
      </c>
      <c r="M12">
        <v>54.3</v>
      </c>
      <c r="N12">
        <v>2710</v>
      </c>
      <c r="O12" t="s">
        <v>42</v>
      </c>
      <c r="P12" t="s">
        <v>38</v>
      </c>
      <c r="Q12">
        <v>164</v>
      </c>
      <c r="R12" t="s">
        <v>35</v>
      </c>
      <c r="S12">
        <v>3.31</v>
      </c>
      <c r="T12">
        <v>3.19</v>
      </c>
      <c r="U12">
        <v>9</v>
      </c>
      <c r="V12">
        <v>121</v>
      </c>
      <c r="W12">
        <v>4250</v>
      </c>
      <c r="X12">
        <v>21</v>
      </c>
      <c r="Y12">
        <v>28</v>
      </c>
      <c r="Z12">
        <v>20970</v>
      </c>
    </row>
    <row r="13" spans="1:26" x14ac:dyDescent="0.3">
      <c r="A13">
        <v>0</v>
      </c>
      <c r="B13">
        <v>188</v>
      </c>
      <c r="C13" t="s">
        <v>47</v>
      </c>
      <c r="D13" t="s">
        <v>27</v>
      </c>
      <c r="E13" t="s">
        <v>28</v>
      </c>
      <c r="F13" t="s">
        <v>34</v>
      </c>
      <c r="G13" t="s">
        <v>40</v>
      </c>
      <c r="H13" t="s">
        <v>31</v>
      </c>
      <c r="I13" t="s">
        <v>32</v>
      </c>
      <c r="J13">
        <v>101.2</v>
      </c>
      <c r="K13">
        <v>176.8</v>
      </c>
      <c r="L13">
        <v>64.8</v>
      </c>
      <c r="M13">
        <v>54.3</v>
      </c>
      <c r="N13">
        <v>2765</v>
      </c>
      <c r="O13" t="s">
        <v>42</v>
      </c>
      <c r="P13" t="s">
        <v>38</v>
      </c>
      <c r="Q13">
        <v>164</v>
      </c>
      <c r="R13" t="s">
        <v>35</v>
      </c>
      <c r="S13">
        <v>3.31</v>
      </c>
      <c r="T13">
        <v>3.19</v>
      </c>
      <c r="U13">
        <v>9</v>
      </c>
      <c r="V13">
        <v>121</v>
      </c>
      <c r="W13">
        <v>4250</v>
      </c>
      <c r="X13">
        <v>21</v>
      </c>
      <c r="Y13">
        <v>28</v>
      </c>
      <c r="Z13">
        <v>21105</v>
      </c>
    </row>
    <row r="14" spans="1:26" x14ac:dyDescent="0.3">
      <c r="A14">
        <v>1</v>
      </c>
      <c r="B14">
        <v>128.53333333333299</v>
      </c>
      <c r="C14" t="s">
        <v>47</v>
      </c>
      <c r="D14" t="s">
        <v>27</v>
      </c>
      <c r="E14" t="s">
        <v>28</v>
      </c>
      <c r="F14" t="s">
        <v>34</v>
      </c>
      <c r="G14" t="s">
        <v>40</v>
      </c>
      <c r="H14" t="s">
        <v>31</v>
      </c>
      <c r="I14" t="s">
        <v>32</v>
      </c>
      <c r="J14">
        <v>103.5</v>
      </c>
      <c r="K14">
        <v>189</v>
      </c>
      <c r="L14">
        <v>66.900000000000006</v>
      </c>
      <c r="M14">
        <v>55.7</v>
      </c>
      <c r="N14">
        <v>3055</v>
      </c>
      <c r="O14" t="s">
        <v>42</v>
      </c>
      <c r="P14" t="s">
        <v>38</v>
      </c>
      <c r="Q14">
        <v>164</v>
      </c>
      <c r="R14" t="s">
        <v>35</v>
      </c>
      <c r="S14">
        <v>3.31</v>
      </c>
      <c r="T14">
        <v>3.19</v>
      </c>
      <c r="U14">
        <v>9</v>
      </c>
      <c r="V14">
        <v>121</v>
      </c>
      <c r="W14">
        <v>4250</v>
      </c>
      <c r="X14">
        <v>20</v>
      </c>
      <c r="Y14">
        <v>25</v>
      </c>
      <c r="Z14">
        <v>24565</v>
      </c>
    </row>
    <row r="15" spans="1:26" x14ac:dyDescent="0.3">
      <c r="A15">
        <v>0</v>
      </c>
      <c r="B15">
        <v>128.53333333333299</v>
      </c>
      <c r="C15" t="s">
        <v>47</v>
      </c>
      <c r="D15" t="s">
        <v>27</v>
      </c>
      <c r="E15" t="s">
        <v>28</v>
      </c>
      <c r="F15" t="s">
        <v>34</v>
      </c>
      <c r="G15" t="s">
        <v>40</v>
      </c>
      <c r="H15" t="s">
        <v>31</v>
      </c>
      <c r="I15" t="s">
        <v>32</v>
      </c>
      <c r="J15">
        <v>103.5</v>
      </c>
      <c r="K15">
        <v>189</v>
      </c>
      <c r="L15">
        <v>66.900000000000006</v>
      </c>
      <c r="M15">
        <v>55.7</v>
      </c>
      <c r="N15">
        <v>3230</v>
      </c>
      <c r="O15" t="s">
        <v>42</v>
      </c>
      <c r="P15" t="s">
        <v>38</v>
      </c>
      <c r="Q15">
        <v>209</v>
      </c>
      <c r="R15" t="s">
        <v>35</v>
      </c>
      <c r="S15">
        <v>3.62</v>
      </c>
      <c r="T15">
        <v>3.39</v>
      </c>
      <c r="U15">
        <v>8</v>
      </c>
      <c r="V15">
        <v>182</v>
      </c>
      <c r="W15">
        <v>5400</v>
      </c>
      <c r="X15">
        <v>16</v>
      </c>
      <c r="Y15">
        <v>22</v>
      </c>
      <c r="Z15">
        <v>30760</v>
      </c>
    </row>
    <row r="16" spans="1:26" x14ac:dyDescent="0.3">
      <c r="A16">
        <v>0</v>
      </c>
      <c r="B16">
        <v>128.53333333333299</v>
      </c>
      <c r="C16" t="s">
        <v>47</v>
      </c>
      <c r="D16" t="s">
        <v>27</v>
      </c>
      <c r="E16" t="s">
        <v>28</v>
      </c>
      <c r="F16" t="s">
        <v>29</v>
      </c>
      <c r="G16" t="s">
        <v>40</v>
      </c>
      <c r="H16" t="s">
        <v>31</v>
      </c>
      <c r="I16" t="s">
        <v>32</v>
      </c>
      <c r="J16">
        <v>103.5</v>
      </c>
      <c r="K16">
        <v>193.8</v>
      </c>
      <c r="L16">
        <v>67.900000000000006</v>
      </c>
      <c r="M16">
        <v>53.7</v>
      </c>
      <c r="N16">
        <v>3380</v>
      </c>
      <c r="O16" t="s">
        <v>42</v>
      </c>
      <c r="P16" t="s">
        <v>38</v>
      </c>
      <c r="Q16">
        <v>209</v>
      </c>
      <c r="R16" t="s">
        <v>35</v>
      </c>
      <c r="S16">
        <v>3.62</v>
      </c>
      <c r="T16">
        <v>3.39</v>
      </c>
      <c r="U16">
        <v>8</v>
      </c>
      <c r="V16">
        <v>182</v>
      </c>
      <c r="W16">
        <v>5400</v>
      </c>
      <c r="X16">
        <v>16</v>
      </c>
      <c r="Y16">
        <v>22</v>
      </c>
      <c r="Z16">
        <v>41315</v>
      </c>
    </row>
    <row r="17" spans="1:26" x14ac:dyDescent="0.3">
      <c r="A17">
        <v>0</v>
      </c>
      <c r="B17">
        <v>128.53333333333299</v>
      </c>
      <c r="C17" t="s">
        <v>47</v>
      </c>
      <c r="D17" t="s">
        <v>27</v>
      </c>
      <c r="E17" t="s">
        <v>28</v>
      </c>
      <c r="F17" t="s">
        <v>34</v>
      </c>
      <c r="G17" t="s">
        <v>40</v>
      </c>
      <c r="H17" t="s">
        <v>31</v>
      </c>
      <c r="I17" t="s">
        <v>32</v>
      </c>
      <c r="J17">
        <v>110</v>
      </c>
      <c r="K17">
        <v>197</v>
      </c>
      <c r="L17">
        <v>70.900000000000006</v>
      </c>
      <c r="M17">
        <v>56.3</v>
      </c>
      <c r="N17">
        <v>3505</v>
      </c>
      <c r="O17" t="s">
        <v>42</v>
      </c>
      <c r="P17" t="s">
        <v>38</v>
      </c>
      <c r="Q17">
        <v>209</v>
      </c>
      <c r="R17" t="s">
        <v>35</v>
      </c>
      <c r="S17">
        <v>3.62</v>
      </c>
      <c r="T17">
        <v>3.39</v>
      </c>
      <c r="U17">
        <v>8</v>
      </c>
      <c r="V17">
        <v>182</v>
      </c>
      <c r="W17">
        <v>5400</v>
      </c>
      <c r="X17">
        <v>15</v>
      </c>
      <c r="Y17">
        <v>20</v>
      </c>
      <c r="Z17">
        <v>36880</v>
      </c>
    </row>
    <row r="18" spans="1:26" x14ac:dyDescent="0.3">
      <c r="A18">
        <v>2</v>
      </c>
      <c r="B18">
        <v>121</v>
      </c>
      <c r="C18" t="s">
        <v>48</v>
      </c>
      <c r="D18" t="s">
        <v>27</v>
      </c>
      <c r="E18" t="s">
        <v>28</v>
      </c>
      <c r="F18" t="s">
        <v>29</v>
      </c>
      <c r="G18" t="s">
        <v>36</v>
      </c>
      <c r="H18" t="s">
        <v>41</v>
      </c>
      <c r="I18" t="s">
        <v>32</v>
      </c>
      <c r="J18">
        <v>88.4</v>
      </c>
      <c r="K18">
        <v>141.1</v>
      </c>
      <c r="L18">
        <v>60.3</v>
      </c>
      <c r="M18">
        <v>53.2</v>
      </c>
      <c r="N18">
        <v>1488</v>
      </c>
      <c r="O18" t="s">
        <v>37</v>
      </c>
      <c r="P18" t="s">
        <v>49</v>
      </c>
      <c r="Q18">
        <v>61</v>
      </c>
      <c r="R18" t="s">
        <v>50</v>
      </c>
      <c r="S18">
        <v>2.91</v>
      </c>
      <c r="T18">
        <v>3.03</v>
      </c>
      <c r="U18">
        <v>9.5</v>
      </c>
      <c r="V18">
        <v>48</v>
      </c>
      <c r="W18">
        <v>5100</v>
      </c>
      <c r="X18">
        <v>47</v>
      </c>
      <c r="Y18">
        <v>53</v>
      </c>
      <c r="Z18">
        <v>5151</v>
      </c>
    </row>
    <row r="19" spans="1:26" x14ac:dyDescent="0.3">
      <c r="A19">
        <v>1</v>
      </c>
      <c r="B19">
        <v>98</v>
      </c>
      <c r="C19" t="s">
        <v>48</v>
      </c>
      <c r="D19" t="s">
        <v>27</v>
      </c>
      <c r="E19" t="s">
        <v>28</v>
      </c>
      <c r="F19" t="s">
        <v>29</v>
      </c>
      <c r="G19" t="s">
        <v>36</v>
      </c>
      <c r="H19" t="s">
        <v>41</v>
      </c>
      <c r="I19" t="s">
        <v>32</v>
      </c>
      <c r="J19">
        <v>94.5</v>
      </c>
      <c r="K19">
        <v>155.9</v>
      </c>
      <c r="L19">
        <v>63.6</v>
      </c>
      <c r="M19">
        <v>52</v>
      </c>
      <c r="N19">
        <v>1874</v>
      </c>
      <c r="O19" t="s">
        <v>42</v>
      </c>
      <c r="P19" t="s">
        <v>34</v>
      </c>
      <c r="Q19">
        <v>90</v>
      </c>
      <c r="R19" t="s">
        <v>50</v>
      </c>
      <c r="S19">
        <v>3.03</v>
      </c>
      <c r="T19">
        <v>3.11</v>
      </c>
      <c r="U19">
        <v>9.6</v>
      </c>
      <c r="V19">
        <v>70</v>
      </c>
      <c r="W19">
        <v>5400</v>
      </c>
      <c r="X19">
        <v>38</v>
      </c>
      <c r="Y19">
        <v>43</v>
      </c>
      <c r="Z19">
        <v>6295</v>
      </c>
    </row>
    <row r="20" spans="1:26" x14ac:dyDescent="0.3">
      <c r="A20">
        <v>0</v>
      </c>
      <c r="B20">
        <v>81</v>
      </c>
      <c r="C20" t="s">
        <v>48</v>
      </c>
      <c r="D20" t="s">
        <v>27</v>
      </c>
      <c r="E20" t="s">
        <v>28</v>
      </c>
      <c r="F20" t="s">
        <v>34</v>
      </c>
      <c r="G20" t="s">
        <v>40</v>
      </c>
      <c r="H20" t="s">
        <v>41</v>
      </c>
      <c r="I20" t="s">
        <v>32</v>
      </c>
      <c r="J20">
        <v>94.5</v>
      </c>
      <c r="K20">
        <v>158.80000000000001</v>
      </c>
      <c r="L20">
        <v>63.6</v>
      </c>
      <c r="M20">
        <v>52</v>
      </c>
      <c r="N20">
        <v>1909</v>
      </c>
      <c r="O20" t="s">
        <v>42</v>
      </c>
      <c r="P20" t="s">
        <v>34</v>
      </c>
      <c r="Q20">
        <v>90</v>
      </c>
      <c r="R20" t="s">
        <v>50</v>
      </c>
      <c r="S20">
        <v>3.03</v>
      </c>
      <c r="T20">
        <v>3.11</v>
      </c>
      <c r="U20">
        <v>9.6</v>
      </c>
      <c r="V20">
        <v>70</v>
      </c>
      <c r="W20">
        <v>5400</v>
      </c>
      <c r="X20">
        <v>38</v>
      </c>
      <c r="Y20">
        <v>43</v>
      </c>
      <c r="Z20">
        <v>6575</v>
      </c>
    </row>
    <row r="21" spans="1:26" x14ac:dyDescent="0.3">
      <c r="A21">
        <v>1</v>
      </c>
      <c r="B21">
        <v>118</v>
      </c>
      <c r="C21" t="s">
        <v>51</v>
      </c>
      <c r="D21" t="s">
        <v>27</v>
      </c>
      <c r="E21" t="s">
        <v>28</v>
      </c>
      <c r="F21" t="s">
        <v>29</v>
      </c>
      <c r="G21" t="s">
        <v>36</v>
      </c>
      <c r="H21" t="s">
        <v>41</v>
      </c>
      <c r="I21" t="s">
        <v>32</v>
      </c>
      <c r="J21">
        <v>93.7</v>
      </c>
      <c r="K21">
        <v>157.30000000000001</v>
      </c>
      <c r="L21">
        <v>63.8</v>
      </c>
      <c r="M21">
        <v>50.8</v>
      </c>
      <c r="N21">
        <v>1876</v>
      </c>
      <c r="O21" t="s">
        <v>42</v>
      </c>
      <c r="P21" t="s">
        <v>34</v>
      </c>
      <c r="Q21">
        <v>90</v>
      </c>
      <c r="R21" t="s">
        <v>50</v>
      </c>
      <c r="S21">
        <v>2.97</v>
      </c>
      <c r="T21">
        <v>3.23</v>
      </c>
      <c r="U21">
        <v>9.41</v>
      </c>
      <c r="V21">
        <v>68</v>
      </c>
      <c r="W21">
        <v>5500</v>
      </c>
      <c r="X21">
        <v>37</v>
      </c>
      <c r="Y21">
        <v>41</v>
      </c>
      <c r="Z21">
        <v>5572</v>
      </c>
    </row>
    <row r="22" spans="1:26" x14ac:dyDescent="0.3">
      <c r="A22">
        <v>1</v>
      </c>
      <c r="B22">
        <v>118</v>
      </c>
      <c r="C22" t="s">
        <v>51</v>
      </c>
      <c r="D22" t="s">
        <v>27</v>
      </c>
      <c r="E22" t="s">
        <v>28</v>
      </c>
      <c r="F22" t="s">
        <v>29</v>
      </c>
      <c r="G22" t="s">
        <v>36</v>
      </c>
      <c r="H22" t="s">
        <v>41</v>
      </c>
      <c r="I22" t="s">
        <v>32</v>
      </c>
      <c r="J22">
        <v>93.7</v>
      </c>
      <c r="K22">
        <v>157.30000000000001</v>
      </c>
      <c r="L22">
        <v>63.8</v>
      </c>
      <c r="M22">
        <v>50.8</v>
      </c>
      <c r="N22">
        <v>1876</v>
      </c>
      <c r="O22" t="s">
        <v>42</v>
      </c>
      <c r="P22" t="s">
        <v>34</v>
      </c>
      <c r="Q22">
        <v>90</v>
      </c>
      <c r="R22" t="s">
        <v>50</v>
      </c>
      <c r="S22">
        <v>2.97</v>
      </c>
      <c r="T22">
        <v>3.23</v>
      </c>
      <c r="U22">
        <v>9.4</v>
      </c>
      <c r="V22">
        <v>68</v>
      </c>
      <c r="W22">
        <v>5500</v>
      </c>
      <c r="X22">
        <v>31</v>
      </c>
      <c r="Y22">
        <v>38</v>
      </c>
      <c r="Z22">
        <v>6377</v>
      </c>
    </row>
    <row r="23" spans="1:26" x14ac:dyDescent="0.3">
      <c r="A23">
        <v>1</v>
      </c>
      <c r="B23">
        <v>118</v>
      </c>
      <c r="C23" t="s">
        <v>51</v>
      </c>
      <c r="D23" t="s">
        <v>27</v>
      </c>
      <c r="E23" t="s">
        <v>46</v>
      </c>
      <c r="F23" t="s">
        <v>29</v>
      </c>
      <c r="G23" t="s">
        <v>36</v>
      </c>
      <c r="H23" t="s">
        <v>41</v>
      </c>
      <c r="I23" t="s">
        <v>32</v>
      </c>
      <c r="J23">
        <v>93.7</v>
      </c>
      <c r="K23">
        <v>157.30000000000001</v>
      </c>
      <c r="L23">
        <v>63.8</v>
      </c>
      <c r="M23">
        <v>50.8</v>
      </c>
      <c r="N23">
        <v>2128</v>
      </c>
      <c r="O23" t="s">
        <v>42</v>
      </c>
      <c r="P23" t="s">
        <v>34</v>
      </c>
      <c r="Q23">
        <v>98</v>
      </c>
      <c r="R23" t="s">
        <v>35</v>
      </c>
      <c r="S23">
        <v>3.03</v>
      </c>
      <c r="T23">
        <v>3.39</v>
      </c>
      <c r="U23">
        <v>7.6</v>
      </c>
      <c r="V23">
        <v>102</v>
      </c>
      <c r="W23">
        <v>5500</v>
      </c>
      <c r="X23">
        <v>24</v>
      </c>
      <c r="Y23">
        <v>30</v>
      </c>
      <c r="Z23">
        <v>7957</v>
      </c>
    </row>
    <row r="24" spans="1:26" x14ac:dyDescent="0.3">
      <c r="A24">
        <v>1</v>
      </c>
      <c r="B24">
        <v>148</v>
      </c>
      <c r="C24" t="s">
        <v>51</v>
      </c>
      <c r="D24" t="s">
        <v>27</v>
      </c>
      <c r="E24" t="s">
        <v>28</v>
      </c>
      <c r="F24" t="s">
        <v>34</v>
      </c>
      <c r="G24" t="s">
        <v>36</v>
      </c>
      <c r="H24" t="s">
        <v>41</v>
      </c>
      <c r="I24" t="s">
        <v>32</v>
      </c>
      <c r="J24">
        <v>93.7</v>
      </c>
      <c r="K24">
        <v>157.30000000000001</v>
      </c>
      <c r="L24">
        <v>63.8</v>
      </c>
      <c r="M24">
        <v>50.6</v>
      </c>
      <c r="N24">
        <v>1967</v>
      </c>
      <c r="O24" t="s">
        <v>42</v>
      </c>
      <c r="P24" t="s">
        <v>34</v>
      </c>
      <c r="Q24">
        <v>90</v>
      </c>
      <c r="R24" t="s">
        <v>50</v>
      </c>
      <c r="S24">
        <v>2.97</v>
      </c>
      <c r="T24">
        <v>3.23</v>
      </c>
      <c r="U24">
        <v>9.4</v>
      </c>
      <c r="V24">
        <v>68</v>
      </c>
      <c r="W24">
        <v>5500</v>
      </c>
      <c r="X24">
        <v>31</v>
      </c>
      <c r="Y24">
        <v>38</v>
      </c>
      <c r="Z24">
        <v>6229</v>
      </c>
    </row>
    <row r="25" spans="1:26" x14ac:dyDescent="0.3">
      <c r="A25">
        <v>1</v>
      </c>
      <c r="B25">
        <v>148</v>
      </c>
      <c r="C25" t="s">
        <v>51</v>
      </c>
      <c r="D25" t="s">
        <v>27</v>
      </c>
      <c r="E25" t="s">
        <v>28</v>
      </c>
      <c r="F25" t="s">
        <v>34</v>
      </c>
      <c r="G25" t="s">
        <v>40</v>
      </c>
      <c r="H25" t="s">
        <v>41</v>
      </c>
      <c r="I25" t="s">
        <v>32</v>
      </c>
      <c r="J25">
        <v>93.7</v>
      </c>
      <c r="K25">
        <v>157.30000000000001</v>
      </c>
      <c r="L25">
        <v>63.8</v>
      </c>
      <c r="M25">
        <v>50.6</v>
      </c>
      <c r="N25">
        <v>1989</v>
      </c>
      <c r="O25" t="s">
        <v>42</v>
      </c>
      <c r="P25" t="s">
        <v>34</v>
      </c>
      <c r="Q25">
        <v>90</v>
      </c>
      <c r="R25" t="s">
        <v>50</v>
      </c>
      <c r="S25">
        <v>2.97</v>
      </c>
      <c r="T25">
        <v>3.23</v>
      </c>
      <c r="U25">
        <v>9.4</v>
      </c>
      <c r="V25">
        <v>68</v>
      </c>
      <c r="W25">
        <v>5500</v>
      </c>
      <c r="X25">
        <v>31</v>
      </c>
      <c r="Y25">
        <v>38</v>
      </c>
      <c r="Z25">
        <v>6692</v>
      </c>
    </row>
    <row r="26" spans="1:26" x14ac:dyDescent="0.3">
      <c r="A26">
        <v>1</v>
      </c>
      <c r="B26">
        <v>148</v>
      </c>
      <c r="C26" t="s">
        <v>51</v>
      </c>
      <c r="D26" t="s">
        <v>27</v>
      </c>
      <c r="E26" t="s">
        <v>28</v>
      </c>
      <c r="F26" t="s">
        <v>34</v>
      </c>
      <c r="G26" t="s">
        <v>40</v>
      </c>
      <c r="H26" t="s">
        <v>41</v>
      </c>
      <c r="I26" t="s">
        <v>32</v>
      </c>
      <c r="J26">
        <v>93.7</v>
      </c>
      <c r="K26">
        <v>157.30000000000001</v>
      </c>
      <c r="L26">
        <v>63.8</v>
      </c>
      <c r="M26">
        <v>50.6</v>
      </c>
      <c r="N26">
        <v>1989</v>
      </c>
      <c r="O26" t="s">
        <v>42</v>
      </c>
      <c r="P26" t="s">
        <v>34</v>
      </c>
      <c r="Q26">
        <v>90</v>
      </c>
      <c r="R26" t="s">
        <v>50</v>
      </c>
      <c r="S26">
        <v>2.97</v>
      </c>
      <c r="T26">
        <v>3.23</v>
      </c>
      <c r="U26">
        <v>9.4</v>
      </c>
      <c r="V26">
        <v>68</v>
      </c>
      <c r="W26">
        <v>5500</v>
      </c>
      <c r="X26">
        <v>31</v>
      </c>
      <c r="Y26">
        <v>38</v>
      </c>
      <c r="Z26">
        <v>7609</v>
      </c>
    </row>
    <row r="27" spans="1:26" x14ac:dyDescent="0.3">
      <c r="A27">
        <v>1</v>
      </c>
      <c r="B27">
        <v>148</v>
      </c>
      <c r="C27" t="s">
        <v>51</v>
      </c>
      <c r="D27" t="s">
        <v>27</v>
      </c>
      <c r="E27" t="s">
        <v>46</v>
      </c>
      <c r="F27" t="s">
        <v>29</v>
      </c>
      <c r="G27" t="s">
        <v>40</v>
      </c>
      <c r="H27" t="s">
        <v>41</v>
      </c>
      <c r="I27" t="s">
        <v>32</v>
      </c>
      <c r="J27">
        <v>93.7</v>
      </c>
      <c r="K27">
        <v>157.30000000000001</v>
      </c>
      <c r="L27">
        <v>63.8</v>
      </c>
      <c r="M27">
        <v>50.6</v>
      </c>
      <c r="N27">
        <v>2191</v>
      </c>
      <c r="O27" t="s">
        <v>42</v>
      </c>
      <c r="P27" t="s">
        <v>34</v>
      </c>
      <c r="Q27">
        <v>98</v>
      </c>
      <c r="R27" t="s">
        <v>35</v>
      </c>
      <c r="S27">
        <v>3.03</v>
      </c>
      <c r="T27">
        <v>3.39</v>
      </c>
      <c r="U27">
        <v>7.6</v>
      </c>
      <c r="V27">
        <v>102</v>
      </c>
      <c r="W27">
        <v>5500</v>
      </c>
      <c r="X27">
        <v>24</v>
      </c>
      <c r="Y27">
        <v>30</v>
      </c>
      <c r="Z27">
        <v>8558</v>
      </c>
    </row>
    <row r="28" spans="1:26" x14ac:dyDescent="0.3">
      <c r="A28">
        <v>-1</v>
      </c>
      <c r="B28">
        <v>110</v>
      </c>
      <c r="C28" t="s">
        <v>51</v>
      </c>
      <c r="D28" t="s">
        <v>27</v>
      </c>
      <c r="E28" t="s">
        <v>28</v>
      </c>
      <c r="F28" t="s">
        <v>34</v>
      </c>
      <c r="G28" t="s">
        <v>45</v>
      </c>
      <c r="H28" t="s">
        <v>41</v>
      </c>
      <c r="I28" t="s">
        <v>32</v>
      </c>
      <c r="J28">
        <v>103.3</v>
      </c>
      <c r="K28">
        <v>174.6</v>
      </c>
      <c r="L28">
        <v>64.599999999999994</v>
      </c>
      <c r="M28">
        <v>59.8</v>
      </c>
      <c r="N28">
        <v>2535</v>
      </c>
      <c r="O28" t="s">
        <v>42</v>
      </c>
      <c r="P28" t="s">
        <v>34</v>
      </c>
      <c r="Q28">
        <v>122</v>
      </c>
      <c r="R28" t="s">
        <v>50</v>
      </c>
      <c r="S28">
        <v>3.34</v>
      </c>
      <c r="T28">
        <v>3.46</v>
      </c>
      <c r="U28">
        <v>8.5</v>
      </c>
      <c r="V28">
        <v>88</v>
      </c>
      <c r="W28">
        <v>5000</v>
      </c>
      <c r="X28">
        <v>24</v>
      </c>
      <c r="Y28">
        <v>30</v>
      </c>
      <c r="Z28">
        <v>8921</v>
      </c>
    </row>
    <row r="29" spans="1:26" x14ac:dyDescent="0.3">
      <c r="A29">
        <v>3</v>
      </c>
      <c r="B29">
        <v>145</v>
      </c>
      <c r="C29" t="s">
        <v>51</v>
      </c>
      <c r="D29" t="s">
        <v>27</v>
      </c>
      <c r="E29" t="s">
        <v>46</v>
      </c>
      <c r="F29" t="s">
        <v>29</v>
      </c>
      <c r="G29" t="s">
        <v>36</v>
      </c>
      <c r="H29" t="s">
        <v>41</v>
      </c>
      <c r="I29" t="s">
        <v>32</v>
      </c>
      <c r="J29">
        <v>95.9</v>
      </c>
      <c r="K29">
        <v>173.2</v>
      </c>
      <c r="L29">
        <v>66.3</v>
      </c>
      <c r="M29">
        <v>50.2</v>
      </c>
      <c r="N29">
        <v>2811</v>
      </c>
      <c r="O29" t="s">
        <v>42</v>
      </c>
      <c r="P29" t="s">
        <v>34</v>
      </c>
      <c r="Q29">
        <v>156</v>
      </c>
      <c r="R29" t="s">
        <v>52</v>
      </c>
      <c r="S29">
        <v>3.6</v>
      </c>
      <c r="T29">
        <v>3.9</v>
      </c>
      <c r="U29">
        <v>7</v>
      </c>
      <c r="V29">
        <v>145</v>
      </c>
      <c r="W29">
        <v>5000</v>
      </c>
      <c r="X29">
        <v>19</v>
      </c>
      <c r="Y29">
        <v>24</v>
      </c>
      <c r="Z29">
        <v>12964</v>
      </c>
    </row>
    <row r="30" spans="1:26" x14ac:dyDescent="0.3">
      <c r="A30">
        <v>2</v>
      </c>
      <c r="B30">
        <v>137</v>
      </c>
      <c r="C30" t="s">
        <v>53</v>
      </c>
      <c r="D30" t="s">
        <v>27</v>
      </c>
      <c r="E30" t="s">
        <v>28</v>
      </c>
      <c r="F30" t="s">
        <v>29</v>
      </c>
      <c r="G30" t="s">
        <v>36</v>
      </c>
      <c r="H30" t="s">
        <v>41</v>
      </c>
      <c r="I30" t="s">
        <v>32</v>
      </c>
      <c r="J30">
        <v>86.6</v>
      </c>
      <c r="K30">
        <v>144.6</v>
      </c>
      <c r="L30">
        <v>63.9</v>
      </c>
      <c r="M30">
        <v>50.8</v>
      </c>
      <c r="N30">
        <v>1713</v>
      </c>
      <c r="O30" t="s">
        <v>42</v>
      </c>
      <c r="P30" t="s">
        <v>34</v>
      </c>
      <c r="Q30">
        <v>92</v>
      </c>
      <c r="R30" t="s">
        <v>54</v>
      </c>
      <c r="S30">
        <v>2.91</v>
      </c>
      <c r="T30">
        <v>3.41</v>
      </c>
      <c r="U30">
        <v>9.6</v>
      </c>
      <c r="V30">
        <v>58</v>
      </c>
      <c r="W30">
        <v>4800</v>
      </c>
      <c r="X30">
        <v>49</v>
      </c>
      <c r="Y30">
        <v>54</v>
      </c>
      <c r="Z30">
        <v>6479</v>
      </c>
    </row>
    <row r="31" spans="1:26" x14ac:dyDescent="0.3">
      <c r="A31">
        <v>2</v>
      </c>
      <c r="B31">
        <v>137</v>
      </c>
      <c r="C31" t="s">
        <v>53</v>
      </c>
      <c r="D31" t="s">
        <v>27</v>
      </c>
      <c r="E31" t="s">
        <v>28</v>
      </c>
      <c r="F31" t="s">
        <v>29</v>
      </c>
      <c r="G31" t="s">
        <v>36</v>
      </c>
      <c r="H31" t="s">
        <v>41</v>
      </c>
      <c r="I31" t="s">
        <v>32</v>
      </c>
      <c r="J31">
        <v>86.6</v>
      </c>
      <c r="K31">
        <v>144.6</v>
      </c>
      <c r="L31">
        <v>63.9</v>
      </c>
      <c r="M31">
        <v>50.8</v>
      </c>
      <c r="N31">
        <v>1819</v>
      </c>
      <c r="O31" t="s">
        <v>42</v>
      </c>
      <c r="P31" t="s">
        <v>34</v>
      </c>
      <c r="Q31">
        <v>92</v>
      </c>
      <c r="R31" t="s">
        <v>54</v>
      </c>
      <c r="S31">
        <v>2.91</v>
      </c>
      <c r="T31">
        <v>3.41</v>
      </c>
      <c r="U31">
        <v>9.1999999999999993</v>
      </c>
      <c r="V31">
        <v>76</v>
      </c>
      <c r="W31">
        <v>6000</v>
      </c>
      <c r="X31">
        <v>31</v>
      </c>
      <c r="Y31">
        <v>38</v>
      </c>
      <c r="Z31">
        <v>6855</v>
      </c>
    </row>
    <row r="32" spans="1:26" x14ac:dyDescent="0.3">
      <c r="A32">
        <v>1</v>
      </c>
      <c r="B32">
        <v>101</v>
      </c>
      <c r="C32" t="s">
        <v>53</v>
      </c>
      <c r="D32" t="s">
        <v>27</v>
      </c>
      <c r="E32" t="s">
        <v>28</v>
      </c>
      <c r="F32" t="s">
        <v>29</v>
      </c>
      <c r="G32" t="s">
        <v>36</v>
      </c>
      <c r="H32" t="s">
        <v>41</v>
      </c>
      <c r="I32" t="s">
        <v>32</v>
      </c>
      <c r="J32">
        <v>93.7</v>
      </c>
      <c r="K32">
        <v>150</v>
      </c>
      <c r="L32">
        <v>64</v>
      </c>
      <c r="M32">
        <v>52.6</v>
      </c>
      <c r="N32">
        <v>1837</v>
      </c>
      <c r="O32" t="s">
        <v>42</v>
      </c>
      <c r="P32" t="s">
        <v>34</v>
      </c>
      <c r="Q32">
        <v>79</v>
      </c>
      <c r="R32" t="s">
        <v>54</v>
      </c>
      <c r="S32">
        <v>2.91</v>
      </c>
      <c r="T32">
        <v>3.07</v>
      </c>
      <c r="U32">
        <v>10.1</v>
      </c>
      <c r="V32">
        <v>60</v>
      </c>
      <c r="W32">
        <v>5500</v>
      </c>
      <c r="X32">
        <v>38</v>
      </c>
      <c r="Y32">
        <v>42</v>
      </c>
      <c r="Z32">
        <v>5399</v>
      </c>
    </row>
    <row r="33" spans="1:26" x14ac:dyDescent="0.3">
      <c r="A33">
        <v>1</v>
      </c>
      <c r="B33">
        <v>101</v>
      </c>
      <c r="C33" t="s">
        <v>53</v>
      </c>
      <c r="D33" t="s">
        <v>27</v>
      </c>
      <c r="E33" t="s">
        <v>28</v>
      </c>
      <c r="F33" t="s">
        <v>29</v>
      </c>
      <c r="G33" t="s">
        <v>36</v>
      </c>
      <c r="H33" t="s">
        <v>41</v>
      </c>
      <c r="I33" t="s">
        <v>32</v>
      </c>
      <c r="J33">
        <v>93.7</v>
      </c>
      <c r="K33">
        <v>150</v>
      </c>
      <c r="L33">
        <v>64</v>
      </c>
      <c r="M33">
        <v>52.6</v>
      </c>
      <c r="N33">
        <v>1940</v>
      </c>
      <c r="O33" t="s">
        <v>42</v>
      </c>
      <c r="P33" t="s">
        <v>34</v>
      </c>
      <c r="Q33">
        <v>92</v>
      </c>
      <c r="R33" t="s">
        <v>54</v>
      </c>
      <c r="S33">
        <v>2.91</v>
      </c>
      <c r="T33">
        <v>3.41</v>
      </c>
      <c r="U33">
        <v>9.1999999999999993</v>
      </c>
      <c r="V33">
        <v>76</v>
      </c>
      <c r="W33">
        <v>6000</v>
      </c>
      <c r="X33">
        <v>30</v>
      </c>
      <c r="Y33">
        <v>34</v>
      </c>
      <c r="Z33">
        <v>6529</v>
      </c>
    </row>
    <row r="34" spans="1:26" x14ac:dyDescent="0.3">
      <c r="A34">
        <v>1</v>
      </c>
      <c r="B34">
        <v>101</v>
      </c>
      <c r="C34" t="s">
        <v>53</v>
      </c>
      <c r="D34" t="s">
        <v>27</v>
      </c>
      <c r="E34" t="s">
        <v>28</v>
      </c>
      <c r="F34" t="s">
        <v>29</v>
      </c>
      <c r="G34" t="s">
        <v>36</v>
      </c>
      <c r="H34" t="s">
        <v>41</v>
      </c>
      <c r="I34" t="s">
        <v>32</v>
      </c>
      <c r="J34">
        <v>93.7</v>
      </c>
      <c r="K34">
        <v>150</v>
      </c>
      <c r="L34">
        <v>64</v>
      </c>
      <c r="M34">
        <v>52.6</v>
      </c>
      <c r="N34">
        <v>1956</v>
      </c>
      <c r="O34" t="s">
        <v>42</v>
      </c>
      <c r="P34" t="s">
        <v>34</v>
      </c>
      <c r="Q34">
        <v>92</v>
      </c>
      <c r="R34" t="s">
        <v>54</v>
      </c>
      <c r="S34">
        <v>2.91</v>
      </c>
      <c r="T34">
        <v>3.41</v>
      </c>
      <c r="U34">
        <v>9.1999999999999993</v>
      </c>
      <c r="V34">
        <v>76</v>
      </c>
      <c r="W34">
        <v>6000</v>
      </c>
      <c r="X34">
        <v>30</v>
      </c>
      <c r="Y34">
        <v>34</v>
      </c>
      <c r="Z34">
        <v>7129</v>
      </c>
    </row>
    <row r="35" spans="1:26" x14ac:dyDescent="0.3">
      <c r="A35">
        <v>0</v>
      </c>
      <c r="B35">
        <v>110</v>
      </c>
      <c r="C35" t="s">
        <v>53</v>
      </c>
      <c r="D35" t="s">
        <v>27</v>
      </c>
      <c r="E35" t="s">
        <v>28</v>
      </c>
      <c r="F35" t="s">
        <v>34</v>
      </c>
      <c r="G35" t="s">
        <v>40</v>
      </c>
      <c r="H35" t="s">
        <v>41</v>
      </c>
      <c r="I35" t="s">
        <v>32</v>
      </c>
      <c r="J35">
        <v>96.5</v>
      </c>
      <c r="K35">
        <v>163.4</v>
      </c>
      <c r="L35">
        <v>64</v>
      </c>
      <c r="M35">
        <v>54.5</v>
      </c>
      <c r="N35">
        <v>2010</v>
      </c>
      <c r="O35" t="s">
        <v>42</v>
      </c>
      <c r="P35" t="s">
        <v>34</v>
      </c>
      <c r="Q35">
        <v>92</v>
      </c>
      <c r="R35" t="s">
        <v>54</v>
      </c>
      <c r="S35">
        <v>2.91</v>
      </c>
      <c r="T35">
        <v>3.41</v>
      </c>
      <c r="U35">
        <v>9.1999999999999993</v>
      </c>
      <c r="V35">
        <v>76</v>
      </c>
      <c r="W35">
        <v>6000</v>
      </c>
      <c r="X35">
        <v>30</v>
      </c>
      <c r="Y35">
        <v>34</v>
      </c>
      <c r="Z35">
        <v>7295</v>
      </c>
    </row>
    <row r="36" spans="1:26" x14ac:dyDescent="0.3">
      <c r="A36">
        <v>0</v>
      </c>
      <c r="B36">
        <v>78</v>
      </c>
      <c r="C36" t="s">
        <v>53</v>
      </c>
      <c r="D36" t="s">
        <v>27</v>
      </c>
      <c r="E36" t="s">
        <v>28</v>
      </c>
      <c r="F36" t="s">
        <v>34</v>
      </c>
      <c r="G36" t="s">
        <v>45</v>
      </c>
      <c r="H36" t="s">
        <v>41</v>
      </c>
      <c r="I36" t="s">
        <v>32</v>
      </c>
      <c r="J36">
        <v>96.5</v>
      </c>
      <c r="K36">
        <v>157.1</v>
      </c>
      <c r="L36">
        <v>63.9</v>
      </c>
      <c r="M36">
        <v>58.3</v>
      </c>
      <c r="N36">
        <v>2024</v>
      </c>
      <c r="O36" t="s">
        <v>42</v>
      </c>
      <c r="P36" t="s">
        <v>34</v>
      </c>
      <c r="Q36">
        <v>92</v>
      </c>
      <c r="R36" t="s">
        <v>54</v>
      </c>
      <c r="S36">
        <v>2.92</v>
      </c>
      <c r="T36">
        <v>3.41</v>
      </c>
      <c r="U36">
        <v>9.1999999999999993</v>
      </c>
      <c r="V36">
        <v>76</v>
      </c>
      <c r="W36">
        <v>6000</v>
      </c>
      <c r="X36">
        <v>30</v>
      </c>
      <c r="Y36">
        <v>34</v>
      </c>
      <c r="Z36">
        <v>7295</v>
      </c>
    </row>
    <row r="37" spans="1:26" x14ac:dyDescent="0.3">
      <c r="A37">
        <v>0</v>
      </c>
      <c r="B37">
        <v>106</v>
      </c>
      <c r="C37" t="s">
        <v>53</v>
      </c>
      <c r="D37" t="s">
        <v>27</v>
      </c>
      <c r="E37" t="s">
        <v>28</v>
      </c>
      <c r="F37" t="s">
        <v>29</v>
      </c>
      <c r="G37" t="s">
        <v>36</v>
      </c>
      <c r="H37" t="s">
        <v>41</v>
      </c>
      <c r="I37" t="s">
        <v>32</v>
      </c>
      <c r="J37">
        <v>96.5</v>
      </c>
      <c r="K37">
        <v>167.5</v>
      </c>
      <c r="L37">
        <v>65.2</v>
      </c>
      <c r="M37">
        <v>53.3</v>
      </c>
      <c r="N37">
        <v>2236</v>
      </c>
      <c r="O37" t="s">
        <v>42</v>
      </c>
      <c r="P37" t="s">
        <v>34</v>
      </c>
      <c r="Q37">
        <v>110</v>
      </c>
      <c r="R37" t="s">
        <v>54</v>
      </c>
      <c r="S37">
        <v>3.15</v>
      </c>
      <c r="T37">
        <v>3.58</v>
      </c>
      <c r="U37">
        <v>9</v>
      </c>
      <c r="V37">
        <v>86</v>
      </c>
      <c r="W37">
        <v>5800</v>
      </c>
      <c r="X37">
        <v>27</v>
      </c>
      <c r="Y37">
        <v>33</v>
      </c>
      <c r="Z37">
        <v>7895</v>
      </c>
    </row>
    <row r="38" spans="1:26" x14ac:dyDescent="0.3">
      <c r="A38">
        <v>0</v>
      </c>
      <c r="B38">
        <v>106</v>
      </c>
      <c r="C38" t="s">
        <v>53</v>
      </c>
      <c r="D38" t="s">
        <v>27</v>
      </c>
      <c r="E38" t="s">
        <v>28</v>
      </c>
      <c r="F38" t="s">
        <v>29</v>
      </c>
      <c r="G38" t="s">
        <v>36</v>
      </c>
      <c r="H38" t="s">
        <v>41</v>
      </c>
      <c r="I38" t="s">
        <v>32</v>
      </c>
      <c r="J38">
        <v>96.5</v>
      </c>
      <c r="K38">
        <v>167.5</v>
      </c>
      <c r="L38">
        <v>65.2</v>
      </c>
      <c r="M38">
        <v>53.3</v>
      </c>
      <c r="N38">
        <v>2289</v>
      </c>
      <c r="O38" t="s">
        <v>42</v>
      </c>
      <c r="P38" t="s">
        <v>34</v>
      </c>
      <c r="Q38">
        <v>110</v>
      </c>
      <c r="R38" t="s">
        <v>54</v>
      </c>
      <c r="S38">
        <v>3.15</v>
      </c>
      <c r="T38">
        <v>3.58</v>
      </c>
      <c r="U38">
        <v>9</v>
      </c>
      <c r="V38">
        <v>86</v>
      </c>
      <c r="W38">
        <v>5800</v>
      </c>
      <c r="X38">
        <v>27</v>
      </c>
      <c r="Y38">
        <v>33</v>
      </c>
      <c r="Z38">
        <v>9095</v>
      </c>
    </row>
    <row r="39" spans="1:26" x14ac:dyDescent="0.3">
      <c r="A39">
        <v>0</v>
      </c>
      <c r="B39">
        <v>85</v>
      </c>
      <c r="C39" t="s">
        <v>53</v>
      </c>
      <c r="D39" t="s">
        <v>27</v>
      </c>
      <c r="E39" t="s">
        <v>28</v>
      </c>
      <c r="F39" t="s">
        <v>34</v>
      </c>
      <c r="G39" t="s">
        <v>40</v>
      </c>
      <c r="H39" t="s">
        <v>41</v>
      </c>
      <c r="I39" t="s">
        <v>32</v>
      </c>
      <c r="J39">
        <v>96.5</v>
      </c>
      <c r="K39">
        <v>175.4</v>
      </c>
      <c r="L39">
        <v>65.2</v>
      </c>
      <c r="M39">
        <v>54.1</v>
      </c>
      <c r="N39">
        <v>2304</v>
      </c>
      <c r="O39" t="s">
        <v>42</v>
      </c>
      <c r="P39" t="s">
        <v>34</v>
      </c>
      <c r="Q39">
        <v>110</v>
      </c>
      <c r="R39" t="s">
        <v>54</v>
      </c>
      <c r="S39">
        <v>3.15</v>
      </c>
      <c r="T39">
        <v>3.58</v>
      </c>
      <c r="U39">
        <v>9</v>
      </c>
      <c r="V39">
        <v>86</v>
      </c>
      <c r="W39">
        <v>5800</v>
      </c>
      <c r="X39">
        <v>27</v>
      </c>
      <c r="Y39">
        <v>33</v>
      </c>
      <c r="Z39">
        <v>8845</v>
      </c>
    </row>
    <row r="40" spans="1:26" x14ac:dyDescent="0.3">
      <c r="A40">
        <v>0</v>
      </c>
      <c r="B40">
        <v>85</v>
      </c>
      <c r="C40" t="s">
        <v>53</v>
      </c>
      <c r="D40" t="s">
        <v>27</v>
      </c>
      <c r="E40" t="s">
        <v>28</v>
      </c>
      <c r="F40" t="s">
        <v>34</v>
      </c>
      <c r="G40" t="s">
        <v>40</v>
      </c>
      <c r="H40" t="s">
        <v>41</v>
      </c>
      <c r="I40" t="s">
        <v>32</v>
      </c>
      <c r="J40">
        <v>96.5</v>
      </c>
      <c r="K40">
        <v>175.4</v>
      </c>
      <c r="L40">
        <v>62.5</v>
      </c>
      <c r="M40">
        <v>54.1</v>
      </c>
      <c r="N40">
        <v>2372</v>
      </c>
      <c r="O40" t="s">
        <v>42</v>
      </c>
      <c r="P40" t="s">
        <v>34</v>
      </c>
      <c r="Q40">
        <v>110</v>
      </c>
      <c r="R40" t="s">
        <v>54</v>
      </c>
      <c r="S40">
        <v>3.15</v>
      </c>
      <c r="T40">
        <v>3.58</v>
      </c>
      <c r="U40">
        <v>9</v>
      </c>
      <c r="V40">
        <v>86</v>
      </c>
      <c r="W40">
        <v>5800</v>
      </c>
      <c r="X40">
        <v>27</v>
      </c>
      <c r="Y40">
        <v>33</v>
      </c>
      <c r="Z40">
        <v>10295</v>
      </c>
    </row>
    <row r="41" spans="1:26" x14ac:dyDescent="0.3">
      <c r="A41">
        <v>0</v>
      </c>
      <c r="B41">
        <v>85</v>
      </c>
      <c r="C41" t="s">
        <v>53</v>
      </c>
      <c r="D41" t="s">
        <v>27</v>
      </c>
      <c r="E41" t="s">
        <v>28</v>
      </c>
      <c r="F41" t="s">
        <v>34</v>
      </c>
      <c r="G41" t="s">
        <v>40</v>
      </c>
      <c r="H41" t="s">
        <v>41</v>
      </c>
      <c r="I41" t="s">
        <v>32</v>
      </c>
      <c r="J41">
        <v>96.5</v>
      </c>
      <c r="K41">
        <v>175.4</v>
      </c>
      <c r="L41">
        <v>65.2</v>
      </c>
      <c r="M41">
        <v>54.1</v>
      </c>
      <c r="N41">
        <v>2465</v>
      </c>
      <c r="O41" t="s">
        <v>42</v>
      </c>
      <c r="P41" t="s">
        <v>34</v>
      </c>
      <c r="Q41">
        <v>110</v>
      </c>
      <c r="R41" t="s">
        <v>35</v>
      </c>
      <c r="S41">
        <v>3.15</v>
      </c>
      <c r="T41">
        <v>3.58</v>
      </c>
      <c r="U41">
        <v>9</v>
      </c>
      <c r="V41">
        <v>101</v>
      </c>
      <c r="W41">
        <v>5800</v>
      </c>
      <c r="X41">
        <v>24</v>
      </c>
      <c r="Y41">
        <v>28</v>
      </c>
      <c r="Z41">
        <v>12945</v>
      </c>
    </row>
    <row r="42" spans="1:26" x14ac:dyDescent="0.3">
      <c r="A42">
        <v>1</v>
      </c>
      <c r="B42">
        <v>107</v>
      </c>
      <c r="C42" t="s">
        <v>53</v>
      </c>
      <c r="D42" t="s">
        <v>27</v>
      </c>
      <c r="E42" t="s">
        <v>28</v>
      </c>
      <c r="F42" t="s">
        <v>29</v>
      </c>
      <c r="G42" t="s">
        <v>40</v>
      </c>
      <c r="H42" t="s">
        <v>41</v>
      </c>
      <c r="I42" t="s">
        <v>32</v>
      </c>
      <c r="J42">
        <v>96.5</v>
      </c>
      <c r="K42">
        <v>169.1</v>
      </c>
      <c r="L42">
        <v>66</v>
      </c>
      <c r="M42">
        <v>51</v>
      </c>
      <c r="N42">
        <v>2293</v>
      </c>
      <c r="O42" t="s">
        <v>42</v>
      </c>
      <c r="P42" t="s">
        <v>34</v>
      </c>
      <c r="Q42">
        <v>110</v>
      </c>
      <c r="R42" t="s">
        <v>50</v>
      </c>
      <c r="S42">
        <v>3.15</v>
      </c>
      <c r="T42">
        <v>3.58</v>
      </c>
      <c r="U42">
        <v>9.1</v>
      </c>
      <c r="V42">
        <v>100</v>
      </c>
      <c r="W42">
        <v>5500</v>
      </c>
      <c r="X42">
        <v>25</v>
      </c>
      <c r="Y42">
        <v>31</v>
      </c>
      <c r="Z42">
        <v>10345</v>
      </c>
    </row>
    <row r="43" spans="1:26" x14ac:dyDescent="0.3">
      <c r="A43">
        <v>0</v>
      </c>
      <c r="B43">
        <v>128.53333333333299</v>
      </c>
      <c r="C43" t="s">
        <v>55</v>
      </c>
      <c r="D43" t="s">
        <v>27</v>
      </c>
      <c r="E43" t="s">
        <v>28</v>
      </c>
      <c r="F43" t="s">
        <v>34</v>
      </c>
      <c r="G43" t="s">
        <v>40</v>
      </c>
      <c r="H43" t="s">
        <v>31</v>
      </c>
      <c r="I43" t="s">
        <v>32</v>
      </c>
      <c r="J43">
        <v>94.3</v>
      </c>
      <c r="K43">
        <v>170.7</v>
      </c>
      <c r="L43">
        <v>61.8</v>
      </c>
      <c r="M43">
        <v>53.5</v>
      </c>
      <c r="N43">
        <v>2337</v>
      </c>
      <c r="O43" t="s">
        <v>42</v>
      </c>
      <c r="P43" t="s">
        <v>34</v>
      </c>
      <c r="Q43">
        <v>111</v>
      </c>
      <c r="R43" t="s">
        <v>50</v>
      </c>
      <c r="S43">
        <v>3.31</v>
      </c>
      <c r="T43">
        <v>3.23</v>
      </c>
      <c r="U43">
        <v>8.5</v>
      </c>
      <c r="V43">
        <v>78</v>
      </c>
      <c r="W43">
        <v>4800</v>
      </c>
      <c r="X43">
        <v>24</v>
      </c>
      <c r="Y43">
        <v>29</v>
      </c>
      <c r="Z43">
        <v>6785</v>
      </c>
    </row>
    <row r="44" spans="1:26" x14ac:dyDescent="0.3">
      <c r="A44">
        <v>2</v>
      </c>
      <c r="B44">
        <v>128.53333333333299</v>
      </c>
      <c r="C44" t="s">
        <v>55</v>
      </c>
      <c r="D44" t="s">
        <v>27</v>
      </c>
      <c r="E44" t="s">
        <v>28</v>
      </c>
      <c r="F44" t="s">
        <v>29</v>
      </c>
      <c r="G44" t="s">
        <v>36</v>
      </c>
      <c r="H44" t="s">
        <v>31</v>
      </c>
      <c r="I44" t="s">
        <v>32</v>
      </c>
      <c r="J44">
        <v>96</v>
      </c>
      <c r="K44">
        <v>172.6</v>
      </c>
      <c r="L44">
        <v>65.2</v>
      </c>
      <c r="M44">
        <v>51.4</v>
      </c>
      <c r="N44">
        <v>2734</v>
      </c>
      <c r="O44" t="s">
        <v>42</v>
      </c>
      <c r="P44" t="s">
        <v>34</v>
      </c>
      <c r="Q44">
        <v>119</v>
      </c>
      <c r="R44" t="s">
        <v>56</v>
      </c>
      <c r="S44">
        <v>3.43</v>
      </c>
      <c r="T44">
        <v>3.23</v>
      </c>
      <c r="U44">
        <v>9.1999999999999993</v>
      </c>
      <c r="V44">
        <v>90</v>
      </c>
      <c r="W44">
        <v>5000</v>
      </c>
      <c r="X44">
        <v>24</v>
      </c>
      <c r="Y44">
        <v>29</v>
      </c>
      <c r="Z44">
        <v>11048</v>
      </c>
    </row>
    <row r="45" spans="1:26" x14ac:dyDescent="0.3">
      <c r="A45">
        <v>0</v>
      </c>
      <c r="B45">
        <v>145</v>
      </c>
      <c r="C45" t="s">
        <v>57</v>
      </c>
      <c r="D45" t="s">
        <v>27</v>
      </c>
      <c r="E45" t="s">
        <v>28</v>
      </c>
      <c r="F45" t="s">
        <v>34</v>
      </c>
      <c r="G45" t="s">
        <v>40</v>
      </c>
      <c r="H45" t="s">
        <v>31</v>
      </c>
      <c r="I45" t="s">
        <v>32</v>
      </c>
      <c r="J45">
        <v>113</v>
      </c>
      <c r="K45">
        <v>199.6</v>
      </c>
      <c r="L45">
        <v>69.599999999999994</v>
      </c>
      <c r="M45">
        <v>52.8</v>
      </c>
      <c r="N45">
        <v>4066</v>
      </c>
      <c r="O45" t="s">
        <v>33</v>
      </c>
      <c r="P45" t="s">
        <v>38</v>
      </c>
      <c r="Q45">
        <v>258</v>
      </c>
      <c r="R45" t="s">
        <v>35</v>
      </c>
      <c r="S45">
        <v>3.63</v>
      </c>
      <c r="T45">
        <v>4.17</v>
      </c>
      <c r="U45">
        <v>8.1</v>
      </c>
      <c r="V45">
        <v>176</v>
      </c>
      <c r="W45">
        <v>4750</v>
      </c>
      <c r="X45">
        <v>15</v>
      </c>
      <c r="Y45">
        <v>19</v>
      </c>
      <c r="Z45">
        <v>32250</v>
      </c>
    </row>
    <row r="46" spans="1:26" x14ac:dyDescent="0.3">
      <c r="A46">
        <v>0</v>
      </c>
      <c r="B46">
        <v>128.53333333333299</v>
      </c>
      <c r="C46" t="s">
        <v>57</v>
      </c>
      <c r="D46" t="s">
        <v>27</v>
      </c>
      <c r="E46" t="s">
        <v>28</v>
      </c>
      <c r="F46" t="s">
        <v>34</v>
      </c>
      <c r="G46" t="s">
        <v>40</v>
      </c>
      <c r="H46" t="s">
        <v>31</v>
      </c>
      <c r="I46" t="s">
        <v>32</v>
      </c>
      <c r="J46">
        <v>113</v>
      </c>
      <c r="K46">
        <v>199.6</v>
      </c>
      <c r="L46">
        <v>69.599999999999994</v>
      </c>
      <c r="M46">
        <v>52.8</v>
      </c>
      <c r="N46">
        <v>4066</v>
      </c>
      <c r="O46" t="s">
        <v>33</v>
      </c>
      <c r="P46" t="s">
        <v>38</v>
      </c>
      <c r="Q46">
        <v>258</v>
      </c>
      <c r="R46" t="s">
        <v>35</v>
      </c>
      <c r="S46">
        <v>3.63</v>
      </c>
      <c r="T46">
        <v>4.17</v>
      </c>
      <c r="U46">
        <v>8.1</v>
      </c>
      <c r="V46">
        <v>176</v>
      </c>
      <c r="W46">
        <v>4750</v>
      </c>
      <c r="X46">
        <v>15</v>
      </c>
      <c r="Y46">
        <v>19</v>
      </c>
      <c r="Z46">
        <v>35550</v>
      </c>
    </row>
    <row r="47" spans="1:26" x14ac:dyDescent="0.3">
      <c r="A47">
        <v>0</v>
      </c>
      <c r="B47">
        <v>128.53333333333299</v>
      </c>
      <c r="C47" t="s">
        <v>57</v>
      </c>
      <c r="D47" t="s">
        <v>27</v>
      </c>
      <c r="E47" t="s">
        <v>28</v>
      </c>
      <c r="F47" t="s">
        <v>29</v>
      </c>
      <c r="G47" t="s">
        <v>40</v>
      </c>
      <c r="H47" t="s">
        <v>31</v>
      </c>
      <c r="I47" t="s">
        <v>32</v>
      </c>
      <c r="J47">
        <v>102</v>
      </c>
      <c r="K47">
        <v>191.7</v>
      </c>
      <c r="L47">
        <v>70.599999999999994</v>
      </c>
      <c r="M47">
        <v>47.8</v>
      </c>
      <c r="N47">
        <v>3950</v>
      </c>
      <c r="O47" t="s">
        <v>37</v>
      </c>
      <c r="P47" t="s">
        <v>58</v>
      </c>
      <c r="Q47">
        <v>326</v>
      </c>
      <c r="R47" t="s">
        <v>35</v>
      </c>
      <c r="S47">
        <v>3.54</v>
      </c>
      <c r="T47">
        <v>2.76</v>
      </c>
      <c r="U47">
        <v>11.5</v>
      </c>
      <c r="V47">
        <v>262</v>
      </c>
      <c r="W47">
        <v>5000</v>
      </c>
      <c r="X47">
        <v>13</v>
      </c>
      <c r="Y47">
        <v>17</v>
      </c>
      <c r="Z47">
        <v>36000</v>
      </c>
    </row>
    <row r="48" spans="1:26" x14ac:dyDescent="0.3">
      <c r="A48">
        <v>1</v>
      </c>
      <c r="B48">
        <v>104</v>
      </c>
      <c r="C48" t="s">
        <v>59</v>
      </c>
      <c r="D48" t="s">
        <v>27</v>
      </c>
      <c r="E48" t="s">
        <v>28</v>
      </c>
      <c r="F48" t="s">
        <v>29</v>
      </c>
      <c r="G48" t="s">
        <v>36</v>
      </c>
      <c r="H48" t="s">
        <v>41</v>
      </c>
      <c r="I48" t="s">
        <v>32</v>
      </c>
      <c r="J48">
        <v>93.1</v>
      </c>
      <c r="K48">
        <v>159.1</v>
      </c>
      <c r="L48">
        <v>64.2</v>
      </c>
      <c r="M48">
        <v>54.1</v>
      </c>
      <c r="N48">
        <v>1890</v>
      </c>
      <c r="O48" t="s">
        <v>42</v>
      </c>
      <c r="P48" t="s">
        <v>34</v>
      </c>
      <c r="Q48">
        <v>91</v>
      </c>
      <c r="R48" t="s">
        <v>50</v>
      </c>
      <c r="S48">
        <v>3.03</v>
      </c>
      <c r="T48">
        <v>3.15</v>
      </c>
      <c r="U48">
        <v>9</v>
      </c>
      <c r="V48">
        <v>68</v>
      </c>
      <c r="W48">
        <v>5000</v>
      </c>
      <c r="X48">
        <v>30</v>
      </c>
      <c r="Y48">
        <v>31</v>
      </c>
      <c r="Z48">
        <v>5195</v>
      </c>
    </row>
    <row r="49" spans="1:26" x14ac:dyDescent="0.3">
      <c r="A49">
        <v>1</v>
      </c>
      <c r="B49">
        <v>104</v>
      </c>
      <c r="C49" t="s">
        <v>59</v>
      </c>
      <c r="D49" t="s">
        <v>27</v>
      </c>
      <c r="E49" t="s">
        <v>28</v>
      </c>
      <c r="F49" t="s">
        <v>29</v>
      </c>
      <c r="G49" t="s">
        <v>36</v>
      </c>
      <c r="H49" t="s">
        <v>41</v>
      </c>
      <c r="I49" t="s">
        <v>32</v>
      </c>
      <c r="J49">
        <v>93.1</v>
      </c>
      <c r="K49">
        <v>159.1</v>
      </c>
      <c r="L49">
        <v>64.2</v>
      </c>
      <c r="M49">
        <v>54.1</v>
      </c>
      <c r="N49">
        <v>1900</v>
      </c>
      <c r="O49" t="s">
        <v>42</v>
      </c>
      <c r="P49" t="s">
        <v>34</v>
      </c>
      <c r="Q49">
        <v>91</v>
      </c>
      <c r="R49" t="s">
        <v>50</v>
      </c>
      <c r="S49">
        <v>3.03</v>
      </c>
      <c r="T49">
        <v>3.15</v>
      </c>
      <c r="U49">
        <v>9</v>
      </c>
      <c r="V49">
        <v>68</v>
      </c>
      <c r="W49">
        <v>5000</v>
      </c>
      <c r="X49">
        <v>31</v>
      </c>
      <c r="Y49">
        <v>38</v>
      </c>
      <c r="Z49">
        <v>6095</v>
      </c>
    </row>
    <row r="50" spans="1:26" x14ac:dyDescent="0.3">
      <c r="A50">
        <v>1</v>
      </c>
      <c r="B50">
        <v>104</v>
      </c>
      <c r="C50" t="s">
        <v>59</v>
      </c>
      <c r="D50" t="s">
        <v>27</v>
      </c>
      <c r="E50" t="s">
        <v>28</v>
      </c>
      <c r="F50" t="s">
        <v>29</v>
      </c>
      <c r="G50" t="s">
        <v>36</v>
      </c>
      <c r="H50" t="s">
        <v>41</v>
      </c>
      <c r="I50" t="s">
        <v>32</v>
      </c>
      <c r="J50">
        <v>93.1</v>
      </c>
      <c r="K50">
        <v>159.1</v>
      </c>
      <c r="L50">
        <v>64.2</v>
      </c>
      <c r="M50">
        <v>54.1</v>
      </c>
      <c r="N50">
        <v>1905</v>
      </c>
      <c r="O50" t="s">
        <v>42</v>
      </c>
      <c r="P50" t="s">
        <v>34</v>
      </c>
      <c r="Q50">
        <v>91</v>
      </c>
      <c r="R50" t="s">
        <v>50</v>
      </c>
      <c r="S50">
        <v>3.03</v>
      </c>
      <c r="T50">
        <v>3.15</v>
      </c>
      <c r="U50">
        <v>9</v>
      </c>
      <c r="V50">
        <v>68</v>
      </c>
      <c r="W50">
        <v>5000</v>
      </c>
      <c r="X50">
        <v>31</v>
      </c>
      <c r="Y50">
        <v>38</v>
      </c>
      <c r="Z50">
        <v>6795</v>
      </c>
    </row>
    <row r="51" spans="1:26" x14ac:dyDescent="0.3">
      <c r="A51">
        <v>1</v>
      </c>
      <c r="B51">
        <v>113</v>
      </c>
      <c r="C51" t="s">
        <v>59</v>
      </c>
      <c r="D51" t="s">
        <v>27</v>
      </c>
      <c r="E51" t="s">
        <v>28</v>
      </c>
      <c r="F51" t="s">
        <v>34</v>
      </c>
      <c r="G51" t="s">
        <v>40</v>
      </c>
      <c r="H51" t="s">
        <v>41</v>
      </c>
      <c r="I51" t="s">
        <v>32</v>
      </c>
      <c r="J51">
        <v>93.1</v>
      </c>
      <c r="K51">
        <v>166.8</v>
      </c>
      <c r="L51">
        <v>64.2</v>
      </c>
      <c r="M51">
        <v>54.1</v>
      </c>
      <c r="N51">
        <v>1945</v>
      </c>
      <c r="O51" t="s">
        <v>42</v>
      </c>
      <c r="P51" t="s">
        <v>34</v>
      </c>
      <c r="Q51">
        <v>91</v>
      </c>
      <c r="R51" t="s">
        <v>50</v>
      </c>
      <c r="S51">
        <v>3.03</v>
      </c>
      <c r="T51">
        <v>3.15</v>
      </c>
      <c r="U51">
        <v>9</v>
      </c>
      <c r="V51">
        <v>68</v>
      </c>
      <c r="W51">
        <v>5000</v>
      </c>
      <c r="X51">
        <v>31</v>
      </c>
      <c r="Y51">
        <v>38</v>
      </c>
      <c r="Z51">
        <v>6695</v>
      </c>
    </row>
    <row r="52" spans="1:26" x14ac:dyDescent="0.3">
      <c r="A52">
        <v>1</v>
      </c>
      <c r="B52">
        <v>113</v>
      </c>
      <c r="C52" t="s">
        <v>59</v>
      </c>
      <c r="D52" t="s">
        <v>27</v>
      </c>
      <c r="E52" t="s">
        <v>28</v>
      </c>
      <c r="F52" t="s">
        <v>34</v>
      </c>
      <c r="G52" t="s">
        <v>40</v>
      </c>
      <c r="H52" t="s">
        <v>41</v>
      </c>
      <c r="I52" t="s">
        <v>32</v>
      </c>
      <c r="J52">
        <v>93.1</v>
      </c>
      <c r="K52">
        <v>166.8</v>
      </c>
      <c r="L52">
        <v>64.2</v>
      </c>
      <c r="M52">
        <v>54.1</v>
      </c>
      <c r="N52">
        <v>1950</v>
      </c>
      <c r="O52" t="s">
        <v>42</v>
      </c>
      <c r="P52" t="s">
        <v>34</v>
      </c>
      <c r="Q52">
        <v>91</v>
      </c>
      <c r="R52" t="s">
        <v>50</v>
      </c>
      <c r="S52">
        <v>3.08</v>
      </c>
      <c r="T52">
        <v>3.15</v>
      </c>
      <c r="U52">
        <v>9</v>
      </c>
      <c r="V52">
        <v>68</v>
      </c>
      <c r="W52">
        <v>5000</v>
      </c>
      <c r="X52">
        <v>31</v>
      </c>
      <c r="Y52">
        <v>38</v>
      </c>
      <c r="Z52">
        <v>7395</v>
      </c>
    </row>
    <row r="53" spans="1:26" x14ac:dyDescent="0.3">
      <c r="A53">
        <v>3</v>
      </c>
      <c r="B53">
        <v>150</v>
      </c>
      <c r="C53" t="s">
        <v>59</v>
      </c>
      <c r="D53" t="s">
        <v>27</v>
      </c>
      <c r="E53" t="s">
        <v>28</v>
      </c>
      <c r="F53" t="s">
        <v>29</v>
      </c>
      <c r="G53" t="s">
        <v>36</v>
      </c>
      <c r="H53" t="s">
        <v>31</v>
      </c>
      <c r="I53" t="s">
        <v>32</v>
      </c>
      <c r="J53">
        <v>95.3</v>
      </c>
      <c r="K53">
        <v>169</v>
      </c>
      <c r="L53">
        <v>65.7</v>
      </c>
      <c r="M53">
        <v>49.6</v>
      </c>
      <c r="N53">
        <v>2380</v>
      </c>
      <c r="O53" t="s">
        <v>60</v>
      </c>
      <c r="P53" t="s">
        <v>29</v>
      </c>
      <c r="Q53">
        <v>70</v>
      </c>
      <c r="R53" t="s">
        <v>61</v>
      </c>
      <c r="S53">
        <v>3.2423376623376599</v>
      </c>
      <c r="T53">
        <v>3.33883116883116</v>
      </c>
      <c r="U53">
        <v>9.4</v>
      </c>
      <c r="V53">
        <v>101</v>
      </c>
      <c r="W53">
        <v>6000</v>
      </c>
      <c r="X53">
        <v>17</v>
      </c>
      <c r="Y53">
        <v>23</v>
      </c>
      <c r="Z53">
        <v>10945</v>
      </c>
    </row>
    <row r="54" spans="1:26" x14ac:dyDescent="0.3">
      <c r="A54">
        <v>3</v>
      </c>
      <c r="B54">
        <v>150</v>
      </c>
      <c r="C54" t="s">
        <v>59</v>
      </c>
      <c r="D54" t="s">
        <v>27</v>
      </c>
      <c r="E54" t="s">
        <v>28</v>
      </c>
      <c r="F54" t="s">
        <v>29</v>
      </c>
      <c r="G54" t="s">
        <v>36</v>
      </c>
      <c r="H54" t="s">
        <v>31</v>
      </c>
      <c r="I54" t="s">
        <v>32</v>
      </c>
      <c r="J54">
        <v>95.3</v>
      </c>
      <c r="K54">
        <v>169</v>
      </c>
      <c r="L54">
        <v>65.7</v>
      </c>
      <c r="M54">
        <v>49.6</v>
      </c>
      <c r="N54">
        <v>2380</v>
      </c>
      <c r="O54" t="s">
        <v>60</v>
      </c>
      <c r="P54" t="s">
        <v>29</v>
      </c>
      <c r="Q54">
        <v>70</v>
      </c>
      <c r="R54" t="s">
        <v>61</v>
      </c>
      <c r="S54">
        <v>3.2423376623376599</v>
      </c>
      <c r="T54">
        <v>3.33883116883116</v>
      </c>
      <c r="U54">
        <v>9.4</v>
      </c>
      <c r="V54">
        <v>101</v>
      </c>
      <c r="W54">
        <v>6000</v>
      </c>
      <c r="X54">
        <v>17</v>
      </c>
      <c r="Y54">
        <v>23</v>
      </c>
      <c r="Z54">
        <v>11845</v>
      </c>
    </row>
    <row r="55" spans="1:26" x14ac:dyDescent="0.3">
      <c r="A55">
        <v>3</v>
      </c>
      <c r="B55">
        <v>150</v>
      </c>
      <c r="C55" t="s">
        <v>59</v>
      </c>
      <c r="D55" t="s">
        <v>27</v>
      </c>
      <c r="E55" t="s">
        <v>28</v>
      </c>
      <c r="F55" t="s">
        <v>29</v>
      </c>
      <c r="G55" t="s">
        <v>36</v>
      </c>
      <c r="H55" t="s">
        <v>31</v>
      </c>
      <c r="I55" t="s">
        <v>32</v>
      </c>
      <c r="J55">
        <v>95.3</v>
      </c>
      <c r="K55">
        <v>169</v>
      </c>
      <c r="L55">
        <v>65.7</v>
      </c>
      <c r="M55">
        <v>49.6</v>
      </c>
      <c r="N55">
        <v>2385</v>
      </c>
      <c r="O55" t="s">
        <v>60</v>
      </c>
      <c r="P55" t="s">
        <v>29</v>
      </c>
      <c r="Q55">
        <v>70</v>
      </c>
      <c r="R55" t="s">
        <v>61</v>
      </c>
      <c r="S55">
        <v>3.2423376623376599</v>
      </c>
      <c r="T55">
        <v>3.33883116883116</v>
      </c>
      <c r="U55">
        <v>9.4</v>
      </c>
      <c r="V55">
        <v>101</v>
      </c>
      <c r="W55">
        <v>6000</v>
      </c>
      <c r="X55">
        <v>17</v>
      </c>
      <c r="Y55">
        <v>23</v>
      </c>
      <c r="Z55">
        <v>13645</v>
      </c>
    </row>
    <row r="56" spans="1:26" x14ac:dyDescent="0.3">
      <c r="A56">
        <v>3</v>
      </c>
      <c r="B56">
        <v>150</v>
      </c>
      <c r="C56" t="s">
        <v>59</v>
      </c>
      <c r="D56" t="s">
        <v>27</v>
      </c>
      <c r="E56" t="s">
        <v>28</v>
      </c>
      <c r="F56" t="s">
        <v>29</v>
      </c>
      <c r="G56" t="s">
        <v>36</v>
      </c>
      <c r="H56" t="s">
        <v>31</v>
      </c>
      <c r="I56" t="s">
        <v>32</v>
      </c>
      <c r="J56">
        <v>95.3</v>
      </c>
      <c r="K56">
        <v>169</v>
      </c>
      <c r="L56">
        <v>65.7</v>
      </c>
      <c r="M56">
        <v>49.6</v>
      </c>
      <c r="N56">
        <v>2500</v>
      </c>
      <c r="O56" t="s">
        <v>60</v>
      </c>
      <c r="P56" t="s">
        <v>29</v>
      </c>
      <c r="Q56">
        <v>80</v>
      </c>
      <c r="R56" t="s">
        <v>35</v>
      </c>
      <c r="S56">
        <v>3.2423376623376599</v>
      </c>
      <c r="T56">
        <v>3.33883116883116</v>
      </c>
      <c r="U56">
        <v>9.4</v>
      </c>
      <c r="V56">
        <v>135</v>
      </c>
      <c r="W56">
        <v>6000</v>
      </c>
      <c r="X56">
        <v>16</v>
      </c>
      <c r="Y56">
        <v>23</v>
      </c>
      <c r="Z56">
        <v>15645</v>
      </c>
    </row>
    <row r="57" spans="1:26" x14ac:dyDescent="0.3">
      <c r="A57">
        <v>1</v>
      </c>
      <c r="B57">
        <v>129</v>
      </c>
      <c r="C57" t="s">
        <v>59</v>
      </c>
      <c r="D57" t="s">
        <v>27</v>
      </c>
      <c r="E57" t="s">
        <v>28</v>
      </c>
      <c r="F57" t="s">
        <v>29</v>
      </c>
      <c r="G57" t="s">
        <v>36</v>
      </c>
      <c r="H57" t="s">
        <v>41</v>
      </c>
      <c r="I57" t="s">
        <v>32</v>
      </c>
      <c r="J57">
        <v>98.8</v>
      </c>
      <c r="K57">
        <v>177.8</v>
      </c>
      <c r="L57">
        <v>66.5</v>
      </c>
      <c r="M57">
        <v>53.7</v>
      </c>
      <c r="N57">
        <v>2385</v>
      </c>
      <c r="O57" t="s">
        <v>42</v>
      </c>
      <c r="P57" t="s">
        <v>34</v>
      </c>
      <c r="Q57">
        <v>122</v>
      </c>
      <c r="R57" t="s">
        <v>50</v>
      </c>
      <c r="S57">
        <v>3.39</v>
      </c>
      <c r="T57">
        <v>3.39</v>
      </c>
      <c r="U57">
        <v>8.6</v>
      </c>
      <c r="V57">
        <v>84</v>
      </c>
      <c r="W57">
        <v>4800</v>
      </c>
      <c r="X57">
        <v>26</v>
      </c>
      <c r="Y57">
        <v>32</v>
      </c>
      <c r="Z57">
        <v>8845</v>
      </c>
    </row>
    <row r="58" spans="1:26" x14ac:dyDescent="0.3">
      <c r="A58">
        <v>0</v>
      </c>
      <c r="B58">
        <v>115</v>
      </c>
      <c r="C58" t="s">
        <v>59</v>
      </c>
      <c r="D58" t="s">
        <v>27</v>
      </c>
      <c r="E58" t="s">
        <v>28</v>
      </c>
      <c r="F58" t="s">
        <v>34</v>
      </c>
      <c r="G58" t="s">
        <v>40</v>
      </c>
      <c r="H58" t="s">
        <v>41</v>
      </c>
      <c r="I58" t="s">
        <v>32</v>
      </c>
      <c r="J58">
        <v>98.8</v>
      </c>
      <c r="K58">
        <v>177.8</v>
      </c>
      <c r="L58">
        <v>66.5</v>
      </c>
      <c r="M58">
        <v>55.5</v>
      </c>
      <c r="N58">
        <v>2410</v>
      </c>
      <c r="O58" t="s">
        <v>42</v>
      </c>
      <c r="P58" t="s">
        <v>34</v>
      </c>
      <c r="Q58">
        <v>122</v>
      </c>
      <c r="R58" t="s">
        <v>50</v>
      </c>
      <c r="S58">
        <v>3.39</v>
      </c>
      <c r="T58">
        <v>3.39</v>
      </c>
      <c r="U58">
        <v>8.6</v>
      </c>
      <c r="V58">
        <v>84</v>
      </c>
      <c r="W58">
        <v>4800</v>
      </c>
      <c r="X58">
        <v>26</v>
      </c>
      <c r="Y58">
        <v>32</v>
      </c>
      <c r="Z58">
        <v>8495</v>
      </c>
    </row>
    <row r="59" spans="1:26" x14ac:dyDescent="0.3">
      <c r="A59">
        <v>1</v>
      </c>
      <c r="B59">
        <v>129</v>
      </c>
      <c r="C59" t="s">
        <v>59</v>
      </c>
      <c r="D59" t="s">
        <v>27</v>
      </c>
      <c r="E59" t="s">
        <v>28</v>
      </c>
      <c r="F59" t="s">
        <v>29</v>
      </c>
      <c r="G59" t="s">
        <v>36</v>
      </c>
      <c r="H59" t="s">
        <v>41</v>
      </c>
      <c r="I59" t="s">
        <v>32</v>
      </c>
      <c r="J59">
        <v>98.8</v>
      </c>
      <c r="K59">
        <v>177.8</v>
      </c>
      <c r="L59">
        <v>66.5</v>
      </c>
      <c r="M59">
        <v>53.7</v>
      </c>
      <c r="N59">
        <v>2385</v>
      </c>
      <c r="O59" t="s">
        <v>42</v>
      </c>
      <c r="P59" t="s">
        <v>34</v>
      </c>
      <c r="Q59">
        <v>122</v>
      </c>
      <c r="R59" t="s">
        <v>50</v>
      </c>
      <c r="S59">
        <v>3.39</v>
      </c>
      <c r="T59">
        <v>3.39</v>
      </c>
      <c r="U59">
        <v>8.6</v>
      </c>
      <c r="V59">
        <v>84</v>
      </c>
      <c r="W59">
        <v>4800</v>
      </c>
      <c r="X59">
        <v>26</v>
      </c>
      <c r="Y59">
        <v>32</v>
      </c>
      <c r="Z59">
        <v>10595</v>
      </c>
    </row>
    <row r="60" spans="1:26" x14ac:dyDescent="0.3">
      <c r="A60">
        <v>0</v>
      </c>
      <c r="B60">
        <v>115</v>
      </c>
      <c r="C60" t="s">
        <v>59</v>
      </c>
      <c r="D60" t="s">
        <v>27</v>
      </c>
      <c r="E60" t="s">
        <v>28</v>
      </c>
      <c r="F60" t="s">
        <v>34</v>
      </c>
      <c r="G60" t="s">
        <v>40</v>
      </c>
      <c r="H60" t="s">
        <v>41</v>
      </c>
      <c r="I60" t="s">
        <v>32</v>
      </c>
      <c r="J60">
        <v>98.8</v>
      </c>
      <c r="K60">
        <v>177.8</v>
      </c>
      <c r="L60">
        <v>66.5</v>
      </c>
      <c r="M60">
        <v>55.5</v>
      </c>
      <c r="N60">
        <v>2410</v>
      </c>
      <c r="O60" t="s">
        <v>42</v>
      </c>
      <c r="P60" t="s">
        <v>34</v>
      </c>
      <c r="Q60">
        <v>122</v>
      </c>
      <c r="R60" t="s">
        <v>50</v>
      </c>
      <c r="S60">
        <v>3.39</v>
      </c>
      <c r="T60">
        <v>3.39</v>
      </c>
      <c r="U60">
        <v>8.6</v>
      </c>
      <c r="V60">
        <v>84</v>
      </c>
      <c r="W60">
        <v>4800</v>
      </c>
      <c r="X60">
        <v>26</v>
      </c>
      <c r="Y60">
        <v>32</v>
      </c>
      <c r="Z60">
        <v>10245</v>
      </c>
    </row>
    <row r="61" spans="1:26" x14ac:dyDescent="0.3">
      <c r="A61">
        <v>0</v>
      </c>
      <c r="B61">
        <v>128.53333333333299</v>
      </c>
      <c r="C61" t="s">
        <v>59</v>
      </c>
      <c r="D61" t="s">
        <v>62</v>
      </c>
      <c r="E61" t="s">
        <v>28</v>
      </c>
      <c r="F61" t="s">
        <v>29</v>
      </c>
      <c r="G61" t="s">
        <v>40</v>
      </c>
      <c r="H61" t="s">
        <v>41</v>
      </c>
      <c r="I61" t="s">
        <v>32</v>
      </c>
      <c r="J61">
        <v>98.8</v>
      </c>
      <c r="K61">
        <v>177.8</v>
      </c>
      <c r="L61">
        <v>66.5</v>
      </c>
      <c r="M61">
        <v>55.5</v>
      </c>
      <c r="N61">
        <v>2443</v>
      </c>
      <c r="O61" t="s">
        <v>42</v>
      </c>
      <c r="P61" t="s">
        <v>34</v>
      </c>
      <c r="Q61">
        <v>122</v>
      </c>
      <c r="R61" t="s">
        <v>63</v>
      </c>
      <c r="S61">
        <v>3.39</v>
      </c>
      <c r="T61">
        <v>3.39</v>
      </c>
      <c r="U61">
        <v>22.7</v>
      </c>
      <c r="V61">
        <v>64</v>
      </c>
      <c r="W61">
        <v>4650</v>
      </c>
      <c r="X61">
        <v>36</v>
      </c>
      <c r="Y61">
        <v>42</v>
      </c>
      <c r="Z61">
        <v>10795</v>
      </c>
    </row>
    <row r="62" spans="1:26" x14ac:dyDescent="0.3">
      <c r="A62">
        <v>0</v>
      </c>
      <c r="B62">
        <v>115</v>
      </c>
      <c r="C62" t="s">
        <v>59</v>
      </c>
      <c r="D62" t="s">
        <v>27</v>
      </c>
      <c r="E62" t="s">
        <v>28</v>
      </c>
      <c r="F62" t="s">
        <v>34</v>
      </c>
      <c r="G62" t="s">
        <v>36</v>
      </c>
      <c r="H62" t="s">
        <v>41</v>
      </c>
      <c r="I62" t="s">
        <v>32</v>
      </c>
      <c r="J62">
        <v>98.8</v>
      </c>
      <c r="K62">
        <v>177.8</v>
      </c>
      <c r="L62">
        <v>66.5</v>
      </c>
      <c r="M62">
        <v>55.5</v>
      </c>
      <c r="N62">
        <v>2425</v>
      </c>
      <c r="O62" t="s">
        <v>42</v>
      </c>
      <c r="P62" t="s">
        <v>34</v>
      </c>
      <c r="Q62">
        <v>122</v>
      </c>
      <c r="R62" t="s">
        <v>50</v>
      </c>
      <c r="S62">
        <v>3.39</v>
      </c>
      <c r="T62">
        <v>3.39</v>
      </c>
      <c r="U62">
        <v>8.6</v>
      </c>
      <c r="V62">
        <v>84</v>
      </c>
      <c r="W62">
        <v>4800</v>
      </c>
      <c r="X62">
        <v>26</v>
      </c>
      <c r="Y62">
        <v>32</v>
      </c>
      <c r="Z62">
        <v>11245</v>
      </c>
    </row>
    <row r="63" spans="1:26" x14ac:dyDescent="0.3">
      <c r="A63">
        <v>0</v>
      </c>
      <c r="B63">
        <v>118</v>
      </c>
      <c r="C63" t="s">
        <v>59</v>
      </c>
      <c r="D63" t="s">
        <v>27</v>
      </c>
      <c r="E63" t="s">
        <v>28</v>
      </c>
      <c r="F63" t="s">
        <v>34</v>
      </c>
      <c r="G63" t="s">
        <v>40</v>
      </c>
      <c r="H63" t="s">
        <v>31</v>
      </c>
      <c r="I63" t="s">
        <v>32</v>
      </c>
      <c r="J63">
        <v>104.9</v>
      </c>
      <c r="K63">
        <v>175</v>
      </c>
      <c r="L63">
        <v>66.099999999999994</v>
      </c>
      <c r="M63">
        <v>54.4</v>
      </c>
      <c r="N63">
        <v>2670</v>
      </c>
      <c r="O63" t="s">
        <v>42</v>
      </c>
      <c r="P63" t="s">
        <v>34</v>
      </c>
      <c r="Q63">
        <v>140</v>
      </c>
      <c r="R63" t="s">
        <v>35</v>
      </c>
      <c r="S63">
        <v>3.76</v>
      </c>
      <c r="T63">
        <v>3.16</v>
      </c>
      <c r="U63">
        <v>8</v>
      </c>
      <c r="V63">
        <v>120</v>
      </c>
      <c r="W63">
        <v>5000</v>
      </c>
      <c r="X63">
        <v>19</v>
      </c>
      <c r="Y63">
        <v>27</v>
      </c>
      <c r="Z63">
        <v>18280</v>
      </c>
    </row>
    <row r="64" spans="1:26" x14ac:dyDescent="0.3">
      <c r="A64">
        <v>0</v>
      </c>
      <c r="B64">
        <v>128.53333333333299</v>
      </c>
      <c r="C64" t="s">
        <v>59</v>
      </c>
      <c r="D64" t="s">
        <v>62</v>
      </c>
      <c r="E64" t="s">
        <v>28</v>
      </c>
      <c r="F64" t="s">
        <v>34</v>
      </c>
      <c r="G64" t="s">
        <v>40</v>
      </c>
      <c r="H64" t="s">
        <v>31</v>
      </c>
      <c r="I64" t="s">
        <v>32</v>
      </c>
      <c r="J64">
        <v>104.9</v>
      </c>
      <c r="K64">
        <v>175</v>
      </c>
      <c r="L64">
        <v>66.099999999999994</v>
      </c>
      <c r="M64">
        <v>54.4</v>
      </c>
      <c r="N64">
        <v>2700</v>
      </c>
      <c r="O64" t="s">
        <v>42</v>
      </c>
      <c r="P64" t="s">
        <v>34</v>
      </c>
      <c r="Q64">
        <v>134</v>
      </c>
      <c r="R64" t="s">
        <v>63</v>
      </c>
      <c r="S64">
        <v>3.43</v>
      </c>
      <c r="T64">
        <v>3.64</v>
      </c>
      <c r="U64">
        <v>22</v>
      </c>
      <c r="V64">
        <v>72</v>
      </c>
      <c r="W64">
        <v>4200</v>
      </c>
      <c r="X64">
        <v>31</v>
      </c>
      <c r="Y64">
        <v>39</v>
      </c>
      <c r="Z64">
        <v>18344</v>
      </c>
    </row>
    <row r="65" spans="1:26" x14ac:dyDescent="0.3">
      <c r="A65">
        <v>-1</v>
      </c>
      <c r="B65">
        <v>93</v>
      </c>
      <c r="C65" t="s">
        <v>64</v>
      </c>
      <c r="D65" t="s">
        <v>62</v>
      </c>
      <c r="E65" t="s">
        <v>46</v>
      </c>
      <c r="F65" t="s">
        <v>34</v>
      </c>
      <c r="G65" t="s">
        <v>40</v>
      </c>
      <c r="H65" t="s">
        <v>31</v>
      </c>
      <c r="I65" t="s">
        <v>32</v>
      </c>
      <c r="J65">
        <v>110</v>
      </c>
      <c r="K65">
        <v>190.9</v>
      </c>
      <c r="L65">
        <v>70.3</v>
      </c>
      <c r="M65">
        <v>56.5</v>
      </c>
      <c r="N65">
        <v>3515</v>
      </c>
      <c r="O65" t="s">
        <v>42</v>
      </c>
      <c r="P65" t="s">
        <v>44</v>
      </c>
      <c r="Q65">
        <v>183</v>
      </c>
      <c r="R65" t="s">
        <v>63</v>
      </c>
      <c r="S65">
        <v>3.58</v>
      </c>
      <c r="T65">
        <v>3.64</v>
      </c>
      <c r="U65">
        <v>21.5</v>
      </c>
      <c r="V65">
        <v>123</v>
      </c>
      <c r="W65">
        <v>4350</v>
      </c>
      <c r="X65">
        <v>22</v>
      </c>
      <c r="Y65">
        <v>25</v>
      </c>
      <c r="Z65">
        <v>25552</v>
      </c>
    </row>
    <row r="66" spans="1:26" x14ac:dyDescent="0.3">
      <c r="A66">
        <v>-1</v>
      </c>
      <c r="B66">
        <v>93</v>
      </c>
      <c r="C66" t="s">
        <v>64</v>
      </c>
      <c r="D66" t="s">
        <v>62</v>
      </c>
      <c r="E66" t="s">
        <v>46</v>
      </c>
      <c r="F66" t="s">
        <v>34</v>
      </c>
      <c r="G66" t="s">
        <v>45</v>
      </c>
      <c r="H66" t="s">
        <v>31</v>
      </c>
      <c r="I66" t="s">
        <v>32</v>
      </c>
      <c r="J66">
        <v>110</v>
      </c>
      <c r="K66">
        <v>190.9</v>
      </c>
      <c r="L66">
        <v>70.3</v>
      </c>
      <c r="M66">
        <v>58.7</v>
      </c>
      <c r="N66">
        <v>3750</v>
      </c>
      <c r="O66" t="s">
        <v>42</v>
      </c>
      <c r="P66" t="s">
        <v>44</v>
      </c>
      <c r="Q66">
        <v>183</v>
      </c>
      <c r="R66" t="s">
        <v>63</v>
      </c>
      <c r="S66">
        <v>3.58</v>
      </c>
      <c r="T66">
        <v>3.64</v>
      </c>
      <c r="U66">
        <v>21.5</v>
      </c>
      <c r="V66">
        <v>123</v>
      </c>
      <c r="W66">
        <v>4350</v>
      </c>
      <c r="X66">
        <v>22</v>
      </c>
      <c r="Y66">
        <v>25</v>
      </c>
      <c r="Z66">
        <v>28248</v>
      </c>
    </row>
    <row r="67" spans="1:26" x14ac:dyDescent="0.3">
      <c r="A67">
        <v>0</v>
      </c>
      <c r="B67">
        <v>93</v>
      </c>
      <c r="C67" t="s">
        <v>64</v>
      </c>
      <c r="D67" t="s">
        <v>62</v>
      </c>
      <c r="E67" t="s">
        <v>46</v>
      </c>
      <c r="F67" t="s">
        <v>29</v>
      </c>
      <c r="G67" t="s">
        <v>65</v>
      </c>
      <c r="H67" t="s">
        <v>31</v>
      </c>
      <c r="I67" t="s">
        <v>32</v>
      </c>
      <c r="J67">
        <v>106.7</v>
      </c>
      <c r="K67">
        <v>187.5</v>
      </c>
      <c r="L67">
        <v>70.3</v>
      </c>
      <c r="M67">
        <v>54.9</v>
      </c>
      <c r="N67">
        <v>3495</v>
      </c>
      <c r="O67" t="s">
        <v>42</v>
      </c>
      <c r="P67" t="s">
        <v>44</v>
      </c>
      <c r="Q67">
        <v>183</v>
      </c>
      <c r="R67" t="s">
        <v>63</v>
      </c>
      <c r="S67">
        <v>3.58</v>
      </c>
      <c r="T67">
        <v>3.64</v>
      </c>
      <c r="U67">
        <v>21.5</v>
      </c>
      <c r="V67">
        <v>123</v>
      </c>
      <c r="W67">
        <v>4350</v>
      </c>
      <c r="X67">
        <v>22</v>
      </c>
      <c r="Y67">
        <v>25</v>
      </c>
      <c r="Z67">
        <v>28176</v>
      </c>
    </row>
    <row r="68" spans="1:26" x14ac:dyDescent="0.3">
      <c r="A68">
        <v>-1</v>
      </c>
      <c r="B68">
        <v>93</v>
      </c>
      <c r="C68" t="s">
        <v>64</v>
      </c>
      <c r="D68" t="s">
        <v>62</v>
      </c>
      <c r="E68" t="s">
        <v>46</v>
      </c>
      <c r="F68" t="s">
        <v>34</v>
      </c>
      <c r="G68" t="s">
        <v>40</v>
      </c>
      <c r="H68" t="s">
        <v>31</v>
      </c>
      <c r="I68" t="s">
        <v>32</v>
      </c>
      <c r="J68">
        <v>115.6</v>
      </c>
      <c r="K68">
        <v>202.6</v>
      </c>
      <c r="L68">
        <v>71.7</v>
      </c>
      <c r="M68">
        <v>56.3</v>
      </c>
      <c r="N68">
        <v>3770</v>
      </c>
      <c r="O68" t="s">
        <v>42</v>
      </c>
      <c r="P68" t="s">
        <v>44</v>
      </c>
      <c r="Q68">
        <v>183</v>
      </c>
      <c r="R68" t="s">
        <v>63</v>
      </c>
      <c r="S68">
        <v>3.58</v>
      </c>
      <c r="T68">
        <v>3.64</v>
      </c>
      <c r="U68">
        <v>21.5</v>
      </c>
      <c r="V68">
        <v>123</v>
      </c>
      <c r="W68">
        <v>4350</v>
      </c>
      <c r="X68">
        <v>22</v>
      </c>
      <c r="Y68">
        <v>25</v>
      </c>
      <c r="Z68">
        <v>31600</v>
      </c>
    </row>
    <row r="69" spans="1:26" x14ac:dyDescent="0.3">
      <c r="A69">
        <v>-1</v>
      </c>
      <c r="B69">
        <v>128.53333333333299</v>
      </c>
      <c r="C69" t="s">
        <v>64</v>
      </c>
      <c r="D69" t="s">
        <v>27</v>
      </c>
      <c r="E69" t="s">
        <v>28</v>
      </c>
      <c r="F69" t="s">
        <v>34</v>
      </c>
      <c r="G69" t="s">
        <v>40</v>
      </c>
      <c r="H69" t="s">
        <v>31</v>
      </c>
      <c r="I69" t="s">
        <v>32</v>
      </c>
      <c r="J69">
        <v>115.6</v>
      </c>
      <c r="K69">
        <v>202.6</v>
      </c>
      <c r="L69">
        <v>71.7</v>
      </c>
      <c r="M69">
        <v>56.5</v>
      </c>
      <c r="N69">
        <v>3740</v>
      </c>
      <c r="O69" t="s">
        <v>37</v>
      </c>
      <c r="P69" t="s">
        <v>66</v>
      </c>
      <c r="Q69">
        <v>234</v>
      </c>
      <c r="R69" t="s">
        <v>35</v>
      </c>
      <c r="S69">
        <v>3.46</v>
      </c>
      <c r="T69">
        <v>3.1</v>
      </c>
      <c r="U69">
        <v>8.3000000000000007</v>
      </c>
      <c r="V69">
        <v>155</v>
      </c>
      <c r="W69">
        <v>4750</v>
      </c>
      <c r="X69">
        <v>16</v>
      </c>
      <c r="Y69">
        <v>18</v>
      </c>
      <c r="Z69">
        <v>34184</v>
      </c>
    </row>
    <row r="70" spans="1:26" x14ac:dyDescent="0.3">
      <c r="A70">
        <v>3</v>
      </c>
      <c r="B70">
        <v>142</v>
      </c>
      <c r="C70" t="s">
        <v>64</v>
      </c>
      <c r="D70" t="s">
        <v>27</v>
      </c>
      <c r="E70" t="s">
        <v>28</v>
      </c>
      <c r="F70" t="s">
        <v>29</v>
      </c>
      <c r="G70" t="s">
        <v>30</v>
      </c>
      <c r="H70" t="s">
        <v>31</v>
      </c>
      <c r="I70" t="s">
        <v>32</v>
      </c>
      <c r="J70">
        <v>96.6</v>
      </c>
      <c r="K70">
        <v>180.3</v>
      </c>
      <c r="L70">
        <v>70.5</v>
      </c>
      <c r="M70">
        <v>50.8</v>
      </c>
      <c r="N70">
        <v>3685</v>
      </c>
      <c r="O70" t="s">
        <v>37</v>
      </c>
      <c r="P70" t="s">
        <v>66</v>
      </c>
      <c r="Q70">
        <v>234</v>
      </c>
      <c r="R70" t="s">
        <v>35</v>
      </c>
      <c r="S70">
        <v>3.46</v>
      </c>
      <c r="T70">
        <v>3.1</v>
      </c>
      <c r="U70">
        <v>8.3000000000000007</v>
      </c>
      <c r="V70">
        <v>155</v>
      </c>
      <c r="W70">
        <v>4750</v>
      </c>
      <c r="X70">
        <v>16</v>
      </c>
      <c r="Y70">
        <v>18</v>
      </c>
      <c r="Z70">
        <v>35056</v>
      </c>
    </row>
    <row r="71" spans="1:26" x14ac:dyDescent="0.3">
      <c r="A71">
        <v>0</v>
      </c>
      <c r="B71">
        <v>128.53333333333299</v>
      </c>
      <c r="C71" t="s">
        <v>64</v>
      </c>
      <c r="D71" t="s">
        <v>27</v>
      </c>
      <c r="E71" t="s">
        <v>28</v>
      </c>
      <c r="F71" t="s">
        <v>34</v>
      </c>
      <c r="G71" t="s">
        <v>40</v>
      </c>
      <c r="H71" t="s">
        <v>31</v>
      </c>
      <c r="I71" t="s">
        <v>32</v>
      </c>
      <c r="J71">
        <v>120.9</v>
      </c>
      <c r="K71">
        <v>208.1</v>
      </c>
      <c r="L71">
        <v>71.7</v>
      </c>
      <c r="M71">
        <v>56.7</v>
      </c>
      <c r="N71">
        <v>3900</v>
      </c>
      <c r="O71" t="s">
        <v>37</v>
      </c>
      <c r="P71" t="s">
        <v>66</v>
      </c>
      <c r="Q71">
        <v>308</v>
      </c>
      <c r="R71" t="s">
        <v>35</v>
      </c>
      <c r="S71">
        <v>3.8</v>
      </c>
      <c r="T71">
        <v>3.35</v>
      </c>
      <c r="U71">
        <v>8</v>
      </c>
      <c r="V71">
        <v>184</v>
      </c>
      <c r="W71">
        <v>4500</v>
      </c>
      <c r="X71">
        <v>14</v>
      </c>
      <c r="Y71">
        <v>16</v>
      </c>
      <c r="Z71">
        <v>40960</v>
      </c>
    </row>
    <row r="72" spans="1:26" x14ac:dyDescent="0.3">
      <c r="A72">
        <v>1</v>
      </c>
      <c r="B72">
        <v>128.53333333333299</v>
      </c>
      <c r="C72" t="s">
        <v>64</v>
      </c>
      <c r="D72" t="s">
        <v>27</v>
      </c>
      <c r="E72" t="s">
        <v>28</v>
      </c>
      <c r="F72" t="s">
        <v>29</v>
      </c>
      <c r="G72" t="s">
        <v>65</v>
      </c>
      <c r="H72" t="s">
        <v>31</v>
      </c>
      <c r="I72" t="s">
        <v>32</v>
      </c>
      <c r="J72">
        <v>112</v>
      </c>
      <c r="K72">
        <v>199.2</v>
      </c>
      <c r="L72">
        <v>72</v>
      </c>
      <c r="M72">
        <v>55.4</v>
      </c>
      <c r="N72">
        <v>3715</v>
      </c>
      <c r="O72" t="s">
        <v>37</v>
      </c>
      <c r="P72" t="s">
        <v>66</v>
      </c>
      <c r="Q72">
        <v>304</v>
      </c>
      <c r="R72" t="s">
        <v>35</v>
      </c>
      <c r="S72">
        <v>3.8</v>
      </c>
      <c r="T72">
        <v>3.35</v>
      </c>
      <c r="U72">
        <v>8</v>
      </c>
      <c r="V72">
        <v>184</v>
      </c>
      <c r="W72">
        <v>4500</v>
      </c>
      <c r="X72">
        <v>14</v>
      </c>
      <c r="Y72">
        <v>16</v>
      </c>
      <c r="Z72">
        <v>45400</v>
      </c>
    </row>
    <row r="73" spans="1:26" x14ac:dyDescent="0.3">
      <c r="A73">
        <v>1</v>
      </c>
      <c r="B73">
        <v>128.53333333333299</v>
      </c>
      <c r="C73" t="s">
        <v>67</v>
      </c>
      <c r="D73" t="s">
        <v>27</v>
      </c>
      <c r="E73" t="s">
        <v>46</v>
      </c>
      <c r="F73" t="s">
        <v>29</v>
      </c>
      <c r="G73" t="s">
        <v>36</v>
      </c>
      <c r="H73" t="s">
        <v>31</v>
      </c>
      <c r="I73" t="s">
        <v>32</v>
      </c>
      <c r="J73">
        <v>102.7</v>
      </c>
      <c r="K73">
        <v>178.4</v>
      </c>
      <c r="L73">
        <v>68</v>
      </c>
      <c r="M73">
        <v>54.8</v>
      </c>
      <c r="N73">
        <v>2910</v>
      </c>
      <c r="O73" t="s">
        <v>42</v>
      </c>
      <c r="P73" t="s">
        <v>34</v>
      </c>
      <c r="Q73">
        <v>140</v>
      </c>
      <c r="R73" t="s">
        <v>35</v>
      </c>
      <c r="S73">
        <v>3.78</v>
      </c>
      <c r="T73">
        <v>3.12</v>
      </c>
      <c r="U73">
        <v>8</v>
      </c>
      <c r="V73">
        <v>175</v>
      </c>
      <c r="W73">
        <v>5000</v>
      </c>
      <c r="X73">
        <v>19</v>
      </c>
      <c r="Y73">
        <v>24</v>
      </c>
      <c r="Z73">
        <v>16503</v>
      </c>
    </row>
    <row r="74" spans="1:26" x14ac:dyDescent="0.3">
      <c r="A74">
        <v>2</v>
      </c>
      <c r="B74">
        <v>161</v>
      </c>
      <c r="C74" t="s">
        <v>68</v>
      </c>
      <c r="D74" t="s">
        <v>27</v>
      </c>
      <c r="E74" t="s">
        <v>28</v>
      </c>
      <c r="F74" t="s">
        <v>29</v>
      </c>
      <c r="G74" t="s">
        <v>36</v>
      </c>
      <c r="H74" t="s">
        <v>41</v>
      </c>
      <c r="I74" t="s">
        <v>32</v>
      </c>
      <c r="J74">
        <v>93.7</v>
      </c>
      <c r="K74">
        <v>157.30000000000001</v>
      </c>
      <c r="L74">
        <v>64.400000000000006</v>
      </c>
      <c r="M74">
        <v>50.8</v>
      </c>
      <c r="N74">
        <v>1918</v>
      </c>
      <c r="O74" t="s">
        <v>42</v>
      </c>
      <c r="P74" t="s">
        <v>34</v>
      </c>
      <c r="Q74">
        <v>92</v>
      </c>
      <c r="R74" t="s">
        <v>50</v>
      </c>
      <c r="S74">
        <v>2.97</v>
      </c>
      <c r="T74">
        <v>3.23</v>
      </c>
      <c r="U74">
        <v>9.4</v>
      </c>
      <c r="V74">
        <v>68</v>
      </c>
      <c r="W74">
        <v>5500</v>
      </c>
      <c r="X74">
        <v>37</v>
      </c>
      <c r="Y74">
        <v>41</v>
      </c>
      <c r="Z74">
        <v>5389</v>
      </c>
    </row>
    <row r="75" spans="1:26" x14ac:dyDescent="0.3">
      <c r="A75">
        <v>2</v>
      </c>
      <c r="B75">
        <v>161</v>
      </c>
      <c r="C75" t="s">
        <v>68</v>
      </c>
      <c r="D75" t="s">
        <v>27</v>
      </c>
      <c r="E75" t="s">
        <v>28</v>
      </c>
      <c r="F75" t="s">
        <v>29</v>
      </c>
      <c r="G75" t="s">
        <v>36</v>
      </c>
      <c r="H75" t="s">
        <v>41</v>
      </c>
      <c r="I75" t="s">
        <v>32</v>
      </c>
      <c r="J75">
        <v>93.7</v>
      </c>
      <c r="K75">
        <v>157.30000000000001</v>
      </c>
      <c r="L75">
        <v>64.400000000000006</v>
      </c>
      <c r="M75">
        <v>50.8</v>
      </c>
      <c r="N75">
        <v>1944</v>
      </c>
      <c r="O75" t="s">
        <v>42</v>
      </c>
      <c r="P75" t="s">
        <v>34</v>
      </c>
      <c r="Q75">
        <v>92</v>
      </c>
      <c r="R75" t="s">
        <v>50</v>
      </c>
      <c r="S75">
        <v>2.97</v>
      </c>
      <c r="T75">
        <v>3.23</v>
      </c>
      <c r="U75">
        <v>9.4</v>
      </c>
      <c r="V75">
        <v>68</v>
      </c>
      <c r="W75">
        <v>5500</v>
      </c>
      <c r="X75">
        <v>31</v>
      </c>
      <c r="Y75">
        <v>38</v>
      </c>
      <c r="Z75">
        <v>6189</v>
      </c>
    </row>
    <row r="76" spans="1:26" x14ac:dyDescent="0.3">
      <c r="A76">
        <v>2</v>
      </c>
      <c r="B76">
        <v>161</v>
      </c>
      <c r="C76" t="s">
        <v>68</v>
      </c>
      <c r="D76" t="s">
        <v>27</v>
      </c>
      <c r="E76" t="s">
        <v>28</v>
      </c>
      <c r="F76" t="s">
        <v>29</v>
      </c>
      <c r="G76" t="s">
        <v>36</v>
      </c>
      <c r="H76" t="s">
        <v>41</v>
      </c>
      <c r="I76" t="s">
        <v>32</v>
      </c>
      <c r="J76">
        <v>93.7</v>
      </c>
      <c r="K76">
        <v>157.30000000000001</v>
      </c>
      <c r="L76">
        <v>64.400000000000006</v>
      </c>
      <c r="M76">
        <v>50.8</v>
      </c>
      <c r="N76">
        <v>2004</v>
      </c>
      <c r="O76" t="s">
        <v>42</v>
      </c>
      <c r="P76" t="s">
        <v>34</v>
      </c>
      <c r="Q76">
        <v>92</v>
      </c>
      <c r="R76" t="s">
        <v>50</v>
      </c>
      <c r="S76">
        <v>2.97</v>
      </c>
      <c r="T76">
        <v>3.23</v>
      </c>
      <c r="U76">
        <v>9.4</v>
      </c>
      <c r="V76">
        <v>68</v>
      </c>
      <c r="W76">
        <v>5500</v>
      </c>
      <c r="X76">
        <v>31</v>
      </c>
      <c r="Y76">
        <v>38</v>
      </c>
      <c r="Z76">
        <v>6669</v>
      </c>
    </row>
    <row r="77" spans="1:26" x14ac:dyDescent="0.3">
      <c r="A77">
        <v>1</v>
      </c>
      <c r="B77">
        <v>161</v>
      </c>
      <c r="C77" t="s">
        <v>68</v>
      </c>
      <c r="D77" t="s">
        <v>27</v>
      </c>
      <c r="E77" t="s">
        <v>46</v>
      </c>
      <c r="F77" t="s">
        <v>29</v>
      </c>
      <c r="G77" t="s">
        <v>36</v>
      </c>
      <c r="H77" t="s">
        <v>41</v>
      </c>
      <c r="I77" t="s">
        <v>32</v>
      </c>
      <c r="J77">
        <v>93</v>
      </c>
      <c r="K77">
        <v>157.30000000000001</v>
      </c>
      <c r="L77">
        <v>63.8</v>
      </c>
      <c r="M77">
        <v>50.8</v>
      </c>
      <c r="N77">
        <v>2145</v>
      </c>
      <c r="O77" t="s">
        <v>42</v>
      </c>
      <c r="P77" t="s">
        <v>34</v>
      </c>
      <c r="Q77">
        <v>98</v>
      </c>
      <c r="R77" t="s">
        <v>69</v>
      </c>
      <c r="S77">
        <v>3.03</v>
      </c>
      <c r="T77">
        <v>3.39</v>
      </c>
      <c r="U77">
        <v>7.6</v>
      </c>
      <c r="V77">
        <v>102</v>
      </c>
      <c r="W77">
        <v>5500</v>
      </c>
      <c r="X77">
        <v>24</v>
      </c>
      <c r="Y77">
        <v>30</v>
      </c>
      <c r="Z77">
        <v>7689</v>
      </c>
    </row>
    <row r="78" spans="1:26" x14ac:dyDescent="0.3">
      <c r="A78">
        <v>3</v>
      </c>
      <c r="B78">
        <v>153</v>
      </c>
      <c r="C78" t="s">
        <v>68</v>
      </c>
      <c r="D78" t="s">
        <v>27</v>
      </c>
      <c r="E78" t="s">
        <v>46</v>
      </c>
      <c r="F78" t="s">
        <v>29</v>
      </c>
      <c r="G78" t="s">
        <v>36</v>
      </c>
      <c r="H78" t="s">
        <v>41</v>
      </c>
      <c r="I78" t="s">
        <v>32</v>
      </c>
      <c r="J78">
        <v>96.3</v>
      </c>
      <c r="K78">
        <v>173</v>
      </c>
      <c r="L78">
        <v>65.400000000000006</v>
      </c>
      <c r="M78">
        <v>49.4</v>
      </c>
      <c r="N78">
        <v>2370</v>
      </c>
      <c r="O78" t="s">
        <v>42</v>
      </c>
      <c r="P78" t="s">
        <v>34</v>
      </c>
      <c r="Q78">
        <v>110</v>
      </c>
      <c r="R78" t="s">
        <v>69</v>
      </c>
      <c r="S78">
        <v>3.17</v>
      </c>
      <c r="T78">
        <v>3.46</v>
      </c>
      <c r="U78">
        <v>7.5</v>
      </c>
      <c r="V78">
        <v>116</v>
      </c>
      <c r="W78">
        <v>5500</v>
      </c>
      <c r="X78">
        <v>23</v>
      </c>
      <c r="Y78">
        <v>30</v>
      </c>
      <c r="Z78">
        <v>9959</v>
      </c>
    </row>
    <row r="79" spans="1:26" x14ac:dyDescent="0.3">
      <c r="A79">
        <v>3</v>
      </c>
      <c r="B79">
        <v>153</v>
      </c>
      <c r="C79" t="s">
        <v>68</v>
      </c>
      <c r="D79" t="s">
        <v>27</v>
      </c>
      <c r="E79" t="s">
        <v>28</v>
      </c>
      <c r="F79" t="s">
        <v>29</v>
      </c>
      <c r="G79" t="s">
        <v>36</v>
      </c>
      <c r="H79" t="s">
        <v>41</v>
      </c>
      <c r="I79" t="s">
        <v>32</v>
      </c>
      <c r="J79">
        <v>96.3</v>
      </c>
      <c r="K79">
        <v>173</v>
      </c>
      <c r="L79">
        <v>65.400000000000006</v>
      </c>
      <c r="M79">
        <v>49.4</v>
      </c>
      <c r="N79">
        <v>2328</v>
      </c>
      <c r="O79" t="s">
        <v>42</v>
      </c>
      <c r="P79" t="s">
        <v>34</v>
      </c>
      <c r="Q79">
        <v>122</v>
      </c>
      <c r="R79" t="s">
        <v>50</v>
      </c>
      <c r="S79">
        <v>3.35</v>
      </c>
      <c r="T79">
        <v>3.46</v>
      </c>
      <c r="U79">
        <v>8.5</v>
      </c>
      <c r="V79">
        <v>88</v>
      </c>
      <c r="W79">
        <v>5000</v>
      </c>
      <c r="X79">
        <v>25</v>
      </c>
      <c r="Y79">
        <v>32</v>
      </c>
      <c r="Z79">
        <v>8499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showRowColHeaders="0" tabSelected="1" topLeftCell="A4" zoomScale="70" zoomScaleNormal="70" workbookViewId="0">
      <selection activeCell="C13" sqref="C13"/>
    </sheetView>
  </sheetViews>
  <sheetFormatPr defaultRowHeight="14.4" x14ac:dyDescent="0.3"/>
  <cols>
    <col min="1" max="16384" width="8.88671875" style="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6"/>
  <sheetViews>
    <sheetView topLeftCell="B1" zoomScale="98" zoomScaleNormal="98" workbookViewId="0">
      <selection activeCell="H20" sqref="H20"/>
    </sheetView>
  </sheetViews>
  <sheetFormatPr defaultRowHeight="14.4" x14ac:dyDescent="0.3"/>
  <cols>
    <col min="1" max="1" width="13.6640625" bestFit="1" customWidth="1"/>
    <col min="2" max="2" width="11.77734375" bestFit="1" customWidth="1"/>
  </cols>
  <sheetData>
    <row r="3" spans="1:2" x14ac:dyDescent="0.3">
      <c r="A3" s="1" t="s">
        <v>71</v>
      </c>
      <c r="B3" t="s">
        <v>70</v>
      </c>
    </row>
    <row r="4" spans="1:2" x14ac:dyDescent="0.3">
      <c r="A4" s="2" t="s">
        <v>26</v>
      </c>
      <c r="B4" s="6">
        <v>33000</v>
      </c>
    </row>
    <row r="5" spans="1:2" x14ac:dyDescent="0.3">
      <c r="A5" s="2" t="s">
        <v>39</v>
      </c>
      <c r="B5" s="6">
        <v>88235</v>
      </c>
    </row>
    <row r="6" spans="1:2" x14ac:dyDescent="0.3">
      <c r="A6" s="2" t="s">
        <v>47</v>
      </c>
      <c r="B6" s="6">
        <v>208950</v>
      </c>
    </row>
    <row r="7" spans="1:2" x14ac:dyDescent="0.3">
      <c r="A7" s="2" t="s">
        <v>48</v>
      </c>
      <c r="B7" s="6">
        <v>18021</v>
      </c>
    </row>
    <row r="8" spans="1:2" x14ac:dyDescent="0.3">
      <c r="A8" s="2" t="s">
        <v>51</v>
      </c>
      <c r="B8" s="6">
        <v>61958</v>
      </c>
    </row>
    <row r="9" spans="1:2" x14ac:dyDescent="0.3">
      <c r="A9" s="2" t="s">
        <v>53</v>
      </c>
      <c r="B9" s="6">
        <v>99106</v>
      </c>
    </row>
    <row r="10" spans="1:2" x14ac:dyDescent="0.3">
      <c r="A10" s="2" t="s">
        <v>55</v>
      </c>
      <c r="B10" s="6">
        <v>17833</v>
      </c>
    </row>
    <row r="11" spans="1:2" x14ac:dyDescent="0.3">
      <c r="A11" s="2" t="s">
        <v>57</v>
      </c>
      <c r="B11" s="6">
        <v>103800</v>
      </c>
    </row>
    <row r="12" spans="1:2" x14ac:dyDescent="0.3">
      <c r="A12" s="2" t="s">
        <v>59</v>
      </c>
      <c r="B12" s="6">
        <v>181099</v>
      </c>
    </row>
    <row r="13" spans="1:2" x14ac:dyDescent="0.3">
      <c r="A13" s="2" t="s">
        <v>64</v>
      </c>
      <c r="B13" s="6">
        <v>167352</v>
      </c>
    </row>
    <row r="14" spans="1:2" x14ac:dyDescent="0.3">
      <c r="A14" s="2" t="s">
        <v>67</v>
      </c>
      <c r="B14" s="6">
        <v>16503</v>
      </c>
    </row>
    <row r="15" spans="1:2" x14ac:dyDescent="0.3">
      <c r="A15" s="2" t="s">
        <v>68</v>
      </c>
      <c r="B15" s="6">
        <v>44394</v>
      </c>
    </row>
    <row r="16" spans="1:2" x14ac:dyDescent="0.3">
      <c r="A16" s="2" t="s">
        <v>72</v>
      </c>
      <c r="B16" s="6">
        <v>1040251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6"/>
  <sheetViews>
    <sheetView workbookViewId="0">
      <selection activeCell="Y8" sqref="Y8"/>
    </sheetView>
  </sheetViews>
  <sheetFormatPr defaultRowHeight="14.4" x14ac:dyDescent="0.3"/>
  <cols>
    <col min="1" max="1" width="12.5546875" bestFit="1" customWidth="1"/>
    <col min="2" max="2" width="11.5546875" bestFit="1" customWidth="1"/>
  </cols>
  <sheetData>
    <row r="3" spans="1:3" x14ac:dyDescent="0.3">
      <c r="A3" s="1" t="s">
        <v>71</v>
      </c>
      <c r="B3" t="s">
        <v>70</v>
      </c>
    </row>
    <row r="4" spans="1:3" x14ac:dyDescent="0.3">
      <c r="A4" s="2" t="s">
        <v>62</v>
      </c>
      <c r="B4" s="6">
        <v>86291</v>
      </c>
      <c r="C4" s="4">
        <f>GETPIVOTDATA("price",$A$3,"fuel","diesel")/GETPIVOTDATA("price",$A$3)</f>
        <v>8.295209521548165E-2</v>
      </c>
    </row>
    <row r="5" spans="1:3" x14ac:dyDescent="0.3">
      <c r="A5" s="2" t="s">
        <v>27</v>
      </c>
      <c r="B5" s="6">
        <v>953960</v>
      </c>
      <c r="C5" s="4">
        <f>GETPIVOTDATA("price",$A$3,"fuel","gas")/GETPIVOTDATA("price",$A$3)</f>
        <v>0.91704790478451836</v>
      </c>
    </row>
    <row r="6" spans="1:3" x14ac:dyDescent="0.3">
      <c r="A6" s="2" t="s">
        <v>72</v>
      </c>
      <c r="B6" s="6">
        <v>1040251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I7"/>
  <sheetViews>
    <sheetView zoomScale="115" zoomScaleNormal="115" workbookViewId="0">
      <selection activeCell="P10" sqref="P10"/>
    </sheetView>
  </sheetViews>
  <sheetFormatPr defaultRowHeight="14.4" x14ac:dyDescent="0.3"/>
  <cols>
    <col min="1" max="1" width="12.5546875" bestFit="1" customWidth="1"/>
    <col min="2" max="2" width="11.5546875" bestFit="1" customWidth="1"/>
  </cols>
  <sheetData>
    <row r="3" spans="1:9" x14ac:dyDescent="0.3">
      <c r="A3" s="1" t="s">
        <v>71</v>
      </c>
      <c r="B3" t="s">
        <v>70</v>
      </c>
    </row>
    <row r="4" spans="1:9" x14ac:dyDescent="0.3">
      <c r="A4" s="2" t="s">
        <v>43</v>
      </c>
      <c r="B4" s="6">
        <v>17450</v>
      </c>
      <c r="D4" t="s">
        <v>43</v>
      </c>
      <c r="E4">
        <f>GETPIVOTDATA("price",$A$3,"wheels","4wd")</f>
        <v>17450</v>
      </c>
      <c r="G4" s="5">
        <f>GETPIVOTDATA("price",$A$3,"wheels","4wd")/GETPIVOTDATA("price",$A$3)</f>
        <v>1.6774797620958789E-2</v>
      </c>
      <c r="H4" s="5">
        <f t="shared" ref="H4:I4" si="0">GETPIVOTDATA("price",$A$3,"wheels","4wd")/GETPIVOTDATA("price",$A$3)</f>
        <v>1.6774797620958789E-2</v>
      </c>
      <c r="I4" s="5">
        <f t="shared" si="0"/>
        <v>1.6774797620958789E-2</v>
      </c>
    </row>
    <row r="5" spans="1:9" x14ac:dyDescent="0.3">
      <c r="A5" s="2" t="s">
        <v>41</v>
      </c>
      <c r="B5" s="6">
        <v>386659</v>
      </c>
      <c r="D5" t="s">
        <v>41</v>
      </c>
      <c r="E5">
        <f>GETPIVOTDATA("price",$A$3,"wheels","fwd")</f>
        <v>386659</v>
      </c>
      <c r="G5" s="5">
        <f>GETPIVOTDATA("price",$A$3,"wheels","fwd")/GETPIVOTDATA("price",$A$3)</f>
        <v>0.37169779216746729</v>
      </c>
      <c r="H5" s="5">
        <f t="shared" ref="H5:I5" si="1">GETPIVOTDATA("price",$A$3,"wheels","fwd")/GETPIVOTDATA("price",$A$3)</f>
        <v>0.37169779216746729</v>
      </c>
      <c r="I5" s="5">
        <f t="shared" si="1"/>
        <v>0.37169779216746729</v>
      </c>
    </row>
    <row r="6" spans="1:9" x14ac:dyDescent="0.3">
      <c r="A6" s="2" t="s">
        <v>31</v>
      </c>
      <c r="B6" s="6">
        <v>636142</v>
      </c>
      <c r="D6" t="s">
        <v>31</v>
      </c>
      <c r="E6">
        <f>GETPIVOTDATA("price",$A$3,"wheels","rwd")</f>
        <v>636142</v>
      </c>
      <c r="G6" s="5">
        <f>GETPIVOTDATA("price",$A$3,"wheels","rwd")/GETPIVOTDATA("price",$A$3)</f>
        <v>0.61152741021157397</v>
      </c>
      <c r="H6" s="5">
        <f t="shared" ref="H6:I6" si="2">GETPIVOTDATA("price",$A$3,"wheels","rwd")/GETPIVOTDATA("price",$A$3)</f>
        <v>0.61152741021157397</v>
      </c>
      <c r="I6" s="5">
        <f t="shared" si="2"/>
        <v>0.61152741021157397</v>
      </c>
    </row>
    <row r="7" spans="1:9" x14ac:dyDescent="0.3">
      <c r="A7" s="2" t="s">
        <v>72</v>
      </c>
      <c r="B7" s="6">
        <v>1040251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13DA9-1E15-4F32-8968-8A46BE77BED5}">
  <dimension ref="A3:I9"/>
  <sheetViews>
    <sheetView workbookViewId="0">
      <selection activeCell="E5" sqref="E5"/>
    </sheetView>
  </sheetViews>
  <sheetFormatPr defaultRowHeight="14.4" x14ac:dyDescent="0.3"/>
  <cols>
    <col min="1" max="1" width="13.44140625" bestFit="1" customWidth="1"/>
    <col min="2" max="2" width="11.5546875" bestFit="1" customWidth="1"/>
    <col min="3" max="3" width="12.5546875" bestFit="1" customWidth="1"/>
    <col min="4" max="4" width="13.44140625" bestFit="1" customWidth="1"/>
    <col min="5" max="5" width="11.88671875" bestFit="1" customWidth="1"/>
    <col min="7" max="7" width="13.44140625" bestFit="1" customWidth="1"/>
    <col min="8" max="8" width="11.88671875" bestFit="1" customWidth="1"/>
  </cols>
  <sheetData>
    <row r="3" spans="1:9" x14ac:dyDescent="0.3">
      <c r="A3" s="1" t="s">
        <v>71</v>
      </c>
      <c r="B3" t="s">
        <v>70</v>
      </c>
      <c r="C3" t="s">
        <v>73</v>
      </c>
    </row>
    <row r="4" spans="1:9" x14ac:dyDescent="0.3">
      <c r="A4" s="2" t="s">
        <v>47</v>
      </c>
      <c r="B4" s="6">
        <v>208950</v>
      </c>
      <c r="C4" s="7">
        <v>0.27482319641934111</v>
      </c>
      <c r="D4" s="2" t="str">
        <f>A4</f>
        <v>bmw</v>
      </c>
      <c r="E4" s="9">
        <f>GETPIVOTDATA("Sum of price",$A$3,"make",D4)</f>
        <v>208950</v>
      </c>
      <c r="G4" t="str">
        <f>A4</f>
        <v>bmw</v>
      </c>
      <c r="H4" s="8">
        <f>GETPIVOTDATA("Sum of price",$A$3,"make",G4)</f>
        <v>208950</v>
      </c>
      <c r="I4" s="5">
        <f>GETPIVOTDATA("Sum of price2",$A$3,"make",G4)</f>
        <v>0.27482319641934111</v>
      </c>
    </row>
    <row r="5" spans="1:9" x14ac:dyDescent="0.3">
      <c r="A5" s="2" t="s">
        <v>59</v>
      </c>
      <c r="B5" s="6">
        <v>181099</v>
      </c>
      <c r="C5" s="7">
        <v>0.23819194088703641</v>
      </c>
      <c r="G5" t="str">
        <f>A5</f>
        <v>mazda</v>
      </c>
      <c r="H5" s="8">
        <f>GETPIVOTDATA("Sum of price",$A$3,"make",G5)</f>
        <v>181099</v>
      </c>
      <c r="I5" s="5">
        <f>GETPIVOTDATA("Sum of price2",$A$3,"make",G5)</f>
        <v>0.23819194088703641</v>
      </c>
    </row>
    <row r="6" spans="1:9" x14ac:dyDescent="0.3">
      <c r="A6" s="2" t="s">
        <v>64</v>
      </c>
      <c r="B6" s="6">
        <v>167352</v>
      </c>
      <c r="C6" s="7">
        <v>0.2201110867057649</v>
      </c>
      <c r="G6" t="str">
        <f>A6</f>
        <v>mercedes-benz</v>
      </c>
      <c r="H6" s="8">
        <f>GETPIVOTDATA("Sum of price",$A$3,"make",G6)</f>
        <v>167352</v>
      </c>
      <c r="I6" s="5">
        <f>GETPIVOTDATA("Sum of price2",$A$3,"make",G6)</f>
        <v>0.2201110867057649</v>
      </c>
    </row>
    <row r="7" spans="1:9" x14ac:dyDescent="0.3">
      <c r="A7" s="2" t="s">
        <v>57</v>
      </c>
      <c r="B7" s="6">
        <v>103800</v>
      </c>
      <c r="C7" s="7">
        <v>0.13652379893911276</v>
      </c>
      <c r="G7" t="str">
        <f>A7</f>
        <v>jaguar</v>
      </c>
      <c r="H7" s="8">
        <f>GETPIVOTDATA("Sum of price",$A$3,"make",G7)</f>
        <v>103800</v>
      </c>
      <c r="I7" s="5">
        <f t="shared" ref="I7:I8" si="0">GETPIVOTDATA("Sum of price2",$A$3,"make",G7)</f>
        <v>0.13652379893911276</v>
      </c>
    </row>
    <row r="8" spans="1:9" x14ac:dyDescent="0.3">
      <c r="A8" s="2" t="s">
        <v>53</v>
      </c>
      <c r="B8" s="6">
        <v>99106</v>
      </c>
      <c r="C8" s="7">
        <v>0.13034997704874479</v>
      </c>
      <c r="G8" t="str">
        <f>A8</f>
        <v>honda</v>
      </c>
      <c r="H8" s="8">
        <f>GETPIVOTDATA("Sum of price",$A$3,"make",G8)</f>
        <v>99106</v>
      </c>
      <c r="I8" s="5">
        <f t="shared" si="0"/>
        <v>0.13034997704874479</v>
      </c>
    </row>
    <row r="9" spans="1:9" x14ac:dyDescent="0.3">
      <c r="A9" s="2" t="s">
        <v>72</v>
      </c>
      <c r="B9" s="6">
        <v>760307</v>
      </c>
      <c r="C9" s="7">
        <v>1</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Dashboard</vt:lpstr>
      <vt:lpstr>Sheet1</vt:lpstr>
      <vt:lpstr>Sheet4</vt:lpstr>
      <vt:lpstr>Sheet5</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modified xsi:type="dcterms:W3CDTF">2023-05-06T17:30:41Z</dcterms:modified>
</cp:coreProperties>
</file>