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Aakash-Study\Excel Projects\Project-4\"/>
    </mc:Choice>
  </mc:AlternateContent>
  <xr:revisionPtr revIDLastSave="0" documentId="13_ncr:1_{72AA9D32-505E-4E27-89D5-E151A3E2D3CF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Emp Table" sheetId="1" r:id="rId1"/>
    <sheet name="Employee Analysis" sheetId="3" r:id="rId2"/>
    <sheet name="Emp Dashboard" sheetId="2" r:id="rId3"/>
    <sheet name="Employee Pay Sheet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4" l="1"/>
  <c r="I34" i="4"/>
  <c r="G37" i="4"/>
  <c r="G36" i="4"/>
  <c r="G35" i="4"/>
  <c r="G34" i="4"/>
  <c r="I45" i="4"/>
  <c r="G45" i="4"/>
  <c r="I44" i="4"/>
  <c r="G44" i="4"/>
  <c r="I43" i="4"/>
  <c r="G43" i="4"/>
  <c r="I42" i="4"/>
  <c r="I41" i="4"/>
  <c r="G41" i="4"/>
  <c r="I40" i="4"/>
  <c r="G40" i="4"/>
  <c r="I39" i="4"/>
  <c r="G39" i="4"/>
  <c r="I38" i="4"/>
  <c r="G38" i="4"/>
  <c r="I37" i="4"/>
  <c r="I36" i="4"/>
  <c r="F30" i="4"/>
  <c r="F29" i="4"/>
  <c r="I33" i="4"/>
  <c r="L38" i="4"/>
  <c r="L40" i="4"/>
  <c r="L44" i="4"/>
  <c r="I32" i="4"/>
  <c r="G33" i="4"/>
  <c r="G32" i="4"/>
  <c r="F11" i="4"/>
  <c r="F10" i="4"/>
  <c r="L25" i="4"/>
  <c r="L15" i="4"/>
  <c r="L17" i="4"/>
  <c r="L19" i="4"/>
  <c r="L21" i="4"/>
  <c r="L23" i="4"/>
  <c r="L13" i="4"/>
  <c r="I26" i="4"/>
  <c r="I25" i="4"/>
  <c r="G26" i="4"/>
  <c r="G25" i="4"/>
  <c r="G24" i="4"/>
  <c r="G23" i="4"/>
  <c r="I24" i="4"/>
  <c r="I23" i="4"/>
  <c r="I22" i="4"/>
  <c r="I21" i="4"/>
  <c r="G22" i="4"/>
  <c r="G21" i="4"/>
  <c r="G20" i="4"/>
  <c r="G19" i="4"/>
  <c r="I20" i="4"/>
  <c r="I19" i="4"/>
  <c r="I18" i="4"/>
  <c r="I17" i="4"/>
  <c r="G18" i="4"/>
  <c r="G17" i="4"/>
  <c r="I16" i="4"/>
  <c r="I15" i="4"/>
  <c r="G16" i="4"/>
  <c r="G15" i="4"/>
  <c r="I14" i="4"/>
  <c r="I13" i="4"/>
  <c r="G14" i="4"/>
  <c r="G13" i="4"/>
  <c r="V33" i="3"/>
  <c r="W33" i="3"/>
  <c r="X33" i="3"/>
  <c r="Y33" i="3"/>
  <c r="Z33" i="3"/>
  <c r="AA33" i="3"/>
  <c r="AB33" i="3"/>
  <c r="AC33" i="3"/>
  <c r="AD33" i="3"/>
  <c r="U33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Y10" i="3"/>
  <c r="AD10" i="3"/>
  <c r="AC10" i="3"/>
  <c r="AB10" i="3"/>
  <c r="AA10" i="3"/>
  <c r="Z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Q154" i="2"/>
  <c r="BP154" i="2"/>
  <c r="BQ138" i="2"/>
  <c r="BP138" i="2"/>
  <c r="BQ122" i="2"/>
  <c r="BP122" i="2"/>
  <c r="BQ106" i="2"/>
  <c r="BP106" i="2"/>
  <c r="BQ90" i="2"/>
  <c r="BP90" i="2"/>
  <c r="BQ74" i="2"/>
  <c r="BP74" i="2"/>
  <c r="BQ58" i="2"/>
  <c r="BP58" i="2"/>
  <c r="BQ42" i="2"/>
  <c r="BP42" i="2"/>
  <c r="BQ26" i="2"/>
  <c r="BP26" i="2"/>
  <c r="BQ10" i="2"/>
  <c r="BP10" i="2"/>
  <c r="AH154" i="2"/>
  <c r="AH138" i="2"/>
  <c r="AJ138" i="2" s="1"/>
  <c r="AH122" i="2"/>
  <c r="AH106" i="2"/>
  <c r="AH90" i="2"/>
  <c r="AH74" i="2"/>
  <c r="AH58" i="2"/>
  <c r="AH42" i="2"/>
  <c r="AH26" i="2"/>
  <c r="AH10" i="2"/>
  <c r="BE162" i="2"/>
  <c r="BB162" i="2"/>
  <c r="AY162" i="2"/>
  <c r="AV162" i="2"/>
  <c r="AS162" i="2"/>
  <c r="AP162" i="2"/>
  <c r="AM162" i="2"/>
  <c r="BE159" i="2"/>
  <c r="BE169" i="2" s="1"/>
  <c r="BB159" i="2"/>
  <c r="BB169" i="2" s="1"/>
  <c r="AY159" i="2"/>
  <c r="AY169" i="2" s="1"/>
  <c r="AV159" i="2"/>
  <c r="AV169" i="2" s="1"/>
  <c r="AS159" i="2"/>
  <c r="AS169" i="2" s="1"/>
  <c r="AP159" i="2"/>
  <c r="AP169" i="2" s="1"/>
  <c r="AM159" i="2"/>
  <c r="AM169" i="2" s="1"/>
  <c r="BH169" i="2" s="1"/>
  <c r="BE156" i="2"/>
  <c r="BB156" i="2"/>
  <c r="AY156" i="2"/>
  <c r="AV156" i="2"/>
  <c r="AS156" i="2"/>
  <c r="AP156" i="2"/>
  <c r="AM156" i="2"/>
  <c r="BH155" i="2"/>
  <c r="AJ154" i="2"/>
  <c r="BE146" i="2"/>
  <c r="BB146" i="2"/>
  <c r="AY146" i="2"/>
  <c r="AV146" i="2"/>
  <c r="AS146" i="2"/>
  <c r="AP146" i="2"/>
  <c r="AM146" i="2"/>
  <c r="BE143" i="2"/>
  <c r="BB143" i="2"/>
  <c r="AY143" i="2"/>
  <c r="AV143" i="2"/>
  <c r="AS143" i="2"/>
  <c r="AP143" i="2"/>
  <c r="AM143" i="2"/>
  <c r="BE140" i="2"/>
  <c r="BB140" i="2"/>
  <c r="AY140" i="2"/>
  <c r="AV140" i="2"/>
  <c r="AS140" i="2"/>
  <c r="AP140" i="2"/>
  <c r="AM140" i="2"/>
  <c r="BH139" i="2"/>
  <c r="BE130" i="2"/>
  <c r="BB130" i="2"/>
  <c r="AY130" i="2"/>
  <c r="AV130" i="2"/>
  <c r="AS130" i="2"/>
  <c r="AP130" i="2"/>
  <c r="AM130" i="2"/>
  <c r="BE127" i="2"/>
  <c r="BB127" i="2"/>
  <c r="AY127" i="2"/>
  <c r="AV127" i="2"/>
  <c r="AS127" i="2"/>
  <c r="AP127" i="2"/>
  <c r="AM127" i="2"/>
  <c r="BE124" i="2"/>
  <c r="BB124" i="2"/>
  <c r="AY124" i="2"/>
  <c r="AV124" i="2"/>
  <c r="AS124" i="2"/>
  <c r="AP124" i="2"/>
  <c r="AM124" i="2"/>
  <c r="BH123" i="2" s="1"/>
  <c r="AJ122" i="2"/>
  <c r="BE114" i="2"/>
  <c r="BB114" i="2"/>
  <c r="AY114" i="2"/>
  <c r="AV114" i="2"/>
  <c r="AS114" i="2"/>
  <c r="AP114" i="2"/>
  <c r="AM114" i="2"/>
  <c r="BE111" i="2"/>
  <c r="BB111" i="2"/>
  <c r="AY111" i="2"/>
  <c r="AV111" i="2"/>
  <c r="AS111" i="2"/>
  <c r="AP111" i="2"/>
  <c r="AM111" i="2"/>
  <c r="BE108" i="2"/>
  <c r="BB108" i="2"/>
  <c r="AY108" i="2"/>
  <c r="AV108" i="2"/>
  <c r="AS108" i="2"/>
  <c r="AP108" i="2"/>
  <c r="AM108" i="2"/>
  <c r="BH107" i="2" s="1"/>
  <c r="AJ106" i="2"/>
  <c r="BE98" i="2"/>
  <c r="BB98" i="2"/>
  <c r="AY98" i="2"/>
  <c r="AV98" i="2"/>
  <c r="AS98" i="2"/>
  <c r="AP98" i="2"/>
  <c r="AM98" i="2"/>
  <c r="BE95" i="2"/>
  <c r="BB95" i="2"/>
  <c r="AY95" i="2"/>
  <c r="AV95" i="2"/>
  <c r="AS95" i="2"/>
  <c r="AP95" i="2"/>
  <c r="AM95" i="2"/>
  <c r="BE92" i="2"/>
  <c r="BB92" i="2"/>
  <c r="AY92" i="2"/>
  <c r="AV92" i="2"/>
  <c r="AS92" i="2"/>
  <c r="BH91" i="2" s="1"/>
  <c r="AP92" i="2"/>
  <c r="AM92" i="2"/>
  <c r="AJ90" i="2"/>
  <c r="BE82" i="2"/>
  <c r="BB82" i="2"/>
  <c r="AY82" i="2"/>
  <c r="AV82" i="2"/>
  <c r="AS82" i="2"/>
  <c r="AP82" i="2"/>
  <c r="AM82" i="2"/>
  <c r="BE79" i="2"/>
  <c r="BB79" i="2"/>
  <c r="AY79" i="2"/>
  <c r="AV79" i="2"/>
  <c r="AS79" i="2"/>
  <c r="AP79" i="2"/>
  <c r="AM79" i="2"/>
  <c r="BE76" i="2"/>
  <c r="BB76" i="2"/>
  <c r="AY76" i="2"/>
  <c r="AV76" i="2"/>
  <c r="AS76" i="2"/>
  <c r="AP76" i="2"/>
  <c r="AM76" i="2"/>
  <c r="BH75" i="2"/>
  <c r="AJ74" i="2"/>
  <c r="BE66" i="2"/>
  <c r="BB66" i="2"/>
  <c r="AY66" i="2"/>
  <c r="AV66" i="2"/>
  <c r="AS66" i="2"/>
  <c r="AP66" i="2"/>
  <c r="AM66" i="2"/>
  <c r="BE63" i="2"/>
  <c r="BB63" i="2"/>
  <c r="AY63" i="2"/>
  <c r="AV63" i="2"/>
  <c r="AS63" i="2"/>
  <c r="AP63" i="2"/>
  <c r="AM63" i="2"/>
  <c r="BE60" i="2"/>
  <c r="BB60" i="2"/>
  <c r="AY60" i="2"/>
  <c r="AV60" i="2"/>
  <c r="AS60" i="2"/>
  <c r="AP60" i="2"/>
  <c r="AM60" i="2"/>
  <c r="BH59" i="2"/>
  <c r="AJ58" i="2"/>
  <c r="BE50" i="2"/>
  <c r="BB50" i="2"/>
  <c r="AY50" i="2"/>
  <c r="AV50" i="2"/>
  <c r="AS50" i="2"/>
  <c r="AP50" i="2"/>
  <c r="AM50" i="2"/>
  <c r="BE47" i="2"/>
  <c r="BB47" i="2"/>
  <c r="AY47" i="2"/>
  <c r="AV47" i="2"/>
  <c r="AS47" i="2"/>
  <c r="AP47" i="2"/>
  <c r="AM47" i="2"/>
  <c r="BE44" i="2"/>
  <c r="BB44" i="2"/>
  <c r="AY44" i="2"/>
  <c r="AV44" i="2"/>
  <c r="AS44" i="2"/>
  <c r="AP44" i="2"/>
  <c r="AM44" i="2"/>
  <c r="BH43" i="2" s="1"/>
  <c r="AJ42" i="2"/>
  <c r="BE34" i="2"/>
  <c r="BB34" i="2"/>
  <c r="AY34" i="2"/>
  <c r="AV34" i="2"/>
  <c r="AS34" i="2"/>
  <c r="AP34" i="2"/>
  <c r="AM34" i="2"/>
  <c r="BE31" i="2"/>
  <c r="BB31" i="2"/>
  <c r="AY31" i="2"/>
  <c r="AV31" i="2"/>
  <c r="AS31" i="2"/>
  <c r="AP31" i="2"/>
  <c r="AM31" i="2"/>
  <c r="BE28" i="2"/>
  <c r="BB28" i="2"/>
  <c r="AY28" i="2"/>
  <c r="AV28" i="2"/>
  <c r="AS28" i="2"/>
  <c r="AP28" i="2"/>
  <c r="AM28" i="2"/>
  <c r="BH27" i="2" s="1"/>
  <c r="AJ26" i="2"/>
  <c r="BE18" i="2"/>
  <c r="BB18" i="2"/>
  <c r="AY18" i="2"/>
  <c r="AV18" i="2"/>
  <c r="AS18" i="2"/>
  <c r="AP18" i="2"/>
  <c r="AM18" i="2"/>
  <c r="BE15" i="2"/>
  <c r="BB15" i="2"/>
  <c r="AY15" i="2"/>
  <c r="AV15" i="2"/>
  <c r="AS15" i="2"/>
  <c r="AP15" i="2"/>
  <c r="AM15" i="2"/>
  <c r="BE12" i="2"/>
  <c r="BB12" i="2"/>
  <c r="AY12" i="2"/>
  <c r="AV12" i="2"/>
  <c r="BH11" i="2" s="1"/>
  <c r="AS12" i="2"/>
  <c r="AP12" i="2"/>
  <c r="AM12" i="2"/>
  <c r="AJ10" i="2"/>
  <c r="Y162" i="2"/>
  <c r="V162" i="2"/>
  <c r="S162" i="2"/>
  <c r="P162" i="2"/>
  <c r="M162" i="2"/>
  <c r="J162" i="2"/>
  <c r="G162" i="2"/>
  <c r="Y146" i="2"/>
  <c r="V146" i="2"/>
  <c r="S146" i="2"/>
  <c r="P146" i="2"/>
  <c r="M146" i="2"/>
  <c r="J146" i="2"/>
  <c r="G146" i="2"/>
  <c r="Y130" i="2"/>
  <c r="V130" i="2"/>
  <c r="S130" i="2"/>
  <c r="P130" i="2"/>
  <c r="M130" i="2"/>
  <c r="J130" i="2"/>
  <c r="G130" i="2"/>
  <c r="Y114" i="2"/>
  <c r="V114" i="2"/>
  <c r="S114" i="2"/>
  <c r="P114" i="2"/>
  <c r="M114" i="2"/>
  <c r="J114" i="2"/>
  <c r="G114" i="2"/>
  <c r="Y98" i="2"/>
  <c r="V98" i="2"/>
  <c r="S98" i="2"/>
  <c r="P98" i="2"/>
  <c r="M98" i="2"/>
  <c r="J98" i="2"/>
  <c r="G98" i="2"/>
  <c r="Y82" i="2"/>
  <c r="V82" i="2"/>
  <c r="S82" i="2"/>
  <c r="P82" i="2"/>
  <c r="M82" i="2"/>
  <c r="J82" i="2"/>
  <c r="G82" i="2"/>
  <c r="Y66" i="2"/>
  <c r="V66" i="2"/>
  <c r="S66" i="2"/>
  <c r="P66" i="2"/>
  <c r="M66" i="2"/>
  <c r="J66" i="2"/>
  <c r="G66" i="2"/>
  <c r="Y50" i="2"/>
  <c r="V50" i="2"/>
  <c r="S50" i="2"/>
  <c r="P50" i="2"/>
  <c r="M50" i="2"/>
  <c r="J50" i="2"/>
  <c r="G50" i="2"/>
  <c r="Y34" i="2"/>
  <c r="V34" i="2"/>
  <c r="S34" i="2"/>
  <c r="P34" i="2"/>
  <c r="M34" i="2"/>
  <c r="J34" i="2"/>
  <c r="G34" i="2"/>
  <c r="J28" i="2"/>
  <c r="Y18" i="2"/>
  <c r="V18" i="2"/>
  <c r="S18" i="2"/>
  <c r="P18" i="2"/>
  <c r="M18" i="2"/>
  <c r="J18" i="2"/>
  <c r="G18" i="2"/>
  <c r="Y159" i="2"/>
  <c r="V159" i="2"/>
  <c r="S159" i="2"/>
  <c r="P159" i="2"/>
  <c r="M159" i="2"/>
  <c r="J159" i="2"/>
  <c r="G159" i="2"/>
  <c r="Y156" i="2"/>
  <c r="V156" i="2"/>
  <c r="S156" i="2"/>
  <c r="P156" i="2"/>
  <c r="M156" i="2"/>
  <c r="J156" i="2"/>
  <c r="G156" i="2"/>
  <c r="D154" i="2"/>
  <c r="Y143" i="2"/>
  <c r="V143" i="2"/>
  <c r="S143" i="2"/>
  <c r="P143" i="2"/>
  <c r="M143" i="2"/>
  <c r="J143" i="2"/>
  <c r="G143" i="2"/>
  <c r="Y140" i="2"/>
  <c r="V140" i="2"/>
  <c r="S140" i="2"/>
  <c r="P140" i="2"/>
  <c r="M140" i="2"/>
  <c r="J140" i="2"/>
  <c r="G140" i="2"/>
  <c r="D138" i="2"/>
  <c r="Y127" i="2"/>
  <c r="V127" i="2"/>
  <c r="S127" i="2"/>
  <c r="P127" i="2"/>
  <c r="M127" i="2"/>
  <c r="J127" i="2"/>
  <c r="G127" i="2"/>
  <c r="Y124" i="2"/>
  <c r="V124" i="2"/>
  <c r="S124" i="2"/>
  <c r="P124" i="2"/>
  <c r="M124" i="2"/>
  <c r="J124" i="2"/>
  <c r="G124" i="2"/>
  <c r="D122" i="2"/>
  <c r="Y111" i="2"/>
  <c r="V111" i="2"/>
  <c r="S111" i="2"/>
  <c r="P111" i="2"/>
  <c r="M111" i="2"/>
  <c r="J111" i="2"/>
  <c r="G111" i="2"/>
  <c r="Y108" i="2"/>
  <c r="V108" i="2"/>
  <c r="S108" i="2"/>
  <c r="P108" i="2"/>
  <c r="M108" i="2"/>
  <c r="J108" i="2"/>
  <c r="G108" i="2"/>
  <c r="D106" i="2"/>
  <c r="Y95" i="2"/>
  <c r="V95" i="2"/>
  <c r="S95" i="2"/>
  <c r="P95" i="2"/>
  <c r="M95" i="2"/>
  <c r="J95" i="2"/>
  <c r="G95" i="2"/>
  <c r="Y92" i="2"/>
  <c r="V92" i="2"/>
  <c r="S92" i="2"/>
  <c r="P92" i="2"/>
  <c r="M92" i="2"/>
  <c r="J92" i="2"/>
  <c r="G92" i="2"/>
  <c r="D90" i="2"/>
  <c r="Y79" i="2"/>
  <c r="V79" i="2"/>
  <c r="S79" i="2"/>
  <c r="P79" i="2"/>
  <c r="M79" i="2"/>
  <c r="J79" i="2"/>
  <c r="G79" i="2"/>
  <c r="Y76" i="2"/>
  <c r="V76" i="2"/>
  <c r="S76" i="2"/>
  <c r="P76" i="2"/>
  <c r="M76" i="2"/>
  <c r="J76" i="2"/>
  <c r="G76" i="2"/>
  <c r="D74" i="2"/>
  <c r="Y63" i="2"/>
  <c r="V63" i="2"/>
  <c r="S63" i="2"/>
  <c r="P63" i="2"/>
  <c r="M63" i="2"/>
  <c r="J63" i="2"/>
  <c r="G63" i="2"/>
  <c r="Y60" i="2"/>
  <c r="V60" i="2"/>
  <c r="S60" i="2"/>
  <c r="P60" i="2"/>
  <c r="M60" i="2"/>
  <c r="J60" i="2"/>
  <c r="G60" i="2"/>
  <c r="D58" i="2"/>
  <c r="Y47" i="2"/>
  <c r="V47" i="2"/>
  <c r="S47" i="2"/>
  <c r="P47" i="2"/>
  <c r="M47" i="2"/>
  <c r="J47" i="2"/>
  <c r="G47" i="2"/>
  <c r="Y44" i="2"/>
  <c r="V44" i="2"/>
  <c r="S44" i="2"/>
  <c r="P44" i="2"/>
  <c r="M44" i="2"/>
  <c r="J44" i="2"/>
  <c r="G44" i="2"/>
  <c r="D42" i="2"/>
  <c r="Y31" i="2"/>
  <c r="V31" i="2"/>
  <c r="S31" i="2"/>
  <c r="P31" i="2"/>
  <c r="M31" i="2"/>
  <c r="J31" i="2"/>
  <c r="G31" i="2"/>
  <c r="Y28" i="2"/>
  <c r="V28" i="2"/>
  <c r="S28" i="2"/>
  <c r="P28" i="2"/>
  <c r="M28" i="2"/>
  <c r="G28" i="2"/>
  <c r="AB27" i="2" s="1"/>
  <c r="D26" i="2"/>
  <c r="D10" i="2"/>
  <c r="Y15" i="2"/>
  <c r="Y12" i="2"/>
  <c r="V15" i="2"/>
  <c r="V12" i="2"/>
  <c r="S15" i="2"/>
  <c r="S12" i="2"/>
  <c r="P15" i="2"/>
  <c r="P12" i="2"/>
  <c r="M15" i="2"/>
  <c r="M12" i="2"/>
  <c r="J15" i="2"/>
  <c r="J12" i="2"/>
  <c r="G15" i="2"/>
  <c r="G12" i="2"/>
  <c r="H6" i="1"/>
  <c r="F26" i="2" s="1"/>
  <c r="J30" i="4" s="1"/>
  <c r="H7" i="1"/>
  <c r="F42" i="2" s="1"/>
  <c r="H8" i="1"/>
  <c r="F58" i="2" s="1"/>
  <c r="H9" i="1"/>
  <c r="F74" i="2" s="1"/>
  <c r="H10" i="1"/>
  <c r="F90" i="2" s="1"/>
  <c r="H11" i="1"/>
  <c r="F106" i="2" s="1"/>
  <c r="H12" i="1"/>
  <c r="F122" i="2" s="1"/>
  <c r="H13" i="1"/>
  <c r="F138" i="2" s="1"/>
  <c r="H14" i="1"/>
  <c r="F154" i="2" s="1"/>
  <c r="H5" i="1"/>
  <c r="F10" i="2" s="1"/>
  <c r="J11" i="4" s="1"/>
  <c r="G6" i="1"/>
  <c r="AK26" i="2" s="1"/>
  <c r="G7" i="1"/>
  <c r="AK42" i="2" s="1"/>
  <c r="G8" i="1"/>
  <c r="AK58" i="2" s="1"/>
  <c r="G9" i="1"/>
  <c r="AK74" i="2" s="1"/>
  <c r="G10" i="1"/>
  <c r="AK90" i="2" s="1"/>
  <c r="G11" i="1"/>
  <c r="AK106" i="2" s="1"/>
  <c r="G12" i="1"/>
  <c r="AK122" i="2" s="1"/>
  <c r="G13" i="1"/>
  <c r="AK138" i="2" s="1"/>
  <c r="G14" i="1"/>
  <c r="AK154" i="2" s="1"/>
  <c r="G5" i="1"/>
  <c r="AK10" i="2" s="1"/>
  <c r="F6" i="1"/>
  <c r="F7" i="1"/>
  <c r="F8" i="1"/>
  <c r="F9" i="1"/>
  <c r="F10" i="1"/>
  <c r="F11" i="1"/>
  <c r="F12" i="1"/>
  <c r="F13" i="1"/>
  <c r="F14" i="1"/>
  <c r="F5" i="1"/>
  <c r="E6" i="1"/>
  <c r="E7" i="1"/>
  <c r="E8" i="1"/>
  <c r="E9" i="1"/>
  <c r="E10" i="1"/>
  <c r="E11" i="1"/>
  <c r="E12" i="1"/>
  <c r="E13" i="1"/>
  <c r="E14" i="1"/>
  <c r="E5" i="1"/>
  <c r="L34" i="4" l="1"/>
  <c r="L36" i="4"/>
  <c r="L32" i="4"/>
  <c r="G21" i="2"/>
  <c r="J13" i="4" s="1"/>
  <c r="BY154" i="2"/>
  <c r="BY138" i="2"/>
  <c r="BY122" i="2"/>
  <c r="BY106" i="2"/>
  <c r="BY90" i="2"/>
  <c r="BY74" i="2"/>
  <c r="BY58" i="2"/>
  <c r="BY42" i="2"/>
  <c r="BY26" i="2"/>
  <c r="BY10" i="2"/>
  <c r="G85" i="2"/>
  <c r="AS21" i="2"/>
  <c r="BE21" i="2"/>
  <c r="AM37" i="2"/>
  <c r="AY37" i="2"/>
  <c r="AS53" i="2"/>
  <c r="BE53" i="2"/>
  <c r="AM85" i="2"/>
  <c r="AY85" i="2"/>
  <c r="AS101" i="2"/>
  <c r="BE101" i="2"/>
  <c r="AM117" i="2"/>
  <c r="AY117" i="2"/>
  <c r="AV149" i="2"/>
  <c r="AM165" i="2"/>
  <c r="AY165" i="2"/>
  <c r="AV69" i="2"/>
  <c r="BE133" i="2"/>
  <c r="AV21" i="2"/>
  <c r="AP37" i="2"/>
  <c r="BB37" i="2"/>
  <c r="AV53" i="2"/>
  <c r="AM69" i="2"/>
  <c r="AY69" i="2"/>
  <c r="AP85" i="2"/>
  <c r="BB85" i="2"/>
  <c r="AV101" i="2"/>
  <c r="AP117" i="2"/>
  <c r="BB117" i="2"/>
  <c r="AV133" i="2"/>
  <c r="AM149" i="2"/>
  <c r="AY149" i="2"/>
  <c r="BJ155" i="2"/>
  <c r="AP165" i="2"/>
  <c r="BB165" i="2"/>
  <c r="AM21" i="2"/>
  <c r="AY21" i="2"/>
  <c r="BJ27" i="2"/>
  <c r="AS37" i="2"/>
  <c r="BE37" i="2"/>
  <c r="AM53" i="2"/>
  <c r="AY53" i="2"/>
  <c r="AP69" i="2"/>
  <c r="BB69" i="2"/>
  <c r="AS85" i="2"/>
  <c r="BE85" i="2"/>
  <c r="BJ91" i="2"/>
  <c r="AM101" i="2"/>
  <c r="AY101" i="2"/>
  <c r="BJ107" i="2"/>
  <c r="AS117" i="2"/>
  <c r="BE117" i="2"/>
  <c r="AM133" i="2"/>
  <c r="AY133" i="2"/>
  <c r="AP149" i="2"/>
  <c r="BB149" i="2"/>
  <c r="AS165" i="2"/>
  <c r="BE165" i="2"/>
  <c r="AS133" i="2"/>
  <c r="AP21" i="2"/>
  <c r="BB21" i="2"/>
  <c r="AV37" i="2"/>
  <c r="AP53" i="2"/>
  <c r="BB53" i="2"/>
  <c r="AS69" i="2"/>
  <c r="BE69" i="2"/>
  <c r="AV85" i="2"/>
  <c r="AP101" i="2"/>
  <c r="BB101" i="2"/>
  <c r="AV117" i="2"/>
  <c r="AP133" i="2"/>
  <c r="BB133" i="2"/>
  <c r="AS149" i="2"/>
  <c r="BE149" i="2"/>
  <c r="AV165" i="2"/>
  <c r="BJ59" i="2"/>
  <c r="BJ11" i="2"/>
  <c r="BJ139" i="2"/>
  <c r="BJ43" i="2"/>
  <c r="BJ123" i="2"/>
  <c r="BJ75" i="2"/>
  <c r="AL10" i="2"/>
  <c r="AL74" i="2"/>
  <c r="AL138" i="2"/>
  <c r="AL58" i="2"/>
  <c r="AL122" i="2"/>
  <c r="AL42" i="2"/>
  <c r="AL106" i="2"/>
  <c r="AL26" i="2"/>
  <c r="AL90" i="2"/>
  <c r="AL154" i="2"/>
  <c r="G101" i="2"/>
  <c r="G37" i="2"/>
  <c r="S169" i="2"/>
  <c r="J169" i="2"/>
  <c r="V169" i="2"/>
  <c r="M169" i="2"/>
  <c r="Y169" i="2"/>
  <c r="P169" i="2"/>
  <c r="V149" i="2"/>
  <c r="J117" i="2"/>
  <c r="P165" i="2"/>
  <c r="J165" i="2"/>
  <c r="V165" i="2"/>
  <c r="J69" i="2"/>
  <c r="J149" i="2"/>
  <c r="M165" i="2"/>
  <c r="Y165" i="2"/>
  <c r="G165" i="2"/>
  <c r="S165" i="2"/>
  <c r="M149" i="2"/>
  <c r="Y149" i="2"/>
  <c r="P149" i="2"/>
  <c r="P133" i="2"/>
  <c r="G149" i="2"/>
  <c r="S149" i="2"/>
  <c r="M133" i="2"/>
  <c r="Y133" i="2"/>
  <c r="M117" i="2"/>
  <c r="Y117" i="2"/>
  <c r="P117" i="2"/>
  <c r="G133" i="2"/>
  <c r="S133" i="2"/>
  <c r="J133" i="2"/>
  <c r="V133" i="2"/>
  <c r="J85" i="2"/>
  <c r="V85" i="2"/>
  <c r="M101" i="2"/>
  <c r="Y101" i="2"/>
  <c r="P101" i="2"/>
  <c r="G117" i="2"/>
  <c r="S117" i="2"/>
  <c r="V117" i="2"/>
  <c r="S101" i="2"/>
  <c r="J101" i="2"/>
  <c r="V101" i="2"/>
  <c r="M85" i="2"/>
  <c r="Y85" i="2"/>
  <c r="P85" i="2"/>
  <c r="S85" i="2"/>
  <c r="P69" i="2"/>
  <c r="V69" i="2"/>
  <c r="M69" i="2"/>
  <c r="Y69" i="2"/>
  <c r="G69" i="2"/>
  <c r="S69" i="2"/>
  <c r="M53" i="2"/>
  <c r="G53" i="2"/>
  <c r="P53" i="2"/>
  <c r="J53" i="2"/>
  <c r="V53" i="2"/>
  <c r="Y53" i="2"/>
  <c r="S53" i="2"/>
  <c r="S37" i="2"/>
  <c r="J40" i="4" s="1"/>
  <c r="M37" i="2"/>
  <c r="J36" i="4" s="1"/>
  <c r="Y37" i="2"/>
  <c r="J44" i="4" s="1"/>
  <c r="P37" i="2"/>
  <c r="J38" i="4" s="1"/>
  <c r="J37" i="2"/>
  <c r="J34" i="4" s="1"/>
  <c r="V37" i="2"/>
  <c r="J42" i="4" s="1"/>
  <c r="S21" i="2"/>
  <c r="J21" i="4" s="1"/>
  <c r="Y21" i="2"/>
  <c r="J25" i="4" s="1"/>
  <c r="V21" i="2"/>
  <c r="J23" i="4" s="1"/>
  <c r="P21" i="2"/>
  <c r="J19" i="4" s="1"/>
  <c r="M21" i="2"/>
  <c r="J17" i="4" s="1"/>
  <c r="J21" i="2"/>
  <c r="J15" i="4" s="1"/>
  <c r="AB91" i="2"/>
  <c r="AB155" i="2"/>
  <c r="AB11" i="2"/>
  <c r="AB75" i="2"/>
  <c r="AB139" i="2"/>
  <c r="AB59" i="2"/>
  <c r="AB123" i="2"/>
  <c r="G169" i="2"/>
  <c r="AB107" i="2"/>
  <c r="AB43" i="2"/>
  <c r="E42" i="2"/>
  <c r="E154" i="2"/>
  <c r="AD155" i="2" s="1"/>
  <c r="E138" i="2"/>
  <c r="E122" i="2"/>
  <c r="AD123" i="2" s="1"/>
  <c r="E106" i="2"/>
  <c r="E90" i="2"/>
  <c r="E74" i="2"/>
  <c r="AD75" i="2" s="1"/>
  <c r="E58" i="2"/>
  <c r="AD59" i="2" s="1"/>
  <c r="E26" i="2"/>
  <c r="J29" i="4" s="1"/>
  <c r="E10" i="2"/>
  <c r="J32" i="4" l="1"/>
  <c r="G42" i="4"/>
  <c r="L42" i="4" s="1"/>
  <c r="AD27" i="2"/>
  <c r="BS26" i="2" s="1"/>
  <c r="BS58" i="2"/>
  <c r="BS122" i="2"/>
  <c r="AD11" i="2"/>
  <c r="BS10" i="2" s="1"/>
  <c r="J10" i="4"/>
  <c r="F6" i="3"/>
  <c r="M11" i="3" s="1"/>
  <c r="F10" i="3"/>
  <c r="Q11" i="3" s="1"/>
  <c r="F7" i="3"/>
  <c r="N11" i="3" s="1"/>
  <c r="F11" i="3"/>
  <c r="R11" i="3" s="1"/>
  <c r="C7" i="3"/>
  <c r="C11" i="3"/>
  <c r="F4" i="3"/>
  <c r="K11" i="3" s="1"/>
  <c r="F8" i="3"/>
  <c r="O11" i="3" s="1"/>
  <c r="F12" i="3"/>
  <c r="S11" i="3" s="1"/>
  <c r="F5" i="3"/>
  <c r="L11" i="3" s="1"/>
  <c r="F9" i="3"/>
  <c r="P11" i="3" s="1"/>
  <c r="F13" i="3"/>
  <c r="T11" i="3" s="1"/>
  <c r="BS154" i="2"/>
  <c r="BS74" i="2"/>
  <c r="BJ99" i="2"/>
  <c r="BL91" i="2" s="1"/>
  <c r="BJ51" i="2"/>
  <c r="BL43" i="2" s="1"/>
  <c r="BJ19" i="2"/>
  <c r="BL11" i="2" s="1"/>
  <c r="BJ163" i="2"/>
  <c r="BL155" i="2" s="1"/>
  <c r="BJ35" i="2"/>
  <c r="BL27" i="2" s="1"/>
  <c r="BJ115" i="2"/>
  <c r="BL107" i="2" s="1"/>
  <c r="BJ131" i="2"/>
  <c r="BL123" i="2" s="1"/>
  <c r="BJ83" i="2"/>
  <c r="BL75" i="2" s="1"/>
  <c r="BJ147" i="2"/>
  <c r="BL139" i="2" s="1"/>
  <c r="BJ67" i="2"/>
  <c r="BL59" i="2" s="1"/>
  <c r="AS167" i="2"/>
  <c r="AM167" i="2"/>
  <c r="AP167" i="2"/>
  <c r="AV167" i="2"/>
  <c r="BE167" i="2"/>
  <c r="BB167" i="2"/>
  <c r="AY167" i="2"/>
  <c r="AB169" i="2"/>
  <c r="AD91" i="2"/>
  <c r="BS90" i="2" s="1"/>
  <c r="AD139" i="2"/>
  <c r="BS138" i="2" s="1"/>
  <c r="AD107" i="2"/>
  <c r="BS106" i="2" s="1"/>
  <c r="AD43" i="2"/>
  <c r="BS42" i="2" s="1"/>
  <c r="AD163" i="2"/>
  <c r="AD147" i="2"/>
  <c r="AD131" i="2"/>
  <c r="AD83" i="2"/>
  <c r="AD99" i="2"/>
  <c r="AD115" i="2"/>
  <c r="AD67" i="2"/>
  <c r="AD51" i="2"/>
  <c r="AD35" i="2"/>
  <c r="S167" i="2"/>
  <c r="AD19" i="2"/>
  <c r="V167" i="2"/>
  <c r="Y167" i="2"/>
  <c r="J167" i="2"/>
  <c r="M167" i="2"/>
  <c r="P167" i="2"/>
  <c r="G167" i="2"/>
  <c r="C9" i="3" l="1"/>
  <c r="C8" i="3"/>
  <c r="C6" i="3"/>
  <c r="C13" i="3"/>
  <c r="C10" i="3"/>
  <c r="C4" i="3"/>
  <c r="C12" i="3"/>
  <c r="C5" i="3"/>
  <c r="AF155" i="2"/>
  <c r="BW154" i="2" s="1"/>
  <c r="BU154" i="2"/>
  <c r="BU106" i="2"/>
  <c r="AF139" i="2"/>
  <c r="BW138" i="2" s="1"/>
  <c r="BU138" i="2"/>
  <c r="AF123" i="2"/>
  <c r="BW122" i="2" s="1"/>
  <c r="BU122" i="2"/>
  <c r="AF91" i="2"/>
  <c r="BW90" i="2" s="1"/>
  <c r="BU90" i="2"/>
  <c r="AF75" i="2"/>
  <c r="BW74" i="2" s="1"/>
  <c r="BU74" i="2"/>
  <c r="AF59" i="2"/>
  <c r="BW58" i="2" s="1"/>
  <c r="BU58" i="2"/>
  <c r="AF43" i="2"/>
  <c r="BW42" i="2" s="1"/>
  <c r="BU42" i="2"/>
  <c r="AF27" i="2"/>
  <c r="BW26" i="2" s="1"/>
  <c r="BU26" i="2"/>
  <c r="AF11" i="2"/>
  <c r="BW10" i="2" s="1"/>
  <c r="BU10" i="2"/>
  <c r="BL167" i="2"/>
  <c r="AB167" i="2"/>
  <c r="BH167" i="2"/>
  <c r="AF107" i="2"/>
  <c r="BW106" i="2" s="1"/>
  <c r="E9" i="3" l="1"/>
  <c r="Z11" i="3" s="1"/>
  <c r="P33" i="3" s="1"/>
  <c r="E10" i="3"/>
  <c r="AA11" i="3" s="1"/>
  <c r="Q33" i="3" s="1"/>
  <c r="D4" i="3"/>
  <c r="D6" i="3"/>
  <c r="D8" i="3"/>
  <c r="D11" i="3"/>
  <c r="D10" i="3"/>
  <c r="E5" i="3"/>
  <c r="V11" i="3" s="1"/>
  <c r="L33" i="3" s="1"/>
  <c r="E12" i="3"/>
  <c r="AC11" i="3" s="1"/>
  <c r="S33" i="3" s="1"/>
  <c r="E4" i="3"/>
  <c r="U11" i="3" s="1"/>
  <c r="K33" i="3" s="1"/>
  <c r="E6" i="3"/>
  <c r="W11" i="3" s="1"/>
  <c r="M33" i="3" s="1"/>
  <c r="E8" i="3"/>
  <c r="Y11" i="3" s="1"/>
  <c r="O33" i="3" s="1"/>
  <c r="E11" i="3"/>
  <c r="AB11" i="3" s="1"/>
  <c r="R33" i="3" s="1"/>
  <c r="D13" i="3"/>
  <c r="E7" i="3"/>
  <c r="X11" i="3" s="1"/>
  <c r="N33" i="3" s="1"/>
  <c r="D5" i="3"/>
  <c r="D7" i="3"/>
  <c r="D9" i="3"/>
  <c r="D12" i="3"/>
  <c r="E13" i="3"/>
  <c r="AD11" i="3" s="1"/>
  <c r="T33" i="3" s="1"/>
  <c r="AF167" i="2"/>
</calcChain>
</file>

<file path=xl/sharedStrings.xml><?xml version="1.0" encoding="utf-8"?>
<sst xmlns="http://schemas.openxmlformats.org/spreadsheetml/2006/main" count="1008" uniqueCount="57">
  <si>
    <t>Sellers ID</t>
  </si>
  <si>
    <t>Name</t>
  </si>
  <si>
    <t>Name 1</t>
  </si>
  <si>
    <t>Name 2</t>
  </si>
  <si>
    <t>Name 3</t>
  </si>
  <si>
    <t>Name 4</t>
  </si>
  <si>
    <t>Name 5</t>
  </si>
  <si>
    <t>Name 6</t>
  </si>
  <si>
    <t>Name 7</t>
  </si>
  <si>
    <t>Name 8</t>
  </si>
  <si>
    <t>Name 9</t>
  </si>
  <si>
    <t>Name 10</t>
  </si>
  <si>
    <t>Social Insaurance No.</t>
  </si>
  <si>
    <t>Work Shift</t>
  </si>
  <si>
    <t>Hourly Wage</t>
  </si>
  <si>
    <t>Commission</t>
  </si>
  <si>
    <t>Number</t>
  </si>
  <si>
    <t>Pay</t>
  </si>
  <si>
    <t>Sunday</t>
  </si>
  <si>
    <t>to</t>
  </si>
  <si>
    <t>Saturday</t>
  </si>
  <si>
    <t>Monday</t>
  </si>
  <si>
    <t>Tuesday</t>
  </si>
  <si>
    <t>Wednesday</t>
  </si>
  <si>
    <t>Thursday</t>
  </si>
  <si>
    <t>Friday</t>
  </si>
  <si>
    <t>Hours Worked</t>
  </si>
  <si>
    <t>Weekly Income</t>
  </si>
  <si>
    <t>Total Pay</t>
  </si>
  <si>
    <t>Total Worked Hours</t>
  </si>
  <si>
    <t>Week 1</t>
  </si>
  <si>
    <t>Week 2</t>
  </si>
  <si>
    <t>Yearly Part-1</t>
  </si>
  <si>
    <t>Total Sales</t>
  </si>
  <si>
    <t>Commision</t>
  </si>
  <si>
    <t>Total Commission</t>
  </si>
  <si>
    <t>Total Income</t>
  </si>
  <si>
    <t>Total Hour Worked</t>
  </si>
  <si>
    <t>Total income</t>
  </si>
  <si>
    <t>Income + Commission</t>
  </si>
  <si>
    <t>Total</t>
  </si>
  <si>
    <t>Sales</t>
  </si>
  <si>
    <t>Tot Hr Worked</t>
  </si>
  <si>
    <t>Tot Income</t>
  </si>
  <si>
    <t>Tot Commission</t>
  </si>
  <si>
    <t>Income+Commission</t>
  </si>
  <si>
    <t>ID</t>
  </si>
  <si>
    <t>Total Sales Made</t>
  </si>
  <si>
    <t>Return On Investment Per Employee</t>
  </si>
  <si>
    <t>Total Salary Paid</t>
  </si>
  <si>
    <t>Number of Hours Worked</t>
  </si>
  <si>
    <t>Hourly Rate</t>
  </si>
  <si>
    <t xml:space="preserve">Commission Received </t>
  </si>
  <si>
    <t>PAY Sheet</t>
  </si>
  <si>
    <t>Day</t>
  </si>
  <si>
    <t>Working Hours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</si>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</sst>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6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2" fillId="7" borderId="0" applyNumberFormat="0" applyBorder="0" applyAlignment="0" applyProtection="0"/>
  </cellStyleXfs>
  <cellXfs count="96">
    <xf numFmtId="0" fontId="0" fillId="0" borderId="0" xfId="0"/>
    <xf numFmtId="0" fontId="2" fillId="7" borderId="1" xfId="8" applyBorder="1"/>
    <xf numFmtId="0" fontId="2" fillId="2" borderId="1" xfId="3" applyBorder="1"/>
    <xf numFmtId="9" fontId="2" fillId="2" borderId="1" xfId="3" applyNumberForma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1" fillId="6" borderId="1" xfId="7" applyBorder="1" applyAlignment="1">
      <alignment horizontal="center" vertical="center"/>
    </xf>
    <xf numFmtId="0" fontId="0" fillId="0" borderId="0" xfId="0" applyAlignment="1"/>
    <xf numFmtId="20" fontId="1" fillId="5" borderId="1" xfId="6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1" fillId="3" borderId="1" xfId="4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6" fontId="0" fillId="0" borderId="8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0" fontId="5" fillId="2" borderId="7" xfId="3" applyFont="1" applyBorder="1" applyAlignment="1">
      <alignment horizontal="center" vertical="center"/>
    </xf>
    <xf numFmtId="0" fontId="5" fillId="2" borderId="6" xfId="3" applyFont="1" applyBorder="1" applyAlignment="1">
      <alignment horizontal="center" vertical="center"/>
    </xf>
    <xf numFmtId="0" fontId="5" fillId="2" borderId="9" xfId="3" applyFont="1" applyBorder="1" applyAlignment="1">
      <alignment horizontal="center" vertical="center"/>
    </xf>
    <xf numFmtId="0" fontId="5" fillId="2" borderId="10" xfId="3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166" fontId="0" fillId="0" borderId="13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2" borderId="1" xfId="3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5" xfId="5" applyFont="1" applyBorder="1" applyAlignment="1">
      <alignment horizontal="center" vertical="center"/>
    </xf>
    <xf numFmtId="0" fontId="4" fillId="4" borderId="0" xfId="5" applyFont="1" applyBorder="1" applyAlignment="1">
      <alignment horizontal="center" vertical="center"/>
    </xf>
    <xf numFmtId="0" fontId="4" fillId="4" borderId="9" xfId="5" applyFont="1" applyBorder="1" applyAlignment="1">
      <alignment horizontal="center" vertical="center"/>
    </xf>
    <xf numFmtId="0" fontId="4" fillId="4" borderId="10" xfId="5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6" fontId="0" fillId="0" borderId="1" xfId="1" applyNumberFormat="1" applyFont="1" applyBorder="1"/>
    <xf numFmtId="166" fontId="0" fillId="0" borderId="0" xfId="1" applyNumberFormat="1" applyFont="1" applyBorder="1"/>
    <xf numFmtId="0" fontId="6" fillId="0" borderId="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" fillId="6" borderId="33" xfId="7" applyBorder="1" applyAlignment="1">
      <alignment horizontal="center" vertical="center"/>
    </xf>
    <xf numFmtId="0" fontId="1" fillId="6" borderId="34" xfId="7" applyBorder="1" applyAlignment="1">
      <alignment horizontal="center" vertical="center"/>
    </xf>
    <xf numFmtId="0" fontId="1" fillId="6" borderId="35" xfId="7" applyBorder="1" applyAlignment="1">
      <alignment horizontal="center" vertical="center"/>
    </xf>
    <xf numFmtId="0" fontId="1" fillId="6" borderId="28" xfId="7" applyBorder="1" applyAlignment="1">
      <alignment horizontal="center" vertical="center"/>
    </xf>
    <xf numFmtId="0" fontId="1" fillId="6" borderId="16" xfId="7" applyBorder="1" applyAlignment="1">
      <alignment horizontal="center" vertical="center"/>
    </xf>
    <xf numFmtId="0" fontId="1" fillId="6" borderId="29" xfId="7" applyBorder="1" applyAlignment="1">
      <alignment horizontal="center" vertical="center"/>
    </xf>
    <xf numFmtId="0" fontId="1" fillId="6" borderId="16" xfId="7" applyNumberFormat="1" applyBorder="1" applyAlignment="1">
      <alignment horizontal="center" vertical="center"/>
    </xf>
    <xf numFmtId="9" fontId="1" fillId="6" borderId="16" xfId="7" applyNumberFormat="1" applyBorder="1" applyAlignment="1">
      <alignment horizontal="center" vertical="center"/>
    </xf>
    <xf numFmtId="0" fontId="1" fillId="6" borderId="28" xfId="7" applyBorder="1" applyAlignment="1">
      <alignment horizontal="center" vertical="center"/>
    </xf>
    <xf numFmtId="0" fontId="1" fillId="6" borderId="28" xfId="7" applyNumberFormat="1" applyBorder="1" applyAlignment="1">
      <alignment horizontal="center" vertical="center"/>
    </xf>
    <xf numFmtId="20" fontId="1" fillId="6" borderId="16" xfId="7" applyNumberFormat="1" applyBorder="1" applyAlignment="1">
      <alignment horizontal="center" vertical="center"/>
    </xf>
    <xf numFmtId="0" fontId="1" fillId="6" borderId="16" xfId="7" applyBorder="1" applyAlignment="1">
      <alignment horizontal="center" vertical="center"/>
    </xf>
    <xf numFmtId="0" fontId="1" fillId="6" borderId="29" xfId="7" applyNumberFormat="1" applyBorder="1" applyAlignment="1">
      <alignment horizontal="center" vertical="center"/>
    </xf>
  </cellXfs>
  <cellStyles count="9">
    <cellStyle name="40% - Accent4" xfId="6" builtinId="43"/>
    <cellStyle name="60% - Accent3" xfId="4" builtinId="40"/>
    <cellStyle name="60% - Accent4" xfId="7" builtinId="44"/>
    <cellStyle name="Accent1" xfId="3" builtinId="29"/>
    <cellStyle name="Accent4" xfId="5" builtinId="41"/>
    <cellStyle name="Accent5" xfId="8" builtinId="45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Sales Made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'Employee Analysis'!$K$10:$T$10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'Employee Analysis'!$K$11:$T$11</c:f>
              <c:numCache>
                <c:formatCode>General</c:formatCode>
                <c:ptCount val="10"/>
                <c:pt idx="0">
                  <c:v>8818</c:v>
                </c:pt>
                <c:pt idx="1">
                  <c:v>9962</c:v>
                </c:pt>
                <c:pt idx="2">
                  <c:v>6968</c:v>
                </c:pt>
                <c:pt idx="3">
                  <c:v>7061</c:v>
                </c:pt>
                <c:pt idx="4">
                  <c:v>7903</c:v>
                </c:pt>
                <c:pt idx="5">
                  <c:v>8096</c:v>
                </c:pt>
                <c:pt idx="6">
                  <c:v>9414</c:v>
                </c:pt>
                <c:pt idx="7">
                  <c:v>7901</c:v>
                </c:pt>
                <c:pt idx="8">
                  <c:v>8479</c:v>
                </c:pt>
                <c:pt idx="9">
                  <c:v>6737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1-4B46-A553-81DF38936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314592"/>
        <c:axId val="5573200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'Employee Analysis'!$K$10:$T$10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'Employee Analysis'!$K$12:$T$12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7A1-4B46-A553-81DF38936F18}"/>
                  </c:ext>
                </c:extLst>
              </c15:ser>
            </c15:filteredBarSeries>
          </c:ext>
        </c:extLst>
      </c:barChart>
      <c:catAx>
        <c:axId val="55431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20096"/>
        <c:crosses val="autoZero"/>
        <c:auto val="1"/>
        <c:lblAlgn val="ctr"/>
        <c:lblOffset val="100"/>
        <c:noMultiLvlLbl val="0"/>
      </c:catAx>
      <c:valAx>
        <c:axId val="5573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1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Salary Paid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'Employee Analysis'!$U$10:$AD$10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'Employee Analysis'!$U$11:$AD$11</c:f>
              <c:numCache>
                <c:formatCode>General</c:formatCode>
                <c:ptCount val="10"/>
                <c:pt idx="0">
                  <c:v>2945.8</c:v>
                </c:pt>
                <c:pt idx="1">
                  <c:v>3403.44</c:v>
                </c:pt>
                <c:pt idx="2">
                  <c:v>2955.52</c:v>
                </c:pt>
                <c:pt idx="3">
                  <c:v>2551.9299999999998</c:v>
                </c:pt>
                <c:pt idx="4">
                  <c:v>2582.36</c:v>
                </c:pt>
                <c:pt idx="5">
                  <c:v>2524.5600000000004</c:v>
                </c:pt>
                <c:pt idx="6">
                  <c:v>2960.1</c:v>
                </c:pt>
                <c:pt idx="7">
                  <c:v>3414.16</c:v>
                </c:pt>
                <c:pt idx="8">
                  <c:v>3761.01</c:v>
                </c:pt>
                <c:pt idx="9">
                  <c:v>2442.44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C-4D47-9550-0464D24A1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750976"/>
        <c:axId val="44779260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'Employee Analysis'!$U$10:$AD$10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'Employee Analysis'!$U$12:$AD$12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3AC-4D47-9550-0464D24A18AC}"/>
                  </c:ext>
                </c:extLst>
              </c15:ser>
            </c15:filteredBarSeries>
          </c:ext>
        </c:extLst>
      </c:barChart>
      <c:catAx>
        <c:axId val="15175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92608"/>
        <c:crosses val="autoZero"/>
        <c:auto val="1"/>
        <c:lblAlgn val="ctr"/>
        <c:lblOffset val="100"/>
        <c:noMultiLvlLbl val="0"/>
      </c:catAx>
      <c:valAx>
        <c:axId val="44779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5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ROI</a:t>
            </a:r>
            <a:r>
              <a:rPr lang="en-IN" baseline="0"/>
              <a:t> Per Employee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'Employee Analysis'!$K$32:$T$32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'Employee Analysis'!$K$33:$T$33</c:f>
              <c:numCache>
                <c:formatCode>General</c:formatCode>
                <c:ptCount val="10"/>
                <c:pt idx="0">
                  <c:v>2.9934143526376533</c:v>
                </c:pt>
                <c:pt idx="1">
                  <c:v>2.9270385257269114</c:v>
                </c:pt>
                <c:pt idx="2">
                  <c:v>2.3576223473365094</c:v>
                </c:pt>
                <c:pt idx="3">
                  <c:v>2.7669254250704372</c:v>
                </c:pt>
                <c:pt idx="4">
                  <c:v>3.0603788782354124</c:v>
                </c:pt>
                <c:pt idx="5">
                  <c:v>3.2068954590106786</c:v>
                </c:pt>
                <c:pt idx="6">
                  <c:v>3.1802979629066588</c:v>
                </c:pt>
                <c:pt idx="7">
                  <c:v>2.3141856269184808</c:v>
                </c:pt>
                <c:pt idx="8">
                  <c:v>2.2544476084881455</c:v>
                </c:pt>
                <c:pt idx="9">
                  <c:v>2.7583072665039876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2E5-AE42-1E574E589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604112"/>
        <c:axId val="4522756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'Employee Analysis'!$K$32:$T$32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'Employee Analysis'!$K$34:$T$34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686-42E5-AE42-1E574E589360}"/>
                  </c:ext>
                </c:extLst>
              </c15:ser>
            </c15:filteredBarSeries>
          </c:ext>
        </c:extLst>
      </c:barChart>
      <c:catAx>
        <c:axId val="55360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75664"/>
        <c:crosses val="autoZero"/>
        <c:auto val="1"/>
        <c:lblAlgn val="ctr"/>
        <c:lblOffset val="100"/>
        <c:noMultiLvlLbl val="0"/>
      </c:catAx>
      <c:valAx>
        <c:axId val="4522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0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Hours</a:t>
            </a:r>
            <a:r>
              <a:rPr lang="en-IN" baseline="0"/>
              <a:t> Worked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'Employee Analysis'!$U$32:$AD$32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'Employee Analysis'!$U$33:$AD$33</c:f>
              <c:numCache>
                <c:formatCode>General</c:formatCode>
                <c:ptCount val="10"/>
                <c:pt idx="0">
                  <c:v>86</c:v>
                </c:pt>
                <c:pt idx="1">
                  <c:v>92</c:v>
                </c:pt>
                <c:pt idx="2">
                  <c:v>90</c:v>
                </c:pt>
                <c:pt idx="3">
                  <c:v>86</c:v>
                </c:pt>
                <c:pt idx="4">
                  <c:v>86</c:v>
                </c:pt>
                <c:pt idx="5">
                  <c:v>86</c:v>
                </c:pt>
                <c:pt idx="6">
                  <c:v>86</c:v>
                </c:pt>
                <c:pt idx="7">
                  <c:v>86</c:v>
                </c:pt>
                <c:pt idx="8">
                  <c:v>86</c:v>
                </c:pt>
                <c:pt idx="9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8-4D04-9D08-29A64EFED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989168"/>
        <c:axId val="55730803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'Employee Analysis'!$U$32:$AD$32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'Employee Analysis'!$U$34:$AD$34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3A8-4D04-9D08-29A64EFEDC30}"/>
                  </c:ext>
                </c:extLst>
              </c15:ser>
            </c15:filteredBarSeries>
          </c:ext>
        </c:extLst>
      </c:barChart>
      <c:catAx>
        <c:axId val="56798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08032"/>
        <c:crosses val="autoZero"/>
        <c:auto val="1"/>
        <c:lblAlgn val="ctr"/>
        <c:lblOffset val="100"/>
        <c:noMultiLvlLbl val="0"/>
      </c:catAx>
      <c:valAx>
        <c:axId val="5573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8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20876</xdr:colOff>
      <xdr:row>12</xdr:row>
      <xdr:rowOff>11481</xdr:rowOff>
    </xdr:from>
    <xdr:to>
      <xdr:col>19</xdr:col>
      <xdr:colOff>584547</xdr:colOff>
      <xdr:row>28</xdr:row>
      <xdr:rowOff>177451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DB1487-1FE3-4A51-AF95-69D517DF5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20876</xdr:colOff>
      <xdr:row>12</xdr:row>
      <xdr:rowOff>20876</xdr:rowOff>
    </xdr:from>
    <xdr:to>
      <xdr:col>29</xdr:col>
      <xdr:colOff>584547</xdr:colOff>
      <xdr:row>28</xdr:row>
      <xdr:rowOff>167012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8F5FB2-2A73-4E66-A88E-25137312E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10437</xdr:colOff>
      <xdr:row>34</xdr:row>
      <xdr:rowOff>21919</xdr:rowOff>
    </xdr:from>
    <xdr:to>
      <xdr:col>19</xdr:col>
      <xdr:colOff>574109</xdr:colOff>
      <xdr:row>50</xdr:row>
      <xdr:rowOff>159224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FBF755-B26D-44AC-96DD-E3429308C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31314</xdr:colOff>
      <xdr:row>34</xdr:row>
      <xdr:rowOff>32358</xdr:rowOff>
    </xdr:from>
    <xdr:to>
      <xdr:col>29</xdr:col>
      <xdr:colOff>584547</xdr:colOff>
      <xdr:row>50</xdr:row>
      <xdr:rowOff>167013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4A7CA5-2827-43BC-9151-8DA39D851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H14"/>
  <sheetViews>
    <sheetView zoomScale="77" workbookViewId="0">
      <selection activeCell="D26" sqref="D26"/>
    </sheetView>
  </sheetViews>
  <sheetFormatPr defaultRowHeight="14.4" x14ac:dyDescent="0.3"/>
  <cols>
    <col min="4" max="4" width="11.5546875" customWidth="1"/>
    <col min="5" max="5" width="18.77734375" bestFit="1" customWidth="1"/>
    <col min="6" max="6" width="11.109375" customWidth="1"/>
    <col min="7" max="7" width="11.44140625" bestFit="1" customWidth="1"/>
    <col min="8" max="8" width="10.88671875" bestFit="1" customWidth="1"/>
  </cols>
  <sheetData>
    <row r="4" spans="3:8" x14ac:dyDescent="0.3">
      <c r="C4" s="1" t="s">
        <v>0</v>
      </c>
      <c r="D4" s="1" t="s">
        <v>1</v>
      </c>
      <c r="E4" s="1" t="s">
        <v>12</v>
      </c>
      <c r="F4" s="1" t="s">
        <v>13</v>
      </c>
      <c r="G4" s="1" t="s">
        <v>14</v>
      </c>
      <c r="H4" s="1" t="s">
        <v>15</v>
      </c>
    </row>
    <row r="5" spans="3:8" x14ac:dyDescent="0.3">
      <c r="C5" s="2">
        <v>1</v>
      </c>
      <c r="D5" s="2" t="s">
        <v>2</v>
      </c>
      <c r="E5" s="2">
        <f ca="1">RANDBETWEEN(111111,999999)</f>
        <v>696985</v>
      </c>
      <c r="F5" s="2" t="str">
        <f ca="1">IF(RANDBETWEEN(1,2)=1,"Part-Time","Full-Time")</f>
        <v>Part-Time</v>
      </c>
      <c r="G5" s="2">
        <f ca="1">RANDBETWEEN(15,25)</f>
        <v>24</v>
      </c>
      <c r="H5" s="3">
        <f ca="1">RANDBETWEEN(10,20)/100</f>
        <v>0.1</v>
      </c>
    </row>
    <row r="6" spans="3:8" x14ac:dyDescent="0.3">
      <c r="C6" s="2">
        <v>2</v>
      </c>
      <c r="D6" s="2" t="s">
        <v>3</v>
      </c>
      <c r="E6" s="2">
        <f t="shared" ref="E6:E14" ca="1" si="0">RANDBETWEEN(111111,999999)</f>
        <v>905747</v>
      </c>
      <c r="F6" s="2" t="str">
        <f t="shared" ref="F6:F14" ca="1" si="1">IF(RANDBETWEEN(1,2)=1,"Part-Time","Full-Time")</f>
        <v>Part-Time</v>
      </c>
      <c r="G6" s="2">
        <f t="shared" ref="G6:G14" ca="1" si="2">RANDBETWEEN(15,25)</f>
        <v>24</v>
      </c>
      <c r="H6" s="3">
        <f t="shared" ref="H6:H14" ca="1" si="3">RANDBETWEEN(10,20)/100</f>
        <v>0.12</v>
      </c>
    </row>
    <row r="7" spans="3:8" x14ac:dyDescent="0.3">
      <c r="C7" s="2">
        <v>3</v>
      </c>
      <c r="D7" s="2" t="s">
        <v>4</v>
      </c>
      <c r="E7" s="2">
        <f t="shared" ca="1" si="0"/>
        <v>983074</v>
      </c>
      <c r="F7" s="2" t="str">
        <f t="shared" ca="1" si="1"/>
        <v>Full-Time</v>
      </c>
      <c r="G7" s="2">
        <f t="shared" ca="1" si="2"/>
        <v>22</v>
      </c>
      <c r="H7" s="3">
        <f t="shared" ca="1" si="3"/>
        <v>0.14000000000000001</v>
      </c>
    </row>
    <row r="8" spans="3:8" x14ac:dyDescent="0.3">
      <c r="C8" s="2">
        <v>4</v>
      </c>
      <c r="D8" s="2" t="s">
        <v>5</v>
      </c>
      <c r="E8" s="2">
        <f t="shared" ca="1" si="0"/>
        <v>548638</v>
      </c>
      <c r="F8" s="2" t="str">
        <f t="shared" ca="1" si="1"/>
        <v>Part-Time</v>
      </c>
      <c r="G8" s="2">
        <f t="shared" ca="1" si="2"/>
        <v>19</v>
      </c>
      <c r="H8" s="3">
        <f t="shared" ca="1" si="3"/>
        <v>0.13</v>
      </c>
    </row>
    <row r="9" spans="3:8" x14ac:dyDescent="0.3">
      <c r="C9" s="2">
        <v>5</v>
      </c>
      <c r="D9" s="2" t="s">
        <v>6</v>
      </c>
      <c r="E9" s="2">
        <f t="shared" ca="1" si="0"/>
        <v>118642</v>
      </c>
      <c r="F9" s="2" t="str">
        <f t="shared" ca="1" si="1"/>
        <v>Part-Time</v>
      </c>
      <c r="G9" s="2">
        <f t="shared" ca="1" si="2"/>
        <v>19</v>
      </c>
      <c r="H9" s="3">
        <f t="shared" ca="1" si="3"/>
        <v>0.12</v>
      </c>
    </row>
    <row r="10" spans="3:8" x14ac:dyDescent="0.3">
      <c r="C10" s="2">
        <v>6</v>
      </c>
      <c r="D10" s="2" t="s">
        <v>7</v>
      </c>
      <c r="E10" s="2">
        <f t="shared" ca="1" si="0"/>
        <v>819956</v>
      </c>
      <c r="F10" s="2" t="str">
        <f t="shared" ca="1" si="1"/>
        <v>Full-Time</v>
      </c>
      <c r="G10" s="2">
        <f t="shared" ca="1" si="2"/>
        <v>19</v>
      </c>
      <c r="H10" s="3">
        <f t="shared" ca="1" si="3"/>
        <v>0.11</v>
      </c>
    </row>
    <row r="11" spans="3:8" x14ac:dyDescent="0.3">
      <c r="C11" s="2">
        <v>7</v>
      </c>
      <c r="D11" s="2" t="s">
        <v>8</v>
      </c>
      <c r="E11" s="2">
        <f t="shared" ca="1" si="0"/>
        <v>344978</v>
      </c>
      <c r="F11" s="2" t="str">
        <f t="shared" ca="1" si="1"/>
        <v>Part-Time</v>
      </c>
      <c r="G11" s="2">
        <f t="shared" ca="1" si="2"/>
        <v>18</v>
      </c>
      <c r="H11" s="3">
        <f t="shared" ca="1" si="3"/>
        <v>0.15</v>
      </c>
    </row>
    <row r="12" spans="3:8" x14ac:dyDescent="0.3">
      <c r="C12" s="2">
        <v>8</v>
      </c>
      <c r="D12" s="2" t="s">
        <v>9</v>
      </c>
      <c r="E12" s="2">
        <f t="shared" ca="1" si="0"/>
        <v>992980</v>
      </c>
      <c r="F12" s="2" t="str">
        <f t="shared" ca="1" si="1"/>
        <v>Full-Time</v>
      </c>
      <c r="G12" s="2">
        <f t="shared" ca="1" si="2"/>
        <v>25</v>
      </c>
      <c r="H12" s="3">
        <f t="shared" ca="1" si="3"/>
        <v>0.16</v>
      </c>
    </row>
    <row r="13" spans="3:8" x14ac:dyDescent="0.3">
      <c r="C13" s="2">
        <v>9</v>
      </c>
      <c r="D13" s="2" t="s">
        <v>10</v>
      </c>
      <c r="E13" s="2">
        <f t="shared" ca="1" si="0"/>
        <v>836397</v>
      </c>
      <c r="F13" s="2" t="str">
        <f t="shared" ca="1" si="1"/>
        <v>Part-Time</v>
      </c>
      <c r="G13" s="2">
        <f t="shared" ca="1" si="2"/>
        <v>25</v>
      </c>
      <c r="H13" s="3">
        <f t="shared" ca="1" si="3"/>
        <v>0.19</v>
      </c>
    </row>
    <row r="14" spans="3:8" x14ac:dyDescent="0.3">
      <c r="C14" s="2">
        <v>10</v>
      </c>
      <c r="D14" s="2" t="s">
        <v>11</v>
      </c>
      <c r="E14" s="2">
        <f t="shared" ca="1" si="0"/>
        <v>208487</v>
      </c>
      <c r="F14" s="2" t="str">
        <f t="shared" ca="1" si="1"/>
        <v>Part-Time</v>
      </c>
      <c r="G14" s="2">
        <f t="shared" ca="1" si="2"/>
        <v>19</v>
      </c>
      <c r="H14" s="3">
        <f t="shared" ca="1" si="3"/>
        <v>0.12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D2903-F969-462D-BC20-387BAF4786DB}">
  <dimension ref="A3:AD52"/>
  <sheetViews>
    <sheetView topLeftCell="E8" zoomScale="82" workbookViewId="0">
      <selection activeCell="H28" sqref="H28"/>
    </sheetView>
  </sheetViews>
  <sheetFormatPr defaultRowHeight="14.4" x14ac:dyDescent="0.3"/>
  <cols>
    <col min="2" max="2" width="13.109375" bestFit="1" customWidth="1"/>
    <col min="3" max="3" width="13.21875" customWidth="1"/>
    <col min="4" max="4" width="14.21875" bestFit="1" customWidth="1"/>
    <col min="5" max="5" width="18.21875" bestFit="1" customWidth="1"/>
  </cols>
  <sheetData>
    <row r="3" spans="1:30" x14ac:dyDescent="0.3">
      <c r="A3" s="4" t="s">
        <v>46</v>
      </c>
      <c r="B3" s="4" t="s">
        <v>42</v>
      </c>
      <c r="C3" s="4" t="s">
        <v>43</v>
      </c>
      <c r="D3" s="4" t="s">
        <v>44</v>
      </c>
      <c r="E3" s="4" t="s">
        <v>45</v>
      </c>
      <c r="F3" s="4" t="s">
        <v>41</v>
      </c>
    </row>
    <row r="4" spans="1:30" x14ac:dyDescent="0.3">
      <c r="A4" s="4">
        <f>'Emp Dashboard'!BP10</f>
        <v>1</v>
      </c>
      <c r="B4" s="4">
        <f>'Emp Dashboard'!BQ10</f>
        <v>86</v>
      </c>
      <c r="C4" s="66">
        <f ca="1">'Emp Dashboard'!BS10</f>
        <v>2064</v>
      </c>
      <c r="D4" s="66">
        <f ca="1">'Emp Dashboard'!BU10</f>
        <v>881.80000000000007</v>
      </c>
      <c r="E4" s="66">
        <f ca="1">'Emp Dashboard'!BW10</f>
        <v>2945.8</v>
      </c>
      <c r="F4" s="4">
        <f ca="1">'Emp Dashboard'!BY10</f>
        <v>8818</v>
      </c>
    </row>
    <row r="5" spans="1:30" x14ac:dyDescent="0.3">
      <c r="A5" s="4">
        <f>'Emp Dashboard'!BP26</f>
        <v>2</v>
      </c>
      <c r="B5" s="4">
        <f>'Emp Dashboard'!BQ26</f>
        <v>92</v>
      </c>
      <c r="C5" s="66">
        <f ca="1">'Emp Dashboard'!BS26</f>
        <v>2208</v>
      </c>
      <c r="D5" s="66">
        <f ca="1">'Emp Dashboard'!BU26</f>
        <v>1195.44</v>
      </c>
      <c r="E5" s="66">
        <f ca="1">'Emp Dashboard'!BW26</f>
        <v>3403.44</v>
      </c>
      <c r="F5" s="4">
        <f ca="1">'Emp Dashboard'!BY26</f>
        <v>9962</v>
      </c>
    </row>
    <row r="6" spans="1:30" x14ac:dyDescent="0.3">
      <c r="A6" s="4">
        <f>'Emp Dashboard'!BP42</f>
        <v>3</v>
      </c>
      <c r="B6" s="4">
        <f>'Emp Dashboard'!BQ42</f>
        <v>90</v>
      </c>
      <c r="C6" s="66">
        <f ca="1">'Emp Dashboard'!BS42</f>
        <v>1980</v>
      </c>
      <c r="D6" s="66">
        <f ca="1">'Emp Dashboard'!BU42</f>
        <v>975.52000000000021</v>
      </c>
      <c r="E6" s="66">
        <f ca="1">'Emp Dashboard'!BW42</f>
        <v>2955.52</v>
      </c>
      <c r="F6" s="4">
        <f ca="1">'Emp Dashboard'!BY42</f>
        <v>6968</v>
      </c>
    </row>
    <row r="7" spans="1:30" x14ac:dyDescent="0.3">
      <c r="A7" s="4">
        <f>'Emp Dashboard'!BP58</f>
        <v>4</v>
      </c>
      <c r="B7" s="4">
        <f>'Emp Dashboard'!BQ58</f>
        <v>86</v>
      </c>
      <c r="C7" s="66">
        <f ca="1">'Emp Dashboard'!BS58</f>
        <v>1634</v>
      </c>
      <c r="D7" s="66">
        <f ca="1">'Emp Dashboard'!BU58</f>
        <v>917.92999999999984</v>
      </c>
      <c r="E7" s="66">
        <f ca="1">'Emp Dashboard'!BW58</f>
        <v>2551.9299999999998</v>
      </c>
      <c r="F7" s="4">
        <f ca="1">'Emp Dashboard'!BY58</f>
        <v>7061</v>
      </c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</row>
    <row r="8" spans="1:30" x14ac:dyDescent="0.3">
      <c r="A8" s="4">
        <f>'Emp Dashboard'!BP74</f>
        <v>5</v>
      </c>
      <c r="B8" s="4">
        <f>'Emp Dashboard'!BQ74</f>
        <v>86</v>
      </c>
      <c r="C8" s="66">
        <f ca="1">'Emp Dashboard'!BS74</f>
        <v>1634</v>
      </c>
      <c r="D8" s="66">
        <f ca="1">'Emp Dashboard'!BU74</f>
        <v>948.36</v>
      </c>
      <c r="E8" s="66">
        <f ca="1">'Emp Dashboard'!BW74</f>
        <v>2582.36</v>
      </c>
      <c r="F8" s="4">
        <f ca="1">'Emp Dashboard'!BY74</f>
        <v>7903</v>
      </c>
      <c r="I8" s="58"/>
      <c r="J8" s="58"/>
      <c r="K8" s="5" t="s">
        <v>47</v>
      </c>
      <c r="L8" s="5"/>
      <c r="M8" s="5"/>
      <c r="N8" s="5"/>
      <c r="O8" s="5"/>
      <c r="P8" s="5"/>
      <c r="Q8" s="5"/>
      <c r="R8" s="5"/>
      <c r="S8" s="5"/>
      <c r="T8" s="5"/>
      <c r="U8" s="5" t="s">
        <v>49</v>
      </c>
      <c r="V8" s="5"/>
      <c r="W8" s="5"/>
      <c r="X8" s="5"/>
      <c r="Y8" s="5"/>
      <c r="Z8" s="5"/>
      <c r="AA8" s="5"/>
      <c r="AB8" s="5"/>
      <c r="AC8" s="5"/>
      <c r="AD8" s="5"/>
    </row>
    <row r="9" spans="1:30" x14ac:dyDescent="0.3">
      <c r="A9" s="4">
        <f>'Emp Dashboard'!BP90</f>
        <v>6</v>
      </c>
      <c r="B9" s="4">
        <f>'Emp Dashboard'!BQ90</f>
        <v>86</v>
      </c>
      <c r="C9" s="66">
        <f ca="1">'Emp Dashboard'!BS90</f>
        <v>1634</v>
      </c>
      <c r="D9" s="66">
        <f ca="1">'Emp Dashboard'!BU90</f>
        <v>890.56000000000006</v>
      </c>
      <c r="E9" s="66">
        <f ca="1">'Emp Dashboard'!BW90</f>
        <v>2524.5600000000004</v>
      </c>
      <c r="F9" s="4">
        <f ca="1">'Emp Dashboard'!BY90</f>
        <v>8096</v>
      </c>
      <c r="I9" s="58"/>
      <c r="J9" s="5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x14ac:dyDescent="0.3">
      <c r="A10" s="4">
        <f>'Emp Dashboard'!BP106</f>
        <v>7</v>
      </c>
      <c r="B10" s="4">
        <f>'Emp Dashboard'!BQ106</f>
        <v>86</v>
      </c>
      <c r="C10" s="66">
        <f ca="1">'Emp Dashboard'!BS106</f>
        <v>1548</v>
      </c>
      <c r="D10" s="66">
        <f ca="1">'Emp Dashboard'!BU106</f>
        <v>1412.1</v>
      </c>
      <c r="E10" s="66">
        <f ca="1">'Emp Dashboard'!BW106</f>
        <v>2960.1</v>
      </c>
      <c r="F10" s="4">
        <f ca="1">'Emp Dashboard'!BY106</f>
        <v>9414</v>
      </c>
      <c r="I10" s="58"/>
      <c r="J10" s="6" t="s">
        <v>46</v>
      </c>
      <c r="K10" s="6">
        <f>$A$4</f>
        <v>1</v>
      </c>
      <c r="L10" s="6">
        <f>$A$5</f>
        <v>2</v>
      </c>
      <c r="M10" s="6">
        <f>$A$6</f>
        <v>3</v>
      </c>
      <c r="N10" s="6">
        <f>$A$7</f>
        <v>4</v>
      </c>
      <c r="O10" s="6">
        <f>$A$8</f>
        <v>5</v>
      </c>
      <c r="P10" s="6">
        <f>$A$9</f>
        <v>6</v>
      </c>
      <c r="Q10" s="6">
        <f>$A$10</f>
        <v>7</v>
      </c>
      <c r="R10" s="6">
        <f>$A$11</f>
        <v>8</v>
      </c>
      <c r="S10" s="6">
        <f>$A$12</f>
        <v>9</v>
      </c>
      <c r="T10" s="6">
        <f>$A$13</f>
        <v>10</v>
      </c>
      <c r="U10" s="6">
        <f>$A$4</f>
        <v>1</v>
      </c>
      <c r="V10" s="6">
        <f>$A$5</f>
        <v>2</v>
      </c>
      <c r="W10" s="6">
        <f>$A$6</f>
        <v>3</v>
      </c>
      <c r="X10" s="6">
        <f>$A$7</f>
        <v>4</v>
      </c>
      <c r="Y10" s="6">
        <f>$A$8</f>
        <v>5</v>
      </c>
      <c r="Z10" s="6">
        <f>$A$9</f>
        <v>6</v>
      </c>
      <c r="AA10" s="6">
        <f>$A$10</f>
        <v>7</v>
      </c>
      <c r="AB10" s="6">
        <f>$A$11</f>
        <v>8</v>
      </c>
      <c r="AC10" s="6">
        <f>$A$12</f>
        <v>9</v>
      </c>
      <c r="AD10" s="6">
        <f>$A$13</f>
        <v>10</v>
      </c>
    </row>
    <row r="11" spans="1:30" x14ac:dyDescent="0.3">
      <c r="A11" s="4">
        <f>'Emp Dashboard'!BP122</f>
        <v>8</v>
      </c>
      <c r="B11" s="4">
        <f>'Emp Dashboard'!BQ122</f>
        <v>86</v>
      </c>
      <c r="C11" s="66">
        <f ca="1">'Emp Dashboard'!BS122</f>
        <v>2150</v>
      </c>
      <c r="D11" s="66">
        <f ca="1">'Emp Dashboard'!BU122</f>
        <v>1264.1599999999999</v>
      </c>
      <c r="E11" s="66">
        <f ca="1">'Emp Dashboard'!BW122</f>
        <v>3414.16</v>
      </c>
      <c r="F11" s="4">
        <f ca="1">'Emp Dashboard'!BY122</f>
        <v>7901</v>
      </c>
      <c r="I11" s="58"/>
      <c r="J11" s="5"/>
      <c r="K11" s="5">
        <f ca="1">VLOOKUP(K10,$A$4:$F$13,6)</f>
        <v>8818</v>
      </c>
      <c r="L11" s="5">
        <f t="shared" ref="L11:T11" ca="1" si="0">VLOOKUP(L10,$A$4:$F$13,6)</f>
        <v>9962</v>
      </c>
      <c r="M11" s="5">
        <f t="shared" ca="1" si="0"/>
        <v>6968</v>
      </c>
      <c r="N11" s="5">
        <f t="shared" ca="1" si="0"/>
        <v>7061</v>
      </c>
      <c r="O11" s="5">
        <f t="shared" ca="1" si="0"/>
        <v>7903</v>
      </c>
      <c r="P11" s="5">
        <f t="shared" ca="1" si="0"/>
        <v>8096</v>
      </c>
      <c r="Q11" s="5">
        <f t="shared" ca="1" si="0"/>
        <v>9414</v>
      </c>
      <c r="R11" s="5">
        <f t="shared" ca="1" si="0"/>
        <v>7901</v>
      </c>
      <c r="S11" s="5">
        <f t="shared" ca="1" si="0"/>
        <v>8479</v>
      </c>
      <c r="T11" s="5">
        <f t="shared" ca="1" si="0"/>
        <v>6737</v>
      </c>
      <c r="U11" s="5">
        <f ca="1">VLOOKUP(U10,$A$4:$F$13,5)</f>
        <v>2945.8</v>
      </c>
      <c r="V11" s="5">
        <f t="shared" ref="V11:AD11" ca="1" si="1">VLOOKUP(V10,$A$4:$F$13,5)</f>
        <v>3403.44</v>
      </c>
      <c r="W11" s="5">
        <f t="shared" ca="1" si="1"/>
        <v>2955.52</v>
      </c>
      <c r="X11" s="5">
        <f t="shared" ca="1" si="1"/>
        <v>2551.9299999999998</v>
      </c>
      <c r="Y11" s="5">
        <f t="shared" ca="1" si="1"/>
        <v>2582.36</v>
      </c>
      <c r="Z11" s="5">
        <f t="shared" ca="1" si="1"/>
        <v>2524.5600000000004</v>
      </c>
      <c r="AA11" s="5">
        <f t="shared" ca="1" si="1"/>
        <v>2960.1</v>
      </c>
      <c r="AB11" s="5">
        <f t="shared" ca="1" si="1"/>
        <v>3414.16</v>
      </c>
      <c r="AC11" s="5">
        <f t="shared" ca="1" si="1"/>
        <v>3761.01</v>
      </c>
      <c r="AD11" s="5">
        <f t="shared" ca="1" si="1"/>
        <v>2442.44</v>
      </c>
    </row>
    <row r="12" spans="1:30" x14ac:dyDescent="0.3">
      <c r="A12" s="4">
        <f>'Emp Dashboard'!BP138</f>
        <v>9</v>
      </c>
      <c r="B12" s="4">
        <f>'Emp Dashboard'!BQ138</f>
        <v>86</v>
      </c>
      <c r="C12" s="66">
        <f ca="1">'Emp Dashboard'!BS138</f>
        <v>2150</v>
      </c>
      <c r="D12" s="66">
        <f ca="1">'Emp Dashboard'!BU138</f>
        <v>1611.01</v>
      </c>
      <c r="E12" s="66">
        <f ca="1">'Emp Dashboard'!BW138</f>
        <v>3761.01</v>
      </c>
      <c r="F12" s="4">
        <f ca="1">'Emp Dashboard'!BY138</f>
        <v>8479</v>
      </c>
      <c r="I12" s="58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x14ac:dyDescent="0.3">
      <c r="A13" s="4">
        <f>'Emp Dashboard'!BP154</f>
        <v>10</v>
      </c>
      <c r="B13" s="4">
        <f>'Emp Dashboard'!BQ154</f>
        <v>86</v>
      </c>
      <c r="C13" s="66">
        <f ca="1">'Emp Dashboard'!BS154</f>
        <v>1634</v>
      </c>
      <c r="D13" s="66">
        <f ca="1">'Emp Dashboard'!BU154</f>
        <v>808.44</v>
      </c>
      <c r="E13" s="66">
        <f ca="1">'Emp Dashboard'!BW154</f>
        <v>2442.44</v>
      </c>
      <c r="F13" s="4">
        <f ca="1">'Emp Dashboard'!BY154</f>
        <v>6737</v>
      </c>
      <c r="I13" s="58"/>
      <c r="J13" s="5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x14ac:dyDescent="0.3">
      <c r="I14" s="58"/>
      <c r="J14" s="5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x14ac:dyDescent="0.3">
      <c r="I15" s="58"/>
      <c r="J15" s="5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x14ac:dyDescent="0.3">
      <c r="I16" s="58"/>
      <c r="J16" s="5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9:30" x14ac:dyDescent="0.3">
      <c r="I17" s="58"/>
      <c r="J17" s="5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9:30" x14ac:dyDescent="0.3">
      <c r="I18" s="58"/>
      <c r="J18" s="5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9:30" x14ac:dyDescent="0.3">
      <c r="I19" s="58"/>
      <c r="J19" s="5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9:30" x14ac:dyDescent="0.3">
      <c r="I20" s="58"/>
      <c r="J20" s="5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9:30" x14ac:dyDescent="0.3">
      <c r="I21" s="58"/>
      <c r="J21" s="5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9:30" x14ac:dyDescent="0.3">
      <c r="I22" s="58"/>
      <c r="J22" s="5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9:30" x14ac:dyDescent="0.3">
      <c r="I23" s="58"/>
      <c r="J23" s="58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9:30" x14ac:dyDescent="0.3">
      <c r="I24" s="58"/>
      <c r="J24" s="58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9:30" x14ac:dyDescent="0.3">
      <c r="I25" s="58"/>
      <c r="J25" s="58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9:30" x14ac:dyDescent="0.3">
      <c r="I26" s="58"/>
      <c r="J26" s="58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9:30" x14ac:dyDescent="0.3">
      <c r="I27" s="58"/>
      <c r="J27" s="58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9:30" x14ac:dyDescent="0.3">
      <c r="I28" s="58"/>
      <c r="J28" s="58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9:30" x14ac:dyDescent="0.3">
      <c r="I29" s="58"/>
      <c r="J29" s="58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9:30" x14ac:dyDescent="0.3">
      <c r="I30" s="58"/>
      <c r="J30" s="58"/>
      <c r="K30" s="5" t="s">
        <v>48</v>
      </c>
      <c r="L30" s="5"/>
      <c r="M30" s="5"/>
      <c r="N30" s="5"/>
      <c r="O30" s="5"/>
      <c r="P30" s="5"/>
      <c r="Q30" s="5"/>
      <c r="R30" s="5"/>
      <c r="S30" s="5"/>
      <c r="T30" s="5"/>
      <c r="U30" s="5" t="s">
        <v>50</v>
      </c>
      <c r="V30" s="5"/>
      <c r="W30" s="5"/>
      <c r="X30" s="5"/>
      <c r="Y30" s="5"/>
      <c r="Z30" s="5"/>
      <c r="AA30" s="5"/>
      <c r="AB30" s="5"/>
      <c r="AC30" s="5"/>
      <c r="AD30" s="5"/>
    </row>
    <row r="31" spans="9:30" x14ac:dyDescent="0.3">
      <c r="I31" s="58"/>
      <c r="J31" s="58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9:30" x14ac:dyDescent="0.3">
      <c r="I32" s="58"/>
      <c r="J32" s="6" t="s">
        <v>46</v>
      </c>
      <c r="K32" s="6">
        <f>$A$4</f>
        <v>1</v>
      </c>
      <c r="L32" s="6">
        <f>$A$5</f>
        <v>2</v>
      </c>
      <c r="M32" s="6">
        <f>$A$6</f>
        <v>3</v>
      </c>
      <c r="N32" s="6">
        <f>$A$7</f>
        <v>4</v>
      </c>
      <c r="O32" s="6">
        <f>$A$8</f>
        <v>5</v>
      </c>
      <c r="P32" s="6">
        <f>$A$9</f>
        <v>6</v>
      </c>
      <c r="Q32" s="6">
        <f>$A$10</f>
        <v>7</v>
      </c>
      <c r="R32" s="6">
        <f>$A$11</f>
        <v>8</v>
      </c>
      <c r="S32" s="6">
        <f>$A$12</f>
        <v>9</v>
      </c>
      <c r="T32" s="6">
        <f>$A$13</f>
        <v>10</v>
      </c>
      <c r="U32" s="6">
        <f>$A$4</f>
        <v>1</v>
      </c>
      <c r="V32" s="6">
        <f>$A$5</f>
        <v>2</v>
      </c>
      <c r="W32" s="6">
        <f>$A$6</f>
        <v>3</v>
      </c>
      <c r="X32" s="6">
        <f>$A$7</f>
        <v>4</v>
      </c>
      <c r="Y32" s="6">
        <f>$A$8</f>
        <v>5</v>
      </c>
      <c r="Z32" s="6">
        <f>$A$9</f>
        <v>6</v>
      </c>
      <c r="AA32" s="6">
        <f>$A$10</f>
        <v>7</v>
      </c>
      <c r="AB32" s="6">
        <f>$A$11</f>
        <v>8</v>
      </c>
      <c r="AC32" s="6">
        <f>$A$12</f>
        <v>9</v>
      </c>
      <c r="AD32" s="6">
        <f>$A$13</f>
        <v>10</v>
      </c>
    </row>
    <row r="33" spans="9:30" x14ac:dyDescent="0.3">
      <c r="I33" s="58"/>
      <c r="J33" s="5"/>
      <c r="K33" s="5">
        <f ca="1">K11/U11</f>
        <v>2.9934143526376533</v>
      </c>
      <c r="L33" s="5">
        <f t="shared" ref="L33:T33" ca="1" si="2">L11/V11</f>
        <v>2.9270385257269114</v>
      </c>
      <c r="M33" s="5">
        <f t="shared" ca="1" si="2"/>
        <v>2.3576223473365094</v>
      </c>
      <c r="N33" s="5">
        <f ca="1">N11/X11</f>
        <v>2.7669254250704372</v>
      </c>
      <c r="O33" s="5">
        <f t="shared" ca="1" si="2"/>
        <v>3.0603788782354124</v>
      </c>
      <c r="P33" s="5">
        <f t="shared" ca="1" si="2"/>
        <v>3.2068954590106786</v>
      </c>
      <c r="Q33" s="5">
        <f t="shared" ca="1" si="2"/>
        <v>3.1802979629066588</v>
      </c>
      <c r="R33" s="5">
        <f t="shared" ca="1" si="2"/>
        <v>2.3141856269184808</v>
      </c>
      <c r="S33" s="5">
        <f ca="1">S11/AC11</f>
        <v>2.2544476084881455</v>
      </c>
      <c r="T33" s="5">
        <f t="shared" ca="1" si="2"/>
        <v>2.7583072665039876</v>
      </c>
      <c r="U33" s="5">
        <f>VLOOKUP(U32,$A$4:$F$13,2)</f>
        <v>86</v>
      </c>
      <c r="V33" s="5">
        <f t="shared" ref="V33:AD33" si="3">VLOOKUP(V32,$A$4:$F$13,2)</f>
        <v>92</v>
      </c>
      <c r="W33" s="5">
        <f t="shared" si="3"/>
        <v>90</v>
      </c>
      <c r="X33" s="5">
        <f t="shared" si="3"/>
        <v>86</v>
      </c>
      <c r="Y33" s="5">
        <f t="shared" si="3"/>
        <v>86</v>
      </c>
      <c r="Z33" s="5">
        <f t="shared" si="3"/>
        <v>86</v>
      </c>
      <c r="AA33" s="5">
        <f t="shared" si="3"/>
        <v>86</v>
      </c>
      <c r="AB33" s="5">
        <f t="shared" si="3"/>
        <v>86</v>
      </c>
      <c r="AC33" s="5">
        <f t="shared" si="3"/>
        <v>86</v>
      </c>
      <c r="AD33" s="5">
        <f t="shared" si="3"/>
        <v>86</v>
      </c>
    </row>
    <row r="34" spans="9:30" x14ac:dyDescent="0.3">
      <c r="I34" s="58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9:30" x14ac:dyDescent="0.3">
      <c r="I35" s="58"/>
      <c r="J35" s="58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9:30" x14ac:dyDescent="0.3">
      <c r="I36" s="58"/>
      <c r="J36" s="58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9:30" x14ac:dyDescent="0.3">
      <c r="I37" s="58"/>
      <c r="J37" s="58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9:30" x14ac:dyDescent="0.3">
      <c r="I38" s="58"/>
      <c r="J38" s="58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9:30" x14ac:dyDescent="0.3">
      <c r="I39" s="58"/>
      <c r="J39" s="58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9:30" x14ac:dyDescent="0.3">
      <c r="I40" s="58"/>
      <c r="J40" s="58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9:30" x14ac:dyDescent="0.3">
      <c r="I41" s="58"/>
      <c r="J41" s="58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9:30" x14ac:dyDescent="0.3">
      <c r="I42" s="58"/>
      <c r="J42" s="58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9:30" x14ac:dyDescent="0.3">
      <c r="I43" s="58"/>
      <c r="J43" s="58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9:30" x14ac:dyDescent="0.3">
      <c r="I44" s="58"/>
      <c r="J44" s="58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9:30" x14ac:dyDescent="0.3">
      <c r="I45" s="58"/>
      <c r="J45" s="58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9:30" x14ac:dyDescent="0.3">
      <c r="I46" s="58"/>
      <c r="J46" s="58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9:30" x14ac:dyDescent="0.3">
      <c r="I47" s="58"/>
      <c r="J47" s="58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9:30" x14ac:dyDescent="0.3">
      <c r="I48" s="58"/>
      <c r="J48" s="58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9:30" x14ac:dyDescent="0.3">
      <c r="I49" s="58"/>
      <c r="J49" s="58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9:30" x14ac:dyDescent="0.3">
      <c r="I50" s="58"/>
      <c r="J50" s="58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9:30" x14ac:dyDescent="0.3">
      <c r="I51" s="58"/>
      <c r="J51" s="58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9:30" x14ac:dyDescent="0.3"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</row>
  </sheetData>
  <mergeCells count="50">
    <mergeCell ref="AA33:AA34"/>
    <mergeCell ref="AB33:AB34"/>
    <mergeCell ref="AC33:AC34"/>
    <mergeCell ref="AD33:AD34"/>
    <mergeCell ref="K35:T51"/>
    <mergeCell ref="U35:AD51"/>
    <mergeCell ref="U33:U34"/>
    <mergeCell ref="V33:V34"/>
    <mergeCell ref="W33:W34"/>
    <mergeCell ref="X33:X34"/>
    <mergeCell ref="Y33:Y34"/>
    <mergeCell ref="Z33:Z34"/>
    <mergeCell ref="O33:O34"/>
    <mergeCell ref="P33:P34"/>
    <mergeCell ref="Q33:Q34"/>
    <mergeCell ref="R33:R34"/>
    <mergeCell ref="S33:S34"/>
    <mergeCell ref="T33:T34"/>
    <mergeCell ref="AC11:AC12"/>
    <mergeCell ref="AD11:AD12"/>
    <mergeCell ref="U13:AD29"/>
    <mergeCell ref="K30:T31"/>
    <mergeCell ref="U30:AD31"/>
    <mergeCell ref="J33:J34"/>
    <mergeCell ref="K33:K34"/>
    <mergeCell ref="L33:L34"/>
    <mergeCell ref="M33:M34"/>
    <mergeCell ref="N33:N34"/>
    <mergeCell ref="U8:AD9"/>
    <mergeCell ref="K13:T29"/>
    <mergeCell ref="U11:U12"/>
    <mergeCell ref="V11:V12"/>
    <mergeCell ref="W11:W12"/>
    <mergeCell ref="X11:X12"/>
    <mergeCell ref="Y11:Y12"/>
    <mergeCell ref="Z11:Z12"/>
    <mergeCell ref="AA11:AA12"/>
    <mergeCell ref="AB11:AB12"/>
    <mergeCell ref="P11:P12"/>
    <mergeCell ref="Q11:Q12"/>
    <mergeCell ref="R11:R12"/>
    <mergeCell ref="S11:S12"/>
    <mergeCell ref="T11:T12"/>
    <mergeCell ref="K8:T9"/>
    <mergeCell ref="J11:J12"/>
    <mergeCell ref="K11:K12"/>
    <mergeCell ref="L11:L12"/>
    <mergeCell ref="M11:M12"/>
    <mergeCell ref="N11:N12"/>
    <mergeCell ref="O11:O12"/>
  </mergeCells>
  <conditionalFormatting sqref="K11:T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:T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E90EC-0DD9-44A5-A2EB-D1C5FD6E01DB}">
  <dimension ref="A3:CA180"/>
  <sheetViews>
    <sheetView zoomScale="49" zoomScaleNormal="58" workbookViewId="0">
      <selection activeCell="G28" sqref="G28:I29"/>
    </sheetView>
  </sheetViews>
  <sheetFormatPr defaultRowHeight="14.4" x14ac:dyDescent="0.3"/>
  <cols>
    <col min="1" max="1" width="8.88671875" style="58"/>
    <col min="2" max="2" width="9" style="58" bestFit="1" customWidth="1"/>
    <col min="3" max="3" width="4.21875" style="58" customWidth="1"/>
    <col min="4" max="4" width="8.88671875" style="58"/>
    <col min="5" max="5" width="12.109375" style="58" customWidth="1"/>
    <col min="6" max="6" width="13.77734375" style="58" bestFit="1" customWidth="1"/>
    <col min="7" max="7" width="8.88671875" style="58" customWidth="1"/>
    <col min="8" max="8" width="8.88671875" style="58"/>
    <col min="9" max="10" width="9" style="58" bestFit="1" customWidth="1"/>
    <col min="11" max="11" width="8.88671875" style="58"/>
    <col min="12" max="13" width="9" style="58" bestFit="1" customWidth="1"/>
    <col min="14" max="14" width="8.88671875" style="58"/>
    <col min="15" max="16" width="9" style="58" bestFit="1" customWidth="1"/>
    <col min="17" max="17" width="8.88671875" style="58"/>
    <col min="18" max="19" width="9" style="58" bestFit="1" customWidth="1"/>
    <col min="20" max="20" width="8.88671875" style="58"/>
    <col min="21" max="22" width="9" style="58" bestFit="1" customWidth="1"/>
    <col min="23" max="23" width="8.88671875" style="58"/>
    <col min="24" max="25" width="9" style="58" bestFit="1" customWidth="1"/>
    <col min="26" max="26" width="8.88671875" style="58"/>
    <col min="27" max="27" width="9" style="58" bestFit="1" customWidth="1"/>
    <col min="28" max="29" width="8.88671875" style="58"/>
    <col min="30" max="31" width="8.88671875" style="58" customWidth="1"/>
    <col min="32" max="32" width="18.109375" style="58" customWidth="1"/>
    <col min="33" max="33" width="7.33203125" style="58" customWidth="1"/>
    <col min="34" max="34" width="9.44140625" style="58" hidden="1" customWidth="1"/>
    <col min="35" max="35" width="4.88671875" style="58" hidden="1" customWidth="1"/>
    <col min="36" max="36" width="8.88671875" style="58"/>
    <col min="37" max="37" width="9.88671875" style="58" bestFit="1" customWidth="1"/>
    <col min="38" max="39" width="9" style="58" bestFit="1" customWidth="1"/>
    <col min="40" max="40" width="8.88671875" style="58"/>
    <col min="41" max="42" width="9" style="58" bestFit="1" customWidth="1"/>
    <col min="43" max="43" width="8.88671875" style="58"/>
    <col min="44" max="45" width="9" style="58" bestFit="1" customWidth="1"/>
    <col min="46" max="46" width="8.88671875" style="58"/>
    <col min="47" max="48" width="9" style="58" bestFit="1" customWidth="1"/>
    <col min="49" max="49" width="8.88671875" style="58"/>
    <col min="50" max="51" width="9" style="58" bestFit="1" customWidth="1"/>
    <col min="52" max="52" width="8.88671875" style="58"/>
    <col min="53" max="54" width="9" style="58" bestFit="1" customWidth="1"/>
    <col min="55" max="55" width="8.88671875" style="58"/>
    <col min="56" max="57" width="9" style="58" bestFit="1" customWidth="1"/>
    <col min="58" max="58" width="8.88671875" style="58"/>
    <col min="59" max="59" width="9" style="58" bestFit="1" customWidth="1"/>
    <col min="60" max="63" width="8.88671875" style="58"/>
    <col min="64" max="64" width="12.6640625" style="58" bestFit="1" customWidth="1"/>
    <col min="65" max="68" width="8.88671875" style="58"/>
    <col min="69" max="69" width="13.6640625" style="58" bestFit="1" customWidth="1"/>
    <col min="70" max="70" width="8.88671875" style="58"/>
    <col min="71" max="71" width="12" style="58" bestFit="1" customWidth="1"/>
    <col min="72" max="16384" width="8.88671875" style="58"/>
  </cols>
  <sheetData>
    <row r="3" spans="2:79" ht="14.4" customHeight="1" x14ac:dyDescent="0.3">
      <c r="B3" s="59" t="s">
        <v>32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60"/>
      <c r="BK3" s="60"/>
      <c r="BL3" s="60"/>
    </row>
    <row r="4" spans="2:79" ht="14.4" customHeight="1" x14ac:dyDescent="0.3">
      <c r="B4" s="61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</row>
    <row r="5" spans="2:79" ht="14.4" customHeight="1" x14ac:dyDescent="0.3">
      <c r="B5" s="50" t="s">
        <v>30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26"/>
      <c r="AH5" s="57" t="s">
        <v>31</v>
      </c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O5" s="13"/>
      <c r="BP5" s="13"/>
    </row>
    <row r="6" spans="2:79" ht="14.4" customHeight="1" x14ac:dyDescent="0.3">
      <c r="B6" s="52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26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O6" s="13"/>
      <c r="BP6" s="13"/>
      <c r="BQ6" s="5" t="s">
        <v>40</v>
      </c>
      <c r="BR6" s="5"/>
      <c r="BS6" s="5"/>
      <c r="BT6" s="5"/>
      <c r="BU6" s="5"/>
      <c r="BV6" s="5"/>
      <c r="BW6" s="5"/>
      <c r="BX6" s="5"/>
      <c r="BY6" s="13"/>
      <c r="BZ6" s="13"/>
      <c r="CA6" s="13"/>
    </row>
    <row r="7" spans="2:79" x14ac:dyDescent="0.3">
      <c r="B7" s="5" t="s">
        <v>16</v>
      </c>
      <c r="C7" s="5"/>
      <c r="D7" s="5" t="s">
        <v>1</v>
      </c>
      <c r="E7" s="5" t="s">
        <v>17</v>
      </c>
      <c r="F7" s="5" t="s">
        <v>15</v>
      </c>
      <c r="G7" s="5" t="s">
        <v>18</v>
      </c>
      <c r="H7" s="5"/>
      <c r="I7" s="5"/>
      <c r="J7" s="5" t="s">
        <v>21</v>
      </c>
      <c r="K7" s="5"/>
      <c r="L7" s="5"/>
      <c r="M7" s="5" t="s">
        <v>22</v>
      </c>
      <c r="N7" s="5"/>
      <c r="O7" s="5"/>
      <c r="P7" s="5" t="s">
        <v>23</v>
      </c>
      <c r="Q7" s="5"/>
      <c r="R7" s="5"/>
      <c r="S7" s="5" t="s">
        <v>24</v>
      </c>
      <c r="T7" s="5"/>
      <c r="U7" s="5"/>
      <c r="V7" s="5" t="s">
        <v>25</v>
      </c>
      <c r="W7" s="5"/>
      <c r="X7" s="5"/>
      <c r="Y7" s="5" t="s">
        <v>20</v>
      </c>
      <c r="Z7" s="5"/>
      <c r="AA7" s="5"/>
      <c r="AB7" s="5" t="s">
        <v>26</v>
      </c>
      <c r="AC7" s="5"/>
      <c r="AD7" s="5" t="s">
        <v>27</v>
      </c>
      <c r="AE7" s="5"/>
      <c r="AF7" s="64" t="s">
        <v>36</v>
      </c>
      <c r="AG7" s="26"/>
      <c r="AH7" s="5" t="s">
        <v>16</v>
      </c>
      <c r="AI7" s="5"/>
      <c r="AJ7" s="5" t="s">
        <v>1</v>
      </c>
      <c r="AK7" s="5" t="s">
        <v>17</v>
      </c>
      <c r="AL7" s="5" t="s">
        <v>15</v>
      </c>
      <c r="AM7" s="5" t="s">
        <v>18</v>
      </c>
      <c r="AN7" s="5"/>
      <c r="AO7" s="5"/>
      <c r="AP7" s="5" t="s">
        <v>21</v>
      </c>
      <c r="AQ7" s="5"/>
      <c r="AR7" s="5"/>
      <c r="AS7" s="5" t="s">
        <v>22</v>
      </c>
      <c r="AT7" s="5"/>
      <c r="AU7" s="5"/>
      <c r="AV7" s="5" t="s">
        <v>23</v>
      </c>
      <c r="AW7" s="5"/>
      <c r="AX7" s="5"/>
      <c r="AY7" s="5" t="s">
        <v>24</v>
      </c>
      <c r="AZ7" s="5"/>
      <c r="BA7" s="5"/>
      <c r="BB7" s="5" t="s">
        <v>25</v>
      </c>
      <c r="BC7" s="5"/>
      <c r="BD7" s="5"/>
      <c r="BE7" s="5" t="s">
        <v>20</v>
      </c>
      <c r="BF7" s="5"/>
      <c r="BG7" s="5"/>
      <c r="BH7" s="5" t="s">
        <v>26</v>
      </c>
      <c r="BI7" s="5"/>
      <c r="BJ7" s="5" t="s">
        <v>27</v>
      </c>
      <c r="BK7" s="5"/>
      <c r="BL7" s="44" t="s">
        <v>36</v>
      </c>
      <c r="BO7" s="13"/>
      <c r="BP7" s="13"/>
      <c r="BQ7" s="5"/>
      <c r="BR7" s="5"/>
      <c r="BS7" s="5"/>
      <c r="BT7" s="5"/>
      <c r="BU7" s="5"/>
      <c r="BV7" s="5"/>
      <c r="BW7" s="5"/>
      <c r="BX7" s="5"/>
      <c r="BY7" s="13"/>
      <c r="BZ7" s="13"/>
      <c r="CA7" s="13"/>
    </row>
    <row r="8" spans="2:79" x14ac:dyDescent="0.3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65"/>
      <c r="AG8" s="26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44"/>
      <c r="BO8" s="13"/>
      <c r="BP8" s="13"/>
      <c r="BQ8" s="44" t="s">
        <v>37</v>
      </c>
      <c r="BR8" s="44"/>
      <c r="BS8" s="44" t="s">
        <v>38</v>
      </c>
      <c r="BT8" s="44"/>
      <c r="BU8" s="44" t="s">
        <v>35</v>
      </c>
      <c r="BV8" s="44"/>
      <c r="BW8" s="44" t="s">
        <v>39</v>
      </c>
      <c r="BX8" s="44"/>
      <c r="BY8" s="5" t="s">
        <v>41</v>
      </c>
      <c r="BZ8" s="5"/>
      <c r="CA8" s="13"/>
    </row>
    <row r="9" spans="2:79" x14ac:dyDescent="0.3">
      <c r="B9" s="6"/>
      <c r="C9" s="5"/>
      <c r="D9" s="6"/>
      <c r="E9" s="6"/>
      <c r="F9" s="6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27"/>
      <c r="AG9" s="26"/>
      <c r="AH9" s="6"/>
      <c r="AI9" s="5"/>
      <c r="AJ9" s="6"/>
      <c r="AK9" s="6"/>
      <c r="AL9" s="6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O9" s="13"/>
      <c r="BP9" s="13"/>
      <c r="BQ9" s="44"/>
      <c r="BR9" s="44"/>
      <c r="BS9" s="44"/>
      <c r="BT9" s="44"/>
      <c r="BU9" s="44"/>
      <c r="BV9" s="44"/>
      <c r="BW9" s="44"/>
      <c r="BX9" s="44"/>
      <c r="BY9" s="5"/>
      <c r="BZ9" s="5"/>
      <c r="CA9" s="13"/>
    </row>
    <row r="10" spans="2:79" x14ac:dyDescent="0.3">
      <c r="B10" s="15">
        <v>1</v>
      </c>
      <c r="C10" s="5"/>
      <c r="D10" s="5" t="str">
        <f>VLOOKUP(B10,'Emp Table'!$C$5:$D$14,2)</f>
        <v>Name 1</v>
      </c>
      <c r="E10" s="10">
        <f ca="1">VLOOKUP('Emp Dashboard'!B10,'Emp Table'!$C$5:$H$14,5)</f>
        <v>24</v>
      </c>
      <c r="F10" s="28">
        <f ca="1">VLOOKUP('Emp Dashboard'!B10,'Emp Table'!$C$5:$H$14,6)</f>
        <v>0.1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27"/>
      <c r="AG10" s="26"/>
      <c r="AH10" s="15">
        <f>B10</f>
        <v>1</v>
      </c>
      <c r="AI10" s="5"/>
      <c r="AJ10" s="5" t="str">
        <f>VLOOKUP(AH10,'Emp Table'!$C$5:$D$14,2)</f>
        <v>Name 1</v>
      </c>
      <c r="AK10" s="10">
        <f ca="1">VLOOKUP('Emp Dashboard'!AH10,'Emp Table'!$C$5:$H$14,5)</f>
        <v>24</v>
      </c>
      <c r="AL10" s="28">
        <f ca="1">VLOOKUP('Emp Dashboard'!AH10,'Emp Table'!$C$5:$H$14,6)</f>
        <v>0.1</v>
      </c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P10" s="5">
        <f>B10</f>
        <v>1</v>
      </c>
      <c r="BQ10" s="5">
        <f>AB11+BH11</f>
        <v>86</v>
      </c>
      <c r="BR10" s="5"/>
      <c r="BS10" s="10">
        <f ca="1">AD11+BJ11</f>
        <v>2064</v>
      </c>
      <c r="BT10" s="5"/>
      <c r="BU10" s="10">
        <f ca="1">AD19+BJ19</f>
        <v>881.80000000000007</v>
      </c>
      <c r="BV10" s="5"/>
      <c r="BW10" s="10">
        <f ca="1">AF11+BL11</f>
        <v>2945.8</v>
      </c>
      <c r="BX10" s="5"/>
      <c r="BY10" s="5">
        <f ca="1">SUM(AM18:BG19)+SUM(G18:AA19)</f>
        <v>8818</v>
      </c>
      <c r="BZ10" s="5"/>
      <c r="CA10" s="13"/>
    </row>
    <row r="11" spans="2:79" x14ac:dyDescent="0.3">
      <c r="B11" s="15"/>
      <c r="C11" s="5"/>
      <c r="D11" s="5"/>
      <c r="E11" s="10"/>
      <c r="F11" s="28"/>
      <c r="G11" s="17">
        <v>0.33333333333333331</v>
      </c>
      <c r="H11" s="6" t="s">
        <v>19</v>
      </c>
      <c r="I11" s="17">
        <v>0.5</v>
      </c>
      <c r="J11" s="17">
        <v>0.33333333333333331</v>
      </c>
      <c r="K11" s="6" t="s">
        <v>19</v>
      </c>
      <c r="L11" s="17">
        <v>0.5</v>
      </c>
      <c r="M11" s="17">
        <v>0.33333333333333331</v>
      </c>
      <c r="N11" s="6" t="s">
        <v>19</v>
      </c>
      <c r="O11" s="17">
        <v>0.5</v>
      </c>
      <c r="P11" s="17">
        <v>0.33333333333333331</v>
      </c>
      <c r="Q11" s="6" t="s">
        <v>19</v>
      </c>
      <c r="R11" s="17">
        <v>0.5</v>
      </c>
      <c r="S11" s="17">
        <v>0.33333333333333331</v>
      </c>
      <c r="T11" s="6" t="s">
        <v>19</v>
      </c>
      <c r="U11" s="17">
        <v>0.5</v>
      </c>
      <c r="V11" s="17">
        <v>0.33333333333333331</v>
      </c>
      <c r="W11" s="6" t="s">
        <v>19</v>
      </c>
      <c r="X11" s="17">
        <v>0.5</v>
      </c>
      <c r="Y11" s="17">
        <v>0.33333333333333331</v>
      </c>
      <c r="Z11" s="6" t="s">
        <v>19</v>
      </c>
      <c r="AA11" s="17">
        <v>0.5</v>
      </c>
      <c r="AB11" s="5">
        <f>SUM(G12:AA13,G15:AA16)</f>
        <v>43</v>
      </c>
      <c r="AC11" s="5"/>
      <c r="AD11" s="10">
        <f ca="1">AB11*E10</f>
        <v>1032</v>
      </c>
      <c r="AE11" s="10"/>
      <c r="AF11" s="55">
        <f ca="1">AD11+AD19</f>
        <v>1474.4</v>
      </c>
      <c r="AG11" s="26"/>
      <c r="AH11" s="15"/>
      <c r="AI11" s="5"/>
      <c r="AJ11" s="5"/>
      <c r="AK11" s="10"/>
      <c r="AL11" s="28"/>
      <c r="AM11" s="17">
        <v>0.33333333333333331</v>
      </c>
      <c r="AN11" s="6" t="s">
        <v>19</v>
      </c>
      <c r="AO11" s="17">
        <v>0.5</v>
      </c>
      <c r="AP11" s="17">
        <v>0.33333333333333331</v>
      </c>
      <c r="AQ11" s="6" t="s">
        <v>19</v>
      </c>
      <c r="AR11" s="17">
        <v>0.5</v>
      </c>
      <c r="AS11" s="17">
        <v>0.33333333333333331</v>
      </c>
      <c r="AT11" s="6" t="s">
        <v>19</v>
      </c>
      <c r="AU11" s="17">
        <v>0.5</v>
      </c>
      <c r="AV11" s="17">
        <v>0.33333333333333331</v>
      </c>
      <c r="AW11" s="6" t="s">
        <v>19</v>
      </c>
      <c r="AX11" s="17">
        <v>0.5</v>
      </c>
      <c r="AY11" s="17">
        <v>0.33333333333333331</v>
      </c>
      <c r="AZ11" s="6" t="s">
        <v>19</v>
      </c>
      <c r="BA11" s="17">
        <v>0.5</v>
      </c>
      <c r="BB11" s="17">
        <v>0.33333333333333331</v>
      </c>
      <c r="BC11" s="6" t="s">
        <v>19</v>
      </c>
      <c r="BD11" s="17">
        <v>0.5</v>
      </c>
      <c r="BE11" s="17">
        <v>0.33333333333333331</v>
      </c>
      <c r="BF11" s="6" t="s">
        <v>19</v>
      </c>
      <c r="BG11" s="17">
        <v>0.5</v>
      </c>
      <c r="BH11" s="5">
        <f>SUM(AM12:BG13,AM15:BG16)</f>
        <v>43</v>
      </c>
      <c r="BI11" s="5"/>
      <c r="BJ11" s="10">
        <f ca="1">BH11*AK10</f>
        <v>1032</v>
      </c>
      <c r="BK11" s="10"/>
      <c r="BL11" s="10">
        <f ca="1">BJ11+BJ19</f>
        <v>1471.4</v>
      </c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13"/>
    </row>
    <row r="12" spans="2:79" x14ac:dyDescent="0.3">
      <c r="B12" s="15"/>
      <c r="C12" s="5"/>
      <c r="D12" s="5"/>
      <c r="E12" s="10"/>
      <c r="F12" s="28"/>
      <c r="G12" s="9">
        <f>(I11-G11)*24</f>
        <v>4</v>
      </c>
      <c r="H12" s="9"/>
      <c r="I12" s="9"/>
      <c r="J12" s="9">
        <f>(L11-J11)*24</f>
        <v>4</v>
      </c>
      <c r="K12" s="9"/>
      <c r="L12" s="9"/>
      <c r="M12" s="9">
        <f>(O11-M11)*24</f>
        <v>4</v>
      </c>
      <c r="N12" s="9"/>
      <c r="O12" s="9"/>
      <c r="P12" s="9">
        <f>(R11-P11)*24</f>
        <v>4</v>
      </c>
      <c r="Q12" s="9"/>
      <c r="R12" s="9"/>
      <c r="S12" s="9">
        <f>(U11-S11)*24</f>
        <v>4</v>
      </c>
      <c r="T12" s="9"/>
      <c r="U12" s="9"/>
      <c r="V12" s="9">
        <f>(X11-V11)*24</f>
        <v>4</v>
      </c>
      <c r="W12" s="9"/>
      <c r="X12" s="9"/>
      <c r="Y12" s="9">
        <f>(AA11-Y11)*24</f>
        <v>4</v>
      </c>
      <c r="Z12" s="9"/>
      <c r="AA12" s="9"/>
      <c r="AB12" s="5"/>
      <c r="AC12" s="5"/>
      <c r="AD12" s="10"/>
      <c r="AE12" s="10"/>
      <c r="AF12" s="27"/>
      <c r="AG12" s="26"/>
      <c r="AH12" s="15"/>
      <c r="AI12" s="5"/>
      <c r="AJ12" s="5"/>
      <c r="AK12" s="10"/>
      <c r="AL12" s="28"/>
      <c r="AM12" s="9">
        <f>(AO11-AM11)*24</f>
        <v>4</v>
      </c>
      <c r="AN12" s="9"/>
      <c r="AO12" s="9"/>
      <c r="AP12" s="9">
        <f>(AR11-AP11)*24</f>
        <v>4</v>
      </c>
      <c r="AQ12" s="9"/>
      <c r="AR12" s="9"/>
      <c r="AS12" s="9">
        <f>(AU11-AS11)*24</f>
        <v>4</v>
      </c>
      <c r="AT12" s="9"/>
      <c r="AU12" s="9"/>
      <c r="AV12" s="9">
        <f>(AX11-AV11)*24</f>
        <v>4</v>
      </c>
      <c r="AW12" s="9"/>
      <c r="AX12" s="9"/>
      <c r="AY12" s="9">
        <f>(BA11-AY11)*24</f>
        <v>4</v>
      </c>
      <c r="AZ12" s="9"/>
      <c r="BA12" s="9"/>
      <c r="BB12" s="9">
        <f>(BD11-BB11)*24</f>
        <v>4</v>
      </c>
      <c r="BC12" s="9"/>
      <c r="BD12" s="9"/>
      <c r="BE12" s="9">
        <f>(BG11-BE11)*24</f>
        <v>4</v>
      </c>
      <c r="BF12" s="9"/>
      <c r="BG12" s="9"/>
      <c r="BH12" s="5"/>
      <c r="BI12" s="5"/>
      <c r="BJ12" s="10"/>
      <c r="BK12" s="10"/>
      <c r="BL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13"/>
    </row>
    <row r="13" spans="2:79" x14ac:dyDescent="0.3">
      <c r="B13" s="15"/>
      <c r="C13" s="5"/>
      <c r="D13" s="5"/>
      <c r="E13" s="10"/>
      <c r="F13" s="28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5"/>
      <c r="AC13" s="5"/>
      <c r="AD13" s="10"/>
      <c r="AE13" s="10"/>
      <c r="AF13" s="27"/>
      <c r="AG13" s="26"/>
      <c r="AH13" s="15"/>
      <c r="AI13" s="5"/>
      <c r="AJ13" s="5"/>
      <c r="AK13" s="10"/>
      <c r="AL13" s="28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5"/>
      <c r="BI13" s="5"/>
      <c r="BJ13" s="10"/>
      <c r="BK13" s="10"/>
      <c r="BL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13"/>
    </row>
    <row r="14" spans="2:79" x14ac:dyDescent="0.3">
      <c r="B14" s="15"/>
      <c r="C14" s="5"/>
      <c r="D14" s="5"/>
      <c r="E14" s="10"/>
      <c r="F14" s="28"/>
      <c r="G14" s="17">
        <v>0.54166666666666663</v>
      </c>
      <c r="H14" s="6" t="s">
        <v>19</v>
      </c>
      <c r="I14" s="17">
        <v>0.66666666666666663</v>
      </c>
      <c r="J14" s="17">
        <v>0.54166666666666663</v>
      </c>
      <c r="K14" s="6" t="s">
        <v>19</v>
      </c>
      <c r="L14" s="17">
        <v>0.66666666666666663</v>
      </c>
      <c r="M14" s="17">
        <v>0.54166666666666663</v>
      </c>
      <c r="N14" s="6" t="s">
        <v>19</v>
      </c>
      <c r="O14" s="17">
        <v>0.66666666666666663</v>
      </c>
      <c r="P14" s="17"/>
      <c r="Q14" s="6" t="s">
        <v>19</v>
      </c>
      <c r="R14" s="17"/>
      <c r="S14" s="17">
        <v>0.54166666666666663</v>
      </c>
      <c r="T14" s="6" t="s">
        <v>19</v>
      </c>
      <c r="U14" s="17">
        <v>0.66666666666666663</v>
      </c>
      <c r="V14" s="17"/>
      <c r="W14" s="6" t="s">
        <v>19</v>
      </c>
      <c r="X14" s="17"/>
      <c r="Y14" s="17">
        <v>0.54166666666666663</v>
      </c>
      <c r="Z14" s="6" t="s">
        <v>19</v>
      </c>
      <c r="AA14" s="17">
        <v>0.66666666666666663</v>
      </c>
      <c r="AB14" s="5"/>
      <c r="AC14" s="5"/>
      <c r="AD14" s="10"/>
      <c r="AE14" s="10"/>
      <c r="AF14" s="27"/>
      <c r="AG14" s="26"/>
      <c r="AH14" s="15"/>
      <c r="AI14" s="5"/>
      <c r="AJ14" s="5"/>
      <c r="AK14" s="10"/>
      <c r="AL14" s="28"/>
      <c r="AM14" s="17">
        <v>0.54166666666666663</v>
      </c>
      <c r="AN14" s="6" t="s">
        <v>19</v>
      </c>
      <c r="AO14" s="17">
        <v>0.66666666666666663</v>
      </c>
      <c r="AP14" s="17">
        <v>0.54166666666666663</v>
      </c>
      <c r="AQ14" s="6" t="s">
        <v>19</v>
      </c>
      <c r="AR14" s="17">
        <v>0.66666666666666663</v>
      </c>
      <c r="AS14" s="17">
        <v>0.54166666666666663</v>
      </c>
      <c r="AT14" s="6" t="s">
        <v>19</v>
      </c>
      <c r="AU14" s="17">
        <v>0.66666666666666663</v>
      </c>
      <c r="AV14" s="17"/>
      <c r="AW14" s="6" t="s">
        <v>19</v>
      </c>
      <c r="AX14" s="17"/>
      <c r="AY14" s="17">
        <v>0.54166666666666663</v>
      </c>
      <c r="AZ14" s="6" t="s">
        <v>19</v>
      </c>
      <c r="BA14" s="17">
        <v>0.66666666666666663</v>
      </c>
      <c r="BB14" s="17"/>
      <c r="BC14" s="6" t="s">
        <v>19</v>
      </c>
      <c r="BD14" s="17"/>
      <c r="BE14" s="17">
        <v>0.54166666666666663</v>
      </c>
      <c r="BF14" s="6" t="s">
        <v>19</v>
      </c>
      <c r="BG14" s="17">
        <v>0.66666666666666663</v>
      </c>
      <c r="BH14" s="5"/>
      <c r="BI14" s="5"/>
      <c r="BJ14" s="10"/>
      <c r="BK14" s="10"/>
      <c r="BL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13"/>
    </row>
    <row r="15" spans="2:79" x14ac:dyDescent="0.3">
      <c r="B15" s="15"/>
      <c r="C15" s="5"/>
      <c r="D15" s="5"/>
      <c r="E15" s="10"/>
      <c r="F15" s="28"/>
      <c r="G15" s="9">
        <f>(I14-G14)*24</f>
        <v>3</v>
      </c>
      <c r="H15" s="9"/>
      <c r="I15" s="9"/>
      <c r="J15" s="9">
        <f>(L14-J14)*24</f>
        <v>3</v>
      </c>
      <c r="K15" s="9"/>
      <c r="L15" s="9"/>
      <c r="M15" s="9">
        <f>(O14-M14)*24</f>
        <v>3</v>
      </c>
      <c r="N15" s="9"/>
      <c r="O15" s="9"/>
      <c r="P15" s="9">
        <f>(R14-P14)*24</f>
        <v>0</v>
      </c>
      <c r="Q15" s="9"/>
      <c r="R15" s="9"/>
      <c r="S15" s="9">
        <f>(U14-S14)*24</f>
        <v>3</v>
      </c>
      <c r="T15" s="9"/>
      <c r="U15" s="9"/>
      <c r="V15" s="9">
        <f>(X14-V14)*24</f>
        <v>0</v>
      </c>
      <c r="W15" s="9"/>
      <c r="X15" s="9"/>
      <c r="Y15" s="9">
        <f>(AA14-Y14)*24</f>
        <v>3</v>
      </c>
      <c r="Z15" s="9"/>
      <c r="AA15" s="9"/>
      <c r="AB15" s="5"/>
      <c r="AC15" s="5"/>
      <c r="AD15" s="10"/>
      <c r="AE15" s="10"/>
      <c r="AF15" s="27"/>
      <c r="AG15" s="26"/>
      <c r="AH15" s="15"/>
      <c r="AI15" s="5"/>
      <c r="AJ15" s="5"/>
      <c r="AK15" s="10"/>
      <c r="AL15" s="28"/>
      <c r="AM15" s="9">
        <f>(AO14-AM14)*24</f>
        <v>3</v>
      </c>
      <c r="AN15" s="9"/>
      <c r="AO15" s="9"/>
      <c r="AP15" s="9">
        <f>(AR14-AP14)*24</f>
        <v>3</v>
      </c>
      <c r="AQ15" s="9"/>
      <c r="AR15" s="9"/>
      <c r="AS15" s="9">
        <f>(AU14-AS14)*24</f>
        <v>3</v>
      </c>
      <c r="AT15" s="9"/>
      <c r="AU15" s="9"/>
      <c r="AV15" s="9">
        <f>(AX14-AV14)*24</f>
        <v>0</v>
      </c>
      <c r="AW15" s="9"/>
      <c r="AX15" s="9"/>
      <c r="AY15" s="9">
        <f>(BA14-AY14)*24</f>
        <v>3</v>
      </c>
      <c r="AZ15" s="9"/>
      <c r="BA15" s="9"/>
      <c r="BB15" s="9">
        <f>(BD14-BB14)*24</f>
        <v>0</v>
      </c>
      <c r="BC15" s="9"/>
      <c r="BD15" s="9"/>
      <c r="BE15" s="9">
        <f>(BG14-BE14)*24</f>
        <v>3</v>
      </c>
      <c r="BF15" s="9"/>
      <c r="BG15" s="9"/>
      <c r="BH15" s="5"/>
      <c r="BI15" s="5"/>
      <c r="BJ15" s="10"/>
      <c r="BK15" s="10"/>
      <c r="BL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13"/>
    </row>
    <row r="16" spans="2:79" ht="14.4" customHeight="1" x14ac:dyDescent="0.3">
      <c r="B16" s="15"/>
      <c r="C16" s="5"/>
      <c r="D16" s="5"/>
      <c r="E16" s="10"/>
      <c r="F16" s="28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38"/>
      <c r="AC16" s="39"/>
      <c r="AD16" s="38" t="s">
        <v>35</v>
      </c>
      <c r="AE16" s="39"/>
      <c r="AF16" s="27"/>
      <c r="AG16" s="26"/>
      <c r="AH16" s="15"/>
      <c r="AI16" s="5"/>
      <c r="AJ16" s="5"/>
      <c r="AK16" s="10"/>
      <c r="AL16" s="28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38"/>
      <c r="BI16" s="39"/>
      <c r="BJ16" s="38" t="s">
        <v>35</v>
      </c>
      <c r="BK16" s="39"/>
      <c r="BL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13"/>
    </row>
    <row r="17" spans="1:79" ht="14.4" customHeight="1" x14ac:dyDescent="0.3">
      <c r="B17" s="15"/>
      <c r="C17" s="5"/>
      <c r="D17" s="5"/>
      <c r="E17" s="10"/>
      <c r="F17" s="28"/>
      <c r="G17" s="29" t="s">
        <v>33</v>
      </c>
      <c r="H17" s="30"/>
      <c r="I17" s="31"/>
      <c r="J17" s="29" t="s">
        <v>33</v>
      </c>
      <c r="K17" s="30"/>
      <c r="L17" s="31"/>
      <c r="M17" s="29" t="s">
        <v>33</v>
      </c>
      <c r="N17" s="30"/>
      <c r="O17" s="31"/>
      <c r="P17" s="29" t="s">
        <v>33</v>
      </c>
      <c r="Q17" s="30"/>
      <c r="R17" s="31"/>
      <c r="S17" s="29" t="s">
        <v>33</v>
      </c>
      <c r="T17" s="30"/>
      <c r="U17" s="31"/>
      <c r="V17" s="29" t="s">
        <v>33</v>
      </c>
      <c r="W17" s="30"/>
      <c r="X17" s="31"/>
      <c r="Y17" s="29" t="s">
        <v>33</v>
      </c>
      <c r="Z17" s="30"/>
      <c r="AA17" s="31"/>
      <c r="AB17" s="40"/>
      <c r="AC17" s="41"/>
      <c r="AD17" s="40"/>
      <c r="AE17" s="41"/>
      <c r="AF17" s="27"/>
      <c r="AG17" s="26"/>
      <c r="AH17" s="15"/>
      <c r="AI17" s="5"/>
      <c r="AJ17" s="5"/>
      <c r="AK17" s="10"/>
      <c r="AL17" s="28"/>
      <c r="AM17" s="29" t="s">
        <v>33</v>
      </c>
      <c r="AN17" s="30"/>
      <c r="AO17" s="31"/>
      <c r="AP17" s="29" t="s">
        <v>33</v>
      </c>
      <c r="AQ17" s="30"/>
      <c r="AR17" s="31"/>
      <c r="AS17" s="29" t="s">
        <v>33</v>
      </c>
      <c r="AT17" s="30"/>
      <c r="AU17" s="31"/>
      <c r="AV17" s="29" t="s">
        <v>33</v>
      </c>
      <c r="AW17" s="30"/>
      <c r="AX17" s="31"/>
      <c r="AY17" s="29" t="s">
        <v>33</v>
      </c>
      <c r="AZ17" s="30"/>
      <c r="BA17" s="31"/>
      <c r="BB17" s="29" t="s">
        <v>33</v>
      </c>
      <c r="BC17" s="30"/>
      <c r="BD17" s="31"/>
      <c r="BE17" s="29" t="s">
        <v>33</v>
      </c>
      <c r="BF17" s="30"/>
      <c r="BG17" s="31"/>
      <c r="BH17" s="40"/>
      <c r="BI17" s="41"/>
      <c r="BJ17" s="40"/>
      <c r="BK17" s="41"/>
      <c r="BL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13"/>
    </row>
    <row r="18" spans="1:79" x14ac:dyDescent="0.3">
      <c r="B18" s="15"/>
      <c r="C18" s="5"/>
      <c r="D18" s="5"/>
      <c r="E18" s="10"/>
      <c r="F18" s="28"/>
      <c r="G18" s="32">
        <f ca="1">RANDBETWEEN(100,1000)</f>
        <v>484</v>
      </c>
      <c r="H18" s="33"/>
      <c r="I18" s="34"/>
      <c r="J18" s="32">
        <f ca="1">RANDBETWEEN(100,1000)</f>
        <v>958</v>
      </c>
      <c r="K18" s="33"/>
      <c r="L18" s="34"/>
      <c r="M18" s="32">
        <f ca="1">RANDBETWEEN(100,1000)</f>
        <v>645</v>
      </c>
      <c r="N18" s="33"/>
      <c r="O18" s="34"/>
      <c r="P18" s="32">
        <f ca="1">RANDBETWEEN(100,1000)</f>
        <v>782</v>
      </c>
      <c r="Q18" s="33"/>
      <c r="R18" s="34"/>
      <c r="S18" s="32">
        <f ca="1">RANDBETWEEN(100,1000)</f>
        <v>968</v>
      </c>
      <c r="T18" s="33"/>
      <c r="U18" s="34"/>
      <c r="V18" s="32">
        <f ca="1">RANDBETWEEN(100,1000)</f>
        <v>484</v>
      </c>
      <c r="W18" s="33"/>
      <c r="X18" s="34"/>
      <c r="Y18" s="32">
        <f ca="1">RANDBETWEEN(100,1000)</f>
        <v>103</v>
      </c>
      <c r="Z18" s="33"/>
      <c r="AA18" s="34"/>
      <c r="AB18" s="40"/>
      <c r="AC18" s="41"/>
      <c r="AD18" s="42"/>
      <c r="AE18" s="43"/>
      <c r="AF18" s="27"/>
      <c r="AG18" s="26"/>
      <c r="AH18" s="15"/>
      <c r="AI18" s="5"/>
      <c r="AJ18" s="5"/>
      <c r="AK18" s="10"/>
      <c r="AL18" s="28"/>
      <c r="AM18" s="32">
        <f ca="1">RANDBETWEEN(100,1000)</f>
        <v>171</v>
      </c>
      <c r="AN18" s="33"/>
      <c r="AO18" s="34"/>
      <c r="AP18" s="32">
        <f ca="1">RANDBETWEEN(100,1000)</f>
        <v>628</v>
      </c>
      <c r="AQ18" s="33"/>
      <c r="AR18" s="34"/>
      <c r="AS18" s="32">
        <f ca="1">RANDBETWEEN(100,1000)</f>
        <v>755</v>
      </c>
      <c r="AT18" s="33"/>
      <c r="AU18" s="34"/>
      <c r="AV18" s="32">
        <f ca="1">RANDBETWEEN(100,1000)</f>
        <v>799</v>
      </c>
      <c r="AW18" s="33"/>
      <c r="AX18" s="34"/>
      <c r="AY18" s="32">
        <f ca="1">RANDBETWEEN(100,1000)</f>
        <v>338</v>
      </c>
      <c r="AZ18" s="33"/>
      <c r="BA18" s="34"/>
      <c r="BB18" s="32">
        <f ca="1">RANDBETWEEN(100,1000)</f>
        <v>751</v>
      </c>
      <c r="BC18" s="33"/>
      <c r="BD18" s="34"/>
      <c r="BE18" s="32">
        <f ca="1">RANDBETWEEN(100,1000)</f>
        <v>952</v>
      </c>
      <c r="BF18" s="33"/>
      <c r="BG18" s="34"/>
      <c r="BH18" s="40"/>
      <c r="BI18" s="41"/>
      <c r="BJ18" s="42"/>
      <c r="BK18" s="43"/>
      <c r="BL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13"/>
    </row>
    <row r="19" spans="1:79" x14ac:dyDescent="0.3">
      <c r="B19" s="15"/>
      <c r="C19" s="5"/>
      <c r="D19" s="5"/>
      <c r="E19" s="10"/>
      <c r="F19" s="28"/>
      <c r="G19" s="35"/>
      <c r="H19" s="36"/>
      <c r="I19" s="37"/>
      <c r="J19" s="35"/>
      <c r="K19" s="36"/>
      <c r="L19" s="37"/>
      <c r="M19" s="35"/>
      <c r="N19" s="36"/>
      <c r="O19" s="37"/>
      <c r="P19" s="35"/>
      <c r="Q19" s="36"/>
      <c r="R19" s="37"/>
      <c r="S19" s="35"/>
      <c r="T19" s="36"/>
      <c r="U19" s="37"/>
      <c r="V19" s="35"/>
      <c r="W19" s="36"/>
      <c r="X19" s="37"/>
      <c r="Y19" s="35"/>
      <c r="Z19" s="36"/>
      <c r="AA19" s="37"/>
      <c r="AB19" s="40"/>
      <c r="AC19" s="41"/>
      <c r="AD19" s="25">
        <f ca="1">SUM(G21:AA22)</f>
        <v>442.40000000000003</v>
      </c>
      <c r="AE19" s="45"/>
      <c r="AF19" s="27"/>
      <c r="AG19" s="26"/>
      <c r="AH19" s="15"/>
      <c r="AI19" s="5"/>
      <c r="AJ19" s="5"/>
      <c r="AK19" s="10"/>
      <c r="AL19" s="28"/>
      <c r="AM19" s="35"/>
      <c r="AN19" s="36"/>
      <c r="AO19" s="37"/>
      <c r="AP19" s="35"/>
      <c r="AQ19" s="36"/>
      <c r="AR19" s="37"/>
      <c r="AS19" s="35"/>
      <c r="AT19" s="36"/>
      <c r="AU19" s="37"/>
      <c r="AV19" s="35"/>
      <c r="AW19" s="36"/>
      <c r="AX19" s="37"/>
      <c r="AY19" s="35"/>
      <c r="AZ19" s="36"/>
      <c r="BA19" s="37"/>
      <c r="BB19" s="35"/>
      <c r="BC19" s="36"/>
      <c r="BD19" s="37"/>
      <c r="BE19" s="35"/>
      <c r="BF19" s="36"/>
      <c r="BG19" s="37"/>
      <c r="BH19" s="40"/>
      <c r="BI19" s="41"/>
      <c r="BJ19" s="25">
        <f ca="1">SUM(AM21:BG22)</f>
        <v>439.40000000000003</v>
      </c>
      <c r="BK19" s="45"/>
      <c r="BL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13"/>
    </row>
    <row r="20" spans="1:79" x14ac:dyDescent="0.3">
      <c r="B20" s="15"/>
      <c r="C20" s="5"/>
      <c r="D20" s="5"/>
      <c r="E20" s="10"/>
      <c r="F20" s="28"/>
      <c r="G20" s="29" t="s">
        <v>34</v>
      </c>
      <c r="H20" s="30"/>
      <c r="I20" s="31"/>
      <c r="J20" s="29" t="s">
        <v>34</v>
      </c>
      <c r="K20" s="30"/>
      <c r="L20" s="31"/>
      <c r="M20" s="29" t="s">
        <v>34</v>
      </c>
      <c r="N20" s="30"/>
      <c r="O20" s="31"/>
      <c r="P20" s="29" t="s">
        <v>34</v>
      </c>
      <c r="Q20" s="30"/>
      <c r="R20" s="31"/>
      <c r="S20" s="29" t="s">
        <v>34</v>
      </c>
      <c r="T20" s="30"/>
      <c r="U20" s="31"/>
      <c r="V20" s="29" t="s">
        <v>34</v>
      </c>
      <c r="W20" s="30"/>
      <c r="X20" s="31"/>
      <c r="Y20" s="29" t="s">
        <v>34</v>
      </c>
      <c r="Z20" s="30"/>
      <c r="AA20" s="31"/>
      <c r="AB20" s="40"/>
      <c r="AC20" s="41"/>
      <c r="AD20" s="48"/>
      <c r="AE20" s="49"/>
      <c r="AF20" s="27"/>
      <c r="AG20" s="26"/>
      <c r="AH20" s="15"/>
      <c r="AI20" s="5"/>
      <c r="AJ20" s="5"/>
      <c r="AK20" s="10"/>
      <c r="AL20" s="28"/>
      <c r="AM20" s="29" t="s">
        <v>34</v>
      </c>
      <c r="AN20" s="30"/>
      <c r="AO20" s="31"/>
      <c r="AP20" s="29" t="s">
        <v>34</v>
      </c>
      <c r="AQ20" s="30"/>
      <c r="AR20" s="31"/>
      <c r="AS20" s="29" t="s">
        <v>34</v>
      </c>
      <c r="AT20" s="30"/>
      <c r="AU20" s="31"/>
      <c r="AV20" s="29" t="s">
        <v>34</v>
      </c>
      <c r="AW20" s="30"/>
      <c r="AX20" s="31"/>
      <c r="AY20" s="29" t="s">
        <v>34</v>
      </c>
      <c r="AZ20" s="30"/>
      <c r="BA20" s="31"/>
      <c r="BB20" s="29" t="s">
        <v>34</v>
      </c>
      <c r="BC20" s="30"/>
      <c r="BD20" s="31"/>
      <c r="BE20" s="29" t="s">
        <v>34</v>
      </c>
      <c r="BF20" s="30"/>
      <c r="BG20" s="31"/>
      <c r="BH20" s="40"/>
      <c r="BI20" s="41"/>
      <c r="BJ20" s="48"/>
      <c r="BK20" s="49"/>
      <c r="BL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13"/>
    </row>
    <row r="21" spans="1:79" x14ac:dyDescent="0.3">
      <c r="B21" s="15"/>
      <c r="C21" s="5"/>
      <c r="D21" s="5"/>
      <c r="E21" s="10"/>
      <c r="F21" s="28"/>
      <c r="G21" s="19">
        <f ca="1">G18*$F$10</f>
        <v>48.400000000000006</v>
      </c>
      <c r="H21" s="18"/>
      <c r="I21" s="20"/>
      <c r="J21" s="19">
        <f ca="1">J18*$F$10</f>
        <v>95.800000000000011</v>
      </c>
      <c r="K21" s="18"/>
      <c r="L21" s="20"/>
      <c r="M21" s="19">
        <f ca="1">M18*$F$10</f>
        <v>64.5</v>
      </c>
      <c r="N21" s="18"/>
      <c r="O21" s="20"/>
      <c r="P21" s="19">
        <f ca="1">P18*$F$10</f>
        <v>78.2</v>
      </c>
      <c r="Q21" s="18"/>
      <c r="R21" s="20"/>
      <c r="S21" s="19">
        <f ca="1">S18*$F$10</f>
        <v>96.800000000000011</v>
      </c>
      <c r="T21" s="18"/>
      <c r="U21" s="20"/>
      <c r="V21" s="19">
        <f ca="1">V18*$F$10</f>
        <v>48.400000000000006</v>
      </c>
      <c r="W21" s="18"/>
      <c r="X21" s="20"/>
      <c r="Y21" s="19">
        <f ca="1">Y18*$F$10</f>
        <v>10.3</v>
      </c>
      <c r="Z21" s="18"/>
      <c r="AA21" s="20"/>
      <c r="AB21" s="40"/>
      <c r="AC21" s="41"/>
      <c r="AD21" s="46"/>
      <c r="AE21" s="47"/>
      <c r="AF21" s="27"/>
      <c r="AG21" s="26"/>
      <c r="AH21" s="15"/>
      <c r="AI21" s="5"/>
      <c r="AJ21" s="5"/>
      <c r="AK21" s="10"/>
      <c r="AL21" s="28"/>
      <c r="AM21" s="19">
        <f ca="1">AM18*$F$10</f>
        <v>17.100000000000001</v>
      </c>
      <c r="AN21" s="18"/>
      <c r="AO21" s="20"/>
      <c r="AP21" s="19">
        <f ca="1">AP18*$F$10</f>
        <v>62.800000000000004</v>
      </c>
      <c r="AQ21" s="18"/>
      <c r="AR21" s="20"/>
      <c r="AS21" s="19">
        <f ca="1">AS18*$F$10</f>
        <v>75.5</v>
      </c>
      <c r="AT21" s="18"/>
      <c r="AU21" s="20"/>
      <c r="AV21" s="19">
        <f ca="1">AV18*$F$10</f>
        <v>79.900000000000006</v>
      </c>
      <c r="AW21" s="18"/>
      <c r="AX21" s="20"/>
      <c r="AY21" s="19">
        <f ca="1">AY18*$F$10</f>
        <v>33.800000000000004</v>
      </c>
      <c r="AZ21" s="18"/>
      <c r="BA21" s="20"/>
      <c r="BB21" s="19">
        <f ca="1">BB18*$F$10</f>
        <v>75.100000000000009</v>
      </c>
      <c r="BC21" s="18"/>
      <c r="BD21" s="20"/>
      <c r="BE21" s="19">
        <f ca="1">BE18*$F$10</f>
        <v>95.2</v>
      </c>
      <c r="BF21" s="18"/>
      <c r="BG21" s="20"/>
      <c r="BH21" s="40"/>
      <c r="BI21" s="41"/>
      <c r="BJ21" s="46"/>
      <c r="BK21" s="47"/>
      <c r="BL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13"/>
    </row>
    <row r="22" spans="1:79" x14ac:dyDescent="0.3">
      <c r="B22" s="15"/>
      <c r="C22" s="5"/>
      <c r="D22" s="5"/>
      <c r="E22" s="10"/>
      <c r="F22" s="28"/>
      <c r="G22" s="21"/>
      <c r="H22" s="22"/>
      <c r="I22" s="23"/>
      <c r="J22" s="21"/>
      <c r="K22" s="22"/>
      <c r="L22" s="23"/>
      <c r="M22" s="21"/>
      <c r="N22" s="22"/>
      <c r="O22" s="23"/>
      <c r="P22" s="21"/>
      <c r="Q22" s="22"/>
      <c r="R22" s="23"/>
      <c r="S22" s="21"/>
      <c r="T22" s="22"/>
      <c r="U22" s="23"/>
      <c r="V22" s="21"/>
      <c r="W22" s="22"/>
      <c r="X22" s="23"/>
      <c r="Y22" s="21"/>
      <c r="Z22" s="22"/>
      <c r="AA22" s="23"/>
      <c r="AB22" s="42"/>
      <c r="AC22" s="43"/>
      <c r="AD22" s="5"/>
      <c r="AE22" s="5"/>
      <c r="AG22" s="26"/>
      <c r="AH22" s="15"/>
      <c r="AI22" s="5"/>
      <c r="AJ22" s="5"/>
      <c r="AK22" s="10"/>
      <c r="AL22" s="28"/>
      <c r="AM22" s="21"/>
      <c r="AN22" s="22"/>
      <c r="AO22" s="23"/>
      <c r="AP22" s="21"/>
      <c r="AQ22" s="22"/>
      <c r="AR22" s="23"/>
      <c r="AS22" s="21"/>
      <c r="AT22" s="22"/>
      <c r="AU22" s="23"/>
      <c r="AV22" s="21"/>
      <c r="AW22" s="22"/>
      <c r="AX22" s="23"/>
      <c r="AY22" s="21"/>
      <c r="AZ22" s="22"/>
      <c r="BA22" s="23"/>
      <c r="BB22" s="21"/>
      <c r="BC22" s="22"/>
      <c r="BD22" s="23"/>
      <c r="BE22" s="21"/>
      <c r="BF22" s="22"/>
      <c r="BG22" s="23"/>
      <c r="BH22" s="42"/>
      <c r="BI22" s="43"/>
      <c r="BJ22" s="5"/>
      <c r="BK22" s="5"/>
      <c r="BL22" s="6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13"/>
    </row>
    <row r="23" spans="1:79" x14ac:dyDescent="0.3">
      <c r="A23" s="13"/>
      <c r="B23" s="5" t="s">
        <v>16</v>
      </c>
      <c r="C23" s="5"/>
      <c r="D23" s="5" t="s">
        <v>1</v>
      </c>
      <c r="E23" s="5" t="s">
        <v>17</v>
      </c>
      <c r="F23" s="5" t="s">
        <v>15</v>
      </c>
      <c r="G23" s="5" t="s">
        <v>18</v>
      </c>
      <c r="H23" s="5"/>
      <c r="I23" s="5"/>
      <c r="J23" s="5" t="s">
        <v>21</v>
      </c>
      <c r="K23" s="5"/>
      <c r="L23" s="5"/>
      <c r="M23" s="5" t="s">
        <v>22</v>
      </c>
      <c r="N23" s="5"/>
      <c r="O23" s="5"/>
      <c r="P23" s="5" t="s">
        <v>23</v>
      </c>
      <c r="Q23" s="5"/>
      <c r="R23" s="5"/>
      <c r="S23" s="5" t="s">
        <v>24</v>
      </c>
      <c r="T23" s="5"/>
      <c r="U23" s="5"/>
      <c r="V23" s="5" t="s">
        <v>25</v>
      </c>
      <c r="W23" s="5"/>
      <c r="X23" s="5"/>
      <c r="Y23" s="5" t="s">
        <v>20</v>
      </c>
      <c r="Z23" s="5"/>
      <c r="AA23" s="5"/>
      <c r="AB23" s="5" t="s">
        <v>26</v>
      </c>
      <c r="AC23" s="5"/>
      <c r="AD23" s="5" t="s">
        <v>27</v>
      </c>
      <c r="AE23" s="5"/>
      <c r="AF23" s="54" t="s">
        <v>36</v>
      </c>
      <c r="AG23" s="26"/>
      <c r="AH23" s="5" t="s">
        <v>16</v>
      </c>
      <c r="AI23" s="5"/>
      <c r="AJ23" s="5" t="s">
        <v>1</v>
      </c>
      <c r="AK23" s="5" t="s">
        <v>17</v>
      </c>
      <c r="AL23" s="5" t="s">
        <v>15</v>
      </c>
      <c r="AM23" s="5" t="s">
        <v>18</v>
      </c>
      <c r="AN23" s="5"/>
      <c r="AO23" s="5"/>
      <c r="AP23" s="5" t="s">
        <v>21</v>
      </c>
      <c r="AQ23" s="5"/>
      <c r="AR23" s="5"/>
      <c r="AS23" s="5" t="s">
        <v>22</v>
      </c>
      <c r="AT23" s="5"/>
      <c r="AU23" s="5"/>
      <c r="AV23" s="5" t="s">
        <v>23</v>
      </c>
      <c r="AW23" s="5"/>
      <c r="AX23" s="5"/>
      <c r="AY23" s="5" t="s">
        <v>24</v>
      </c>
      <c r="AZ23" s="5"/>
      <c r="BA23" s="5"/>
      <c r="BB23" s="5" t="s">
        <v>25</v>
      </c>
      <c r="BC23" s="5"/>
      <c r="BD23" s="5"/>
      <c r="BE23" s="5" t="s">
        <v>20</v>
      </c>
      <c r="BF23" s="5"/>
      <c r="BG23" s="5"/>
      <c r="BH23" s="5" t="s">
        <v>26</v>
      </c>
      <c r="BI23" s="5"/>
      <c r="BJ23" s="5" t="s">
        <v>27</v>
      </c>
      <c r="BK23" s="5"/>
      <c r="BL23" s="44" t="s">
        <v>36</v>
      </c>
    </row>
    <row r="24" spans="1:79" x14ac:dyDescent="0.3">
      <c r="A24" s="13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4"/>
      <c r="AG24" s="26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44"/>
      <c r="BQ24" s="44" t="s">
        <v>37</v>
      </c>
      <c r="BR24" s="44"/>
      <c r="BS24" s="44" t="s">
        <v>38</v>
      </c>
      <c r="BT24" s="44"/>
      <c r="BU24" s="44" t="s">
        <v>35</v>
      </c>
      <c r="BV24" s="44"/>
      <c r="BW24" s="44" t="s">
        <v>39</v>
      </c>
      <c r="BX24" s="44"/>
      <c r="BY24" s="5" t="s">
        <v>41</v>
      </c>
      <c r="BZ24" s="5"/>
    </row>
    <row r="25" spans="1:79" x14ac:dyDescent="0.3">
      <c r="A25" s="13"/>
      <c r="B25" s="6"/>
      <c r="C25" s="5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27"/>
      <c r="AG25" s="26"/>
      <c r="AH25" s="6"/>
      <c r="AI25" s="5"/>
      <c r="AJ25" s="6"/>
      <c r="AK25" s="6"/>
      <c r="AL25" s="6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Q25" s="44"/>
      <c r="BR25" s="44"/>
      <c r="BS25" s="44"/>
      <c r="BT25" s="44"/>
      <c r="BU25" s="44"/>
      <c r="BV25" s="44"/>
      <c r="BW25" s="44"/>
      <c r="BX25" s="44"/>
      <c r="BY25" s="5"/>
      <c r="BZ25" s="5"/>
    </row>
    <row r="26" spans="1:79" x14ac:dyDescent="0.3">
      <c r="A26" s="13"/>
      <c r="B26" s="15">
        <v>2</v>
      </c>
      <c r="C26" s="5"/>
      <c r="D26" s="5" t="str">
        <f>VLOOKUP(B26,'Emp Table'!$C$5:$D$14,2)</f>
        <v>Name 2</v>
      </c>
      <c r="E26" s="10">
        <f ca="1">VLOOKUP('Emp Dashboard'!B26,'Emp Table'!$C$5:$H$14,5)</f>
        <v>24</v>
      </c>
      <c r="F26" s="28">
        <f ca="1">VLOOKUP('Emp Dashboard'!B26,'Emp Table'!$C$5:$H$14,6)</f>
        <v>0.12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27"/>
      <c r="AG26" s="26"/>
      <c r="AH26" s="15">
        <f>B26</f>
        <v>2</v>
      </c>
      <c r="AI26" s="5"/>
      <c r="AJ26" s="5" t="str">
        <f>VLOOKUP(AH26,'Emp Table'!$C$5:$D$14,2)</f>
        <v>Name 2</v>
      </c>
      <c r="AK26" s="10">
        <f ca="1">VLOOKUP('Emp Dashboard'!AH26,'Emp Table'!$C$5:$H$14,5)</f>
        <v>24</v>
      </c>
      <c r="AL26" s="28">
        <f ca="1">VLOOKUP('Emp Dashboard'!AH26,'Emp Table'!$C$5:$H$14,6)</f>
        <v>0.12</v>
      </c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P26" s="5">
        <f>B26</f>
        <v>2</v>
      </c>
      <c r="BQ26" s="5">
        <f>AB27+BH27</f>
        <v>92</v>
      </c>
      <c r="BR26" s="5"/>
      <c r="BS26" s="10">
        <f ca="1">AD27+BJ27</f>
        <v>2208</v>
      </c>
      <c r="BT26" s="5"/>
      <c r="BU26" s="10">
        <f ca="1">AD35+BJ35</f>
        <v>1195.44</v>
      </c>
      <c r="BV26" s="5"/>
      <c r="BW26" s="10">
        <f ca="1">AF27+BL27</f>
        <v>3403.44</v>
      </c>
      <c r="BX26" s="5"/>
      <c r="BY26" s="5">
        <f ca="1">SUM(AM34:BG35)+SUM(G34:AA35)</f>
        <v>9962</v>
      </c>
      <c r="BZ26" s="5"/>
    </row>
    <row r="27" spans="1:79" x14ac:dyDescent="0.3">
      <c r="A27" s="13"/>
      <c r="B27" s="15"/>
      <c r="C27" s="5"/>
      <c r="D27" s="5"/>
      <c r="E27" s="10"/>
      <c r="F27" s="28"/>
      <c r="G27" s="17">
        <v>0.33333333333333331</v>
      </c>
      <c r="H27" s="6" t="s">
        <v>19</v>
      </c>
      <c r="I27" s="17">
        <v>0.5</v>
      </c>
      <c r="J27" s="17">
        <v>0.33333333333333331</v>
      </c>
      <c r="K27" s="6" t="s">
        <v>19</v>
      </c>
      <c r="L27" s="17">
        <v>0.5</v>
      </c>
      <c r="M27" s="17">
        <v>0.33333333333333331</v>
      </c>
      <c r="N27" s="6" t="s">
        <v>19</v>
      </c>
      <c r="O27" s="17">
        <v>0.5</v>
      </c>
      <c r="P27" s="17">
        <v>0.33333333333333331</v>
      </c>
      <c r="Q27" s="6" t="s">
        <v>19</v>
      </c>
      <c r="R27" s="17">
        <v>0.5</v>
      </c>
      <c r="S27" s="17">
        <v>0.33333333333333331</v>
      </c>
      <c r="T27" s="6" t="s">
        <v>19</v>
      </c>
      <c r="U27" s="17">
        <v>0.5</v>
      </c>
      <c r="V27" s="17">
        <v>0.33333333333333331</v>
      </c>
      <c r="W27" s="6" t="s">
        <v>19</v>
      </c>
      <c r="X27" s="17">
        <v>0.5</v>
      </c>
      <c r="Y27" s="17">
        <v>0.33333333333333331</v>
      </c>
      <c r="Z27" s="6" t="s">
        <v>19</v>
      </c>
      <c r="AA27" s="17">
        <v>0.5</v>
      </c>
      <c r="AB27" s="5">
        <f>SUM(G28:AA29,G31:AA32)</f>
        <v>46</v>
      </c>
      <c r="AC27" s="5"/>
      <c r="AD27" s="10">
        <f ca="1">AB27*E26</f>
        <v>1104</v>
      </c>
      <c r="AE27" s="10"/>
      <c r="AF27" s="55">
        <f ca="1">AD27+AD35</f>
        <v>1735.08</v>
      </c>
      <c r="AG27" s="26"/>
      <c r="AH27" s="15"/>
      <c r="AI27" s="5"/>
      <c r="AJ27" s="5"/>
      <c r="AK27" s="10"/>
      <c r="AL27" s="28"/>
      <c r="AM27" s="17">
        <v>0.33333333333333331</v>
      </c>
      <c r="AN27" s="6" t="s">
        <v>19</v>
      </c>
      <c r="AO27" s="17">
        <v>0.5</v>
      </c>
      <c r="AP27" s="17">
        <v>0.33333333333333331</v>
      </c>
      <c r="AQ27" s="6" t="s">
        <v>19</v>
      </c>
      <c r="AR27" s="17">
        <v>0.5</v>
      </c>
      <c r="AS27" s="17">
        <v>0.33333333333333331</v>
      </c>
      <c r="AT27" s="6" t="s">
        <v>19</v>
      </c>
      <c r="AU27" s="17">
        <v>0.5</v>
      </c>
      <c r="AV27" s="17">
        <v>0.33333333333333331</v>
      </c>
      <c r="AW27" s="6" t="s">
        <v>19</v>
      </c>
      <c r="AX27" s="17">
        <v>0.5</v>
      </c>
      <c r="AY27" s="17">
        <v>0.33333333333333331</v>
      </c>
      <c r="AZ27" s="6" t="s">
        <v>19</v>
      </c>
      <c r="BA27" s="17">
        <v>0.5</v>
      </c>
      <c r="BB27" s="17">
        <v>0.33333333333333331</v>
      </c>
      <c r="BC27" s="6" t="s">
        <v>19</v>
      </c>
      <c r="BD27" s="17">
        <v>0.5</v>
      </c>
      <c r="BE27" s="17">
        <v>0.33333333333333331</v>
      </c>
      <c r="BF27" s="6" t="s">
        <v>19</v>
      </c>
      <c r="BG27" s="17">
        <v>0.5</v>
      </c>
      <c r="BH27" s="5">
        <f>SUM(AM28:BG29,AM31:BG32)</f>
        <v>46</v>
      </c>
      <c r="BI27" s="5"/>
      <c r="BJ27" s="10">
        <f ca="1">BH27*AK26</f>
        <v>1104</v>
      </c>
      <c r="BK27" s="10"/>
      <c r="BL27" s="10">
        <f ca="1">BJ27+BJ35</f>
        <v>1668.3600000000001</v>
      </c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</row>
    <row r="28" spans="1:79" x14ac:dyDescent="0.3">
      <c r="A28" s="13"/>
      <c r="B28" s="15"/>
      <c r="C28" s="5"/>
      <c r="D28" s="5"/>
      <c r="E28" s="10"/>
      <c r="F28" s="28"/>
      <c r="G28" s="9">
        <f>(I27-G27)*24</f>
        <v>4</v>
      </c>
      <c r="H28" s="9"/>
      <c r="I28" s="9"/>
      <c r="J28" s="9">
        <f>(L27-J27)*24</f>
        <v>4</v>
      </c>
      <c r="K28" s="9"/>
      <c r="L28" s="9"/>
      <c r="M28" s="9">
        <f>(O27-M27)*24</f>
        <v>4</v>
      </c>
      <c r="N28" s="9"/>
      <c r="O28" s="9"/>
      <c r="P28" s="9">
        <f>(R27-P27)*24</f>
        <v>4</v>
      </c>
      <c r="Q28" s="9"/>
      <c r="R28" s="9"/>
      <c r="S28" s="9">
        <f>(U27-S27)*24</f>
        <v>4</v>
      </c>
      <c r="T28" s="9"/>
      <c r="U28" s="9"/>
      <c r="V28" s="9">
        <f>(X27-V27)*24</f>
        <v>4</v>
      </c>
      <c r="W28" s="9"/>
      <c r="X28" s="9"/>
      <c r="Y28" s="9">
        <f>(AA27-Y27)*24</f>
        <v>4</v>
      </c>
      <c r="Z28" s="9"/>
      <c r="AA28" s="9"/>
      <c r="AB28" s="5"/>
      <c r="AC28" s="5"/>
      <c r="AD28" s="10"/>
      <c r="AE28" s="10"/>
      <c r="AF28" s="27"/>
      <c r="AG28" s="26"/>
      <c r="AH28" s="15"/>
      <c r="AI28" s="5"/>
      <c r="AJ28" s="5"/>
      <c r="AK28" s="10"/>
      <c r="AL28" s="28"/>
      <c r="AM28" s="9">
        <f>(AO27-AM27)*24</f>
        <v>4</v>
      </c>
      <c r="AN28" s="9"/>
      <c r="AO28" s="9"/>
      <c r="AP28" s="9">
        <f>(AR27-AP27)*24</f>
        <v>4</v>
      </c>
      <c r="AQ28" s="9"/>
      <c r="AR28" s="9"/>
      <c r="AS28" s="9">
        <f>(AU27-AS27)*24</f>
        <v>4</v>
      </c>
      <c r="AT28" s="9"/>
      <c r="AU28" s="9"/>
      <c r="AV28" s="9">
        <f>(AX27-AV27)*24</f>
        <v>4</v>
      </c>
      <c r="AW28" s="9"/>
      <c r="AX28" s="9"/>
      <c r="AY28" s="9">
        <f>(BA27-AY27)*24</f>
        <v>4</v>
      </c>
      <c r="AZ28" s="9"/>
      <c r="BA28" s="9"/>
      <c r="BB28" s="9">
        <f>(BD27-BB27)*24</f>
        <v>4</v>
      </c>
      <c r="BC28" s="9"/>
      <c r="BD28" s="9"/>
      <c r="BE28" s="9">
        <f>(BG27-BE27)*24</f>
        <v>4</v>
      </c>
      <c r="BF28" s="9"/>
      <c r="BG28" s="9"/>
      <c r="BH28" s="5"/>
      <c r="BI28" s="5"/>
      <c r="BJ28" s="10"/>
      <c r="BK28" s="10"/>
      <c r="BL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</row>
    <row r="29" spans="1:79" x14ac:dyDescent="0.3">
      <c r="A29" s="13"/>
      <c r="B29" s="15"/>
      <c r="C29" s="5"/>
      <c r="D29" s="5"/>
      <c r="E29" s="10"/>
      <c r="F29" s="28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5"/>
      <c r="AC29" s="5"/>
      <c r="AD29" s="10"/>
      <c r="AE29" s="10"/>
      <c r="AF29" s="27"/>
      <c r="AG29" s="26"/>
      <c r="AH29" s="15"/>
      <c r="AI29" s="5"/>
      <c r="AJ29" s="5"/>
      <c r="AK29" s="10"/>
      <c r="AL29" s="28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5"/>
      <c r="BI29" s="5"/>
      <c r="BJ29" s="10"/>
      <c r="BK29" s="10"/>
      <c r="BL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</row>
    <row r="30" spans="1:79" x14ac:dyDescent="0.3">
      <c r="A30" s="13"/>
      <c r="B30" s="15"/>
      <c r="C30" s="5"/>
      <c r="D30" s="5"/>
      <c r="E30" s="10"/>
      <c r="F30" s="28"/>
      <c r="G30" s="17">
        <v>0.54166666666666663</v>
      </c>
      <c r="H30" s="6" t="s">
        <v>19</v>
      </c>
      <c r="I30" s="17">
        <v>0.66666666666666663</v>
      </c>
      <c r="J30" s="17">
        <v>0.54166666666666663</v>
      </c>
      <c r="K30" s="6" t="s">
        <v>19</v>
      </c>
      <c r="L30" s="17">
        <v>0.66666666666666663</v>
      </c>
      <c r="M30" s="17">
        <v>0.54166666666666663</v>
      </c>
      <c r="N30" s="6" t="s">
        <v>19</v>
      </c>
      <c r="O30" s="17">
        <v>0.66666666666666663</v>
      </c>
      <c r="P30" s="17">
        <v>0.54166666666666663</v>
      </c>
      <c r="Q30" s="6" t="s">
        <v>19</v>
      </c>
      <c r="R30" s="17">
        <v>0.58333333333333337</v>
      </c>
      <c r="S30" s="17">
        <v>0.54166666666666663</v>
      </c>
      <c r="T30" s="6" t="s">
        <v>19</v>
      </c>
      <c r="U30" s="17">
        <v>0.66666666666666663</v>
      </c>
      <c r="V30" s="17">
        <v>0.54166666666666663</v>
      </c>
      <c r="W30" s="6" t="s">
        <v>19</v>
      </c>
      <c r="X30" s="17">
        <v>0.625</v>
      </c>
      <c r="Y30" s="17">
        <v>0.54166666666666663</v>
      </c>
      <c r="Z30" s="6" t="s">
        <v>19</v>
      </c>
      <c r="AA30" s="17">
        <v>0.66666666666666663</v>
      </c>
      <c r="AB30" s="5"/>
      <c r="AC30" s="5"/>
      <c r="AD30" s="10"/>
      <c r="AE30" s="10"/>
      <c r="AF30" s="27"/>
      <c r="AG30" s="26"/>
      <c r="AH30" s="15"/>
      <c r="AI30" s="5"/>
      <c r="AJ30" s="5"/>
      <c r="AK30" s="10"/>
      <c r="AL30" s="28"/>
      <c r="AM30" s="17">
        <v>0.54166666666666663</v>
      </c>
      <c r="AN30" s="6" t="s">
        <v>19</v>
      </c>
      <c r="AO30" s="17">
        <v>0.66666666666666663</v>
      </c>
      <c r="AP30" s="17">
        <v>0.54166666666666663</v>
      </c>
      <c r="AQ30" s="6" t="s">
        <v>19</v>
      </c>
      <c r="AR30" s="17">
        <v>0.66666666666666663</v>
      </c>
      <c r="AS30" s="17">
        <v>0.54166666666666663</v>
      </c>
      <c r="AT30" s="6" t="s">
        <v>19</v>
      </c>
      <c r="AU30" s="17">
        <v>0.66666666666666663</v>
      </c>
      <c r="AV30" s="17">
        <v>0.54166666666666663</v>
      </c>
      <c r="AW30" s="6" t="s">
        <v>19</v>
      </c>
      <c r="AX30" s="17">
        <v>0.58333333333333337</v>
      </c>
      <c r="AY30" s="17">
        <v>0.54166666666666663</v>
      </c>
      <c r="AZ30" s="6" t="s">
        <v>19</v>
      </c>
      <c r="BA30" s="17">
        <v>0.66666666666666663</v>
      </c>
      <c r="BB30" s="17">
        <v>0.54166666666666663</v>
      </c>
      <c r="BC30" s="6" t="s">
        <v>19</v>
      </c>
      <c r="BD30" s="17">
        <v>0.625</v>
      </c>
      <c r="BE30" s="17">
        <v>0.54166666666666663</v>
      </c>
      <c r="BF30" s="6" t="s">
        <v>19</v>
      </c>
      <c r="BG30" s="17">
        <v>0.66666666666666663</v>
      </c>
      <c r="BH30" s="5"/>
      <c r="BI30" s="5"/>
      <c r="BJ30" s="10"/>
      <c r="BK30" s="10"/>
      <c r="BL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</row>
    <row r="31" spans="1:79" x14ac:dyDescent="0.3">
      <c r="A31" s="13"/>
      <c r="B31" s="15"/>
      <c r="C31" s="5"/>
      <c r="D31" s="5"/>
      <c r="E31" s="10"/>
      <c r="F31" s="28"/>
      <c r="G31" s="9">
        <f>(I30-G30)*24</f>
        <v>3</v>
      </c>
      <c r="H31" s="9"/>
      <c r="I31" s="9"/>
      <c r="J31" s="9">
        <f>(L30-J30)*24</f>
        <v>3</v>
      </c>
      <c r="K31" s="9"/>
      <c r="L31" s="9"/>
      <c r="M31" s="9">
        <f>(O30-M30)*24</f>
        <v>3</v>
      </c>
      <c r="N31" s="9"/>
      <c r="O31" s="9"/>
      <c r="P31" s="9">
        <f>(R30-P30)*24</f>
        <v>1.0000000000000018</v>
      </c>
      <c r="Q31" s="9"/>
      <c r="R31" s="9"/>
      <c r="S31" s="9">
        <f>(U30-S30)*24</f>
        <v>3</v>
      </c>
      <c r="T31" s="9"/>
      <c r="U31" s="9"/>
      <c r="V31" s="9">
        <f>(X30-V30)*24</f>
        <v>2.0000000000000009</v>
      </c>
      <c r="W31" s="9"/>
      <c r="X31" s="9"/>
      <c r="Y31" s="9">
        <f>(AA30-Y30)*24</f>
        <v>3</v>
      </c>
      <c r="Z31" s="9"/>
      <c r="AA31" s="9"/>
      <c r="AB31" s="5"/>
      <c r="AC31" s="5"/>
      <c r="AD31" s="10"/>
      <c r="AE31" s="10"/>
      <c r="AF31" s="27"/>
      <c r="AG31" s="26"/>
      <c r="AH31" s="15"/>
      <c r="AI31" s="5"/>
      <c r="AJ31" s="5"/>
      <c r="AK31" s="10"/>
      <c r="AL31" s="28"/>
      <c r="AM31" s="9">
        <f>(AO30-AM30)*24</f>
        <v>3</v>
      </c>
      <c r="AN31" s="9"/>
      <c r="AO31" s="9"/>
      <c r="AP31" s="9">
        <f>(AR30-AP30)*24</f>
        <v>3</v>
      </c>
      <c r="AQ31" s="9"/>
      <c r="AR31" s="9"/>
      <c r="AS31" s="9">
        <f>(AU30-AS30)*24</f>
        <v>3</v>
      </c>
      <c r="AT31" s="9"/>
      <c r="AU31" s="9"/>
      <c r="AV31" s="9">
        <f>(AX30-AV30)*24</f>
        <v>1.0000000000000018</v>
      </c>
      <c r="AW31" s="9"/>
      <c r="AX31" s="9"/>
      <c r="AY31" s="9">
        <f>(BA30-AY30)*24</f>
        <v>3</v>
      </c>
      <c r="AZ31" s="9"/>
      <c r="BA31" s="9"/>
      <c r="BB31" s="9">
        <f>(BD30-BB30)*24</f>
        <v>2.0000000000000009</v>
      </c>
      <c r="BC31" s="9"/>
      <c r="BD31" s="9"/>
      <c r="BE31" s="9">
        <f>(BG30-BE30)*24</f>
        <v>3</v>
      </c>
      <c r="BF31" s="9"/>
      <c r="BG31" s="9"/>
      <c r="BH31" s="5"/>
      <c r="BI31" s="5"/>
      <c r="BJ31" s="10"/>
      <c r="BK31" s="10"/>
      <c r="BL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</row>
    <row r="32" spans="1:79" ht="14.4" customHeight="1" x14ac:dyDescent="0.3">
      <c r="A32" s="13"/>
      <c r="B32" s="15"/>
      <c r="C32" s="5"/>
      <c r="D32" s="5"/>
      <c r="E32" s="10"/>
      <c r="F32" s="28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5"/>
      <c r="AC32" s="5"/>
      <c r="AD32" s="38" t="s">
        <v>35</v>
      </c>
      <c r="AE32" s="39"/>
      <c r="AF32" s="27"/>
      <c r="AG32" s="26"/>
      <c r="AH32" s="15"/>
      <c r="AI32" s="5"/>
      <c r="AJ32" s="5"/>
      <c r="AK32" s="10"/>
      <c r="AL32" s="28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5"/>
      <c r="BI32" s="5"/>
      <c r="BJ32" s="38" t="s">
        <v>35</v>
      </c>
      <c r="BK32" s="39"/>
      <c r="BL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</row>
    <row r="33" spans="1:78" x14ac:dyDescent="0.3">
      <c r="A33" s="13"/>
      <c r="B33" s="15"/>
      <c r="C33" s="5"/>
      <c r="D33" s="5"/>
      <c r="E33" s="10"/>
      <c r="F33" s="28"/>
      <c r="G33" s="29" t="s">
        <v>33</v>
      </c>
      <c r="H33" s="30"/>
      <c r="I33" s="31"/>
      <c r="J33" s="29" t="s">
        <v>33</v>
      </c>
      <c r="K33" s="30"/>
      <c r="L33" s="31"/>
      <c r="M33" s="29" t="s">
        <v>33</v>
      </c>
      <c r="N33" s="30"/>
      <c r="O33" s="31"/>
      <c r="P33" s="29" t="s">
        <v>33</v>
      </c>
      <c r="Q33" s="30"/>
      <c r="R33" s="31"/>
      <c r="S33" s="29" t="s">
        <v>33</v>
      </c>
      <c r="T33" s="30"/>
      <c r="U33" s="31"/>
      <c r="V33" s="29" t="s">
        <v>33</v>
      </c>
      <c r="W33" s="30"/>
      <c r="X33" s="31"/>
      <c r="Y33" s="29" t="s">
        <v>33</v>
      </c>
      <c r="Z33" s="30"/>
      <c r="AA33" s="31"/>
      <c r="AB33" s="5"/>
      <c r="AC33" s="5"/>
      <c r="AD33" s="40"/>
      <c r="AE33" s="41"/>
      <c r="AF33" s="27"/>
      <c r="AG33" s="26"/>
      <c r="AH33" s="15"/>
      <c r="AI33" s="5"/>
      <c r="AJ33" s="5"/>
      <c r="AK33" s="10"/>
      <c r="AL33" s="28"/>
      <c r="AM33" s="29" t="s">
        <v>33</v>
      </c>
      <c r="AN33" s="30"/>
      <c r="AO33" s="31"/>
      <c r="AP33" s="29" t="s">
        <v>33</v>
      </c>
      <c r="AQ33" s="30"/>
      <c r="AR33" s="31"/>
      <c r="AS33" s="29" t="s">
        <v>33</v>
      </c>
      <c r="AT33" s="30"/>
      <c r="AU33" s="31"/>
      <c r="AV33" s="29" t="s">
        <v>33</v>
      </c>
      <c r="AW33" s="30"/>
      <c r="AX33" s="31"/>
      <c r="AY33" s="29" t="s">
        <v>33</v>
      </c>
      <c r="AZ33" s="30"/>
      <c r="BA33" s="31"/>
      <c r="BB33" s="29" t="s">
        <v>33</v>
      </c>
      <c r="BC33" s="30"/>
      <c r="BD33" s="31"/>
      <c r="BE33" s="29" t="s">
        <v>33</v>
      </c>
      <c r="BF33" s="30"/>
      <c r="BG33" s="31"/>
      <c r="BH33" s="5"/>
      <c r="BI33" s="5"/>
      <c r="BJ33" s="40"/>
      <c r="BK33" s="41"/>
      <c r="BL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</row>
    <row r="34" spans="1:78" x14ac:dyDescent="0.3">
      <c r="A34" s="13"/>
      <c r="B34" s="15"/>
      <c r="C34" s="5"/>
      <c r="D34" s="5"/>
      <c r="E34" s="10"/>
      <c r="F34" s="28"/>
      <c r="G34" s="32">
        <f ca="1">RANDBETWEEN(100,1000)</f>
        <v>954</v>
      </c>
      <c r="H34" s="33"/>
      <c r="I34" s="34"/>
      <c r="J34" s="32">
        <f ca="1">RANDBETWEEN(100,1000)</f>
        <v>722</v>
      </c>
      <c r="K34" s="33"/>
      <c r="L34" s="34"/>
      <c r="M34" s="32">
        <f ca="1">RANDBETWEEN(100,1000)</f>
        <v>764</v>
      </c>
      <c r="N34" s="33"/>
      <c r="O34" s="34"/>
      <c r="P34" s="32">
        <f ca="1">RANDBETWEEN(100,1000)</f>
        <v>964</v>
      </c>
      <c r="Q34" s="33"/>
      <c r="R34" s="34"/>
      <c r="S34" s="32">
        <f ca="1">RANDBETWEEN(100,1000)</f>
        <v>801</v>
      </c>
      <c r="T34" s="33"/>
      <c r="U34" s="34"/>
      <c r="V34" s="32">
        <f ca="1">RANDBETWEEN(100,1000)</f>
        <v>940</v>
      </c>
      <c r="W34" s="33"/>
      <c r="X34" s="34"/>
      <c r="Y34" s="32">
        <f ca="1">RANDBETWEEN(100,1000)</f>
        <v>114</v>
      </c>
      <c r="Z34" s="33"/>
      <c r="AA34" s="34"/>
      <c r="AB34" s="5"/>
      <c r="AC34" s="5"/>
      <c r="AD34" s="42"/>
      <c r="AE34" s="43"/>
      <c r="AF34" s="27"/>
      <c r="AG34" s="26"/>
      <c r="AH34" s="15"/>
      <c r="AI34" s="5"/>
      <c r="AJ34" s="5"/>
      <c r="AK34" s="10"/>
      <c r="AL34" s="28"/>
      <c r="AM34" s="32">
        <f ca="1">RANDBETWEEN(100,1000)</f>
        <v>920</v>
      </c>
      <c r="AN34" s="33"/>
      <c r="AO34" s="34"/>
      <c r="AP34" s="32">
        <f ca="1">RANDBETWEEN(100,1000)</f>
        <v>473</v>
      </c>
      <c r="AQ34" s="33"/>
      <c r="AR34" s="34"/>
      <c r="AS34" s="32">
        <f ca="1">RANDBETWEEN(100,1000)</f>
        <v>684</v>
      </c>
      <c r="AT34" s="33"/>
      <c r="AU34" s="34"/>
      <c r="AV34" s="32">
        <f ca="1">RANDBETWEEN(100,1000)</f>
        <v>588</v>
      </c>
      <c r="AW34" s="33"/>
      <c r="AX34" s="34"/>
      <c r="AY34" s="32">
        <f ca="1">RANDBETWEEN(100,1000)</f>
        <v>582</v>
      </c>
      <c r="AZ34" s="33"/>
      <c r="BA34" s="34"/>
      <c r="BB34" s="32">
        <f ca="1">RANDBETWEEN(100,1000)</f>
        <v>876</v>
      </c>
      <c r="BC34" s="33"/>
      <c r="BD34" s="34"/>
      <c r="BE34" s="32">
        <f ca="1">RANDBETWEEN(100,1000)</f>
        <v>580</v>
      </c>
      <c r="BF34" s="33"/>
      <c r="BG34" s="34"/>
      <c r="BH34" s="5"/>
      <c r="BI34" s="5"/>
      <c r="BJ34" s="42"/>
      <c r="BK34" s="43"/>
      <c r="BL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</row>
    <row r="35" spans="1:78" x14ac:dyDescent="0.3">
      <c r="A35" s="13"/>
      <c r="B35" s="15"/>
      <c r="C35" s="5"/>
      <c r="D35" s="5"/>
      <c r="E35" s="10"/>
      <c r="F35" s="28"/>
      <c r="G35" s="35"/>
      <c r="H35" s="36"/>
      <c r="I35" s="37"/>
      <c r="J35" s="35"/>
      <c r="K35" s="36"/>
      <c r="L35" s="37"/>
      <c r="M35" s="35"/>
      <c r="N35" s="36"/>
      <c r="O35" s="37"/>
      <c r="P35" s="35"/>
      <c r="Q35" s="36"/>
      <c r="R35" s="37"/>
      <c r="S35" s="35"/>
      <c r="T35" s="36"/>
      <c r="U35" s="37"/>
      <c r="V35" s="35"/>
      <c r="W35" s="36"/>
      <c r="X35" s="37"/>
      <c r="Y35" s="35"/>
      <c r="Z35" s="36"/>
      <c r="AA35" s="37"/>
      <c r="AB35" s="5"/>
      <c r="AC35" s="5"/>
      <c r="AD35" s="25">
        <f ca="1">SUM(G37:AA38)</f>
        <v>631.07999999999993</v>
      </c>
      <c r="AE35" s="45"/>
      <c r="AF35" s="27"/>
      <c r="AG35" s="26"/>
      <c r="AH35" s="15"/>
      <c r="AI35" s="5"/>
      <c r="AJ35" s="5"/>
      <c r="AK35" s="10"/>
      <c r="AL35" s="28"/>
      <c r="AM35" s="35"/>
      <c r="AN35" s="36"/>
      <c r="AO35" s="37"/>
      <c r="AP35" s="35"/>
      <c r="AQ35" s="36"/>
      <c r="AR35" s="37"/>
      <c r="AS35" s="35"/>
      <c r="AT35" s="36"/>
      <c r="AU35" s="37"/>
      <c r="AV35" s="35"/>
      <c r="AW35" s="36"/>
      <c r="AX35" s="37"/>
      <c r="AY35" s="35"/>
      <c r="AZ35" s="36"/>
      <c r="BA35" s="37"/>
      <c r="BB35" s="35"/>
      <c r="BC35" s="36"/>
      <c r="BD35" s="37"/>
      <c r="BE35" s="35"/>
      <c r="BF35" s="36"/>
      <c r="BG35" s="37"/>
      <c r="BH35" s="5"/>
      <c r="BI35" s="5"/>
      <c r="BJ35" s="25">
        <f ca="1">SUM(AM37:BG38)</f>
        <v>564.36</v>
      </c>
      <c r="BK35" s="45"/>
      <c r="BL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</row>
    <row r="36" spans="1:78" x14ac:dyDescent="0.3">
      <c r="A36" s="13"/>
      <c r="B36" s="15"/>
      <c r="C36" s="5"/>
      <c r="D36" s="5"/>
      <c r="E36" s="10"/>
      <c r="F36" s="28"/>
      <c r="G36" s="29" t="s">
        <v>34</v>
      </c>
      <c r="H36" s="30"/>
      <c r="I36" s="31"/>
      <c r="J36" s="29" t="s">
        <v>34</v>
      </c>
      <c r="K36" s="30"/>
      <c r="L36" s="31"/>
      <c r="M36" s="29" t="s">
        <v>34</v>
      </c>
      <c r="N36" s="30"/>
      <c r="O36" s="31"/>
      <c r="P36" s="29" t="s">
        <v>34</v>
      </c>
      <c r="Q36" s="30"/>
      <c r="R36" s="31"/>
      <c r="S36" s="29" t="s">
        <v>34</v>
      </c>
      <c r="T36" s="30"/>
      <c r="U36" s="31"/>
      <c r="V36" s="29" t="s">
        <v>34</v>
      </c>
      <c r="W36" s="30"/>
      <c r="X36" s="31"/>
      <c r="Y36" s="29" t="s">
        <v>34</v>
      </c>
      <c r="Z36" s="30"/>
      <c r="AA36" s="31"/>
      <c r="AB36" s="5"/>
      <c r="AC36" s="5"/>
      <c r="AD36" s="48"/>
      <c r="AE36" s="49"/>
      <c r="AF36" s="27"/>
      <c r="AG36" s="26"/>
      <c r="AH36" s="15"/>
      <c r="AI36" s="5"/>
      <c r="AJ36" s="5"/>
      <c r="AK36" s="10"/>
      <c r="AL36" s="28"/>
      <c r="AM36" s="29" t="s">
        <v>34</v>
      </c>
      <c r="AN36" s="30"/>
      <c r="AO36" s="31"/>
      <c r="AP36" s="29" t="s">
        <v>34</v>
      </c>
      <c r="AQ36" s="30"/>
      <c r="AR36" s="31"/>
      <c r="AS36" s="29" t="s">
        <v>34</v>
      </c>
      <c r="AT36" s="30"/>
      <c r="AU36" s="31"/>
      <c r="AV36" s="29" t="s">
        <v>34</v>
      </c>
      <c r="AW36" s="30"/>
      <c r="AX36" s="31"/>
      <c r="AY36" s="29" t="s">
        <v>34</v>
      </c>
      <c r="AZ36" s="30"/>
      <c r="BA36" s="31"/>
      <c r="BB36" s="29" t="s">
        <v>34</v>
      </c>
      <c r="BC36" s="30"/>
      <c r="BD36" s="31"/>
      <c r="BE36" s="29" t="s">
        <v>34</v>
      </c>
      <c r="BF36" s="30"/>
      <c r="BG36" s="31"/>
      <c r="BH36" s="5"/>
      <c r="BI36" s="5"/>
      <c r="BJ36" s="48"/>
      <c r="BK36" s="49"/>
      <c r="BL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</row>
    <row r="37" spans="1:78" x14ac:dyDescent="0.3">
      <c r="A37" s="13"/>
      <c r="B37" s="15"/>
      <c r="C37" s="5"/>
      <c r="D37" s="5"/>
      <c r="E37" s="10"/>
      <c r="F37" s="28"/>
      <c r="G37" s="19">
        <f ca="1">G34*$F26</f>
        <v>114.47999999999999</v>
      </c>
      <c r="H37" s="18"/>
      <c r="I37" s="20"/>
      <c r="J37" s="19">
        <f t="shared" ref="J37:AA37" ca="1" si="0">J34*$F26</f>
        <v>86.64</v>
      </c>
      <c r="K37" s="18"/>
      <c r="L37" s="20"/>
      <c r="M37" s="19">
        <f t="shared" ref="M37:AA37" ca="1" si="1">M34*$F26</f>
        <v>91.679999999999993</v>
      </c>
      <c r="N37" s="18"/>
      <c r="O37" s="20"/>
      <c r="P37" s="19">
        <f t="shared" ref="P37:AA37" ca="1" si="2">P34*$F26</f>
        <v>115.67999999999999</v>
      </c>
      <c r="Q37" s="18"/>
      <c r="R37" s="20"/>
      <c r="S37" s="19">
        <f t="shared" ref="S37:AA37" ca="1" si="3">S34*$F26</f>
        <v>96.11999999999999</v>
      </c>
      <c r="T37" s="18"/>
      <c r="U37" s="20"/>
      <c r="V37" s="19">
        <f t="shared" ref="V37:AA37" ca="1" si="4">V34*$F26</f>
        <v>112.8</v>
      </c>
      <c r="W37" s="18"/>
      <c r="X37" s="20"/>
      <c r="Y37" s="19">
        <f t="shared" ref="Y37:AA37" ca="1" si="5">Y34*$F26</f>
        <v>13.68</v>
      </c>
      <c r="Z37" s="18"/>
      <c r="AA37" s="20"/>
      <c r="AB37" s="5"/>
      <c r="AC37" s="5"/>
      <c r="AD37" s="46"/>
      <c r="AE37" s="47"/>
      <c r="AF37" s="27"/>
      <c r="AG37" s="26"/>
      <c r="AH37" s="15"/>
      <c r="AI37" s="5"/>
      <c r="AJ37" s="5"/>
      <c r="AK37" s="10"/>
      <c r="AL37" s="28"/>
      <c r="AM37" s="19">
        <f ca="1">AM34*$F26</f>
        <v>110.39999999999999</v>
      </c>
      <c r="AN37" s="18"/>
      <c r="AO37" s="20"/>
      <c r="AP37" s="19">
        <f t="shared" ref="AP37:BG37" ca="1" si="6">AP34*$F26</f>
        <v>56.76</v>
      </c>
      <c r="AQ37" s="18"/>
      <c r="AR37" s="20"/>
      <c r="AS37" s="19">
        <f t="shared" ref="AS37:BG37" ca="1" si="7">AS34*$F26</f>
        <v>82.08</v>
      </c>
      <c r="AT37" s="18"/>
      <c r="AU37" s="20"/>
      <c r="AV37" s="19">
        <f t="shared" ref="AV37:BG37" ca="1" si="8">AV34*$F26</f>
        <v>70.56</v>
      </c>
      <c r="AW37" s="18"/>
      <c r="AX37" s="20"/>
      <c r="AY37" s="19">
        <f t="shared" ref="AY37:BG37" ca="1" si="9">AY34*$F26</f>
        <v>69.84</v>
      </c>
      <c r="AZ37" s="18"/>
      <c r="BA37" s="20"/>
      <c r="BB37" s="19">
        <f t="shared" ref="BB37:BG37" ca="1" si="10">BB34*$F26</f>
        <v>105.11999999999999</v>
      </c>
      <c r="BC37" s="18"/>
      <c r="BD37" s="20"/>
      <c r="BE37" s="19">
        <f t="shared" ref="BE37:BG37" ca="1" si="11">BE34*$F26</f>
        <v>69.599999999999994</v>
      </c>
      <c r="BF37" s="18"/>
      <c r="BG37" s="20"/>
      <c r="BH37" s="5"/>
      <c r="BI37" s="5"/>
      <c r="BJ37" s="46"/>
      <c r="BK37" s="47"/>
      <c r="BL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</row>
    <row r="38" spans="1:78" x14ac:dyDescent="0.3">
      <c r="A38" s="13"/>
      <c r="B38" s="15"/>
      <c r="C38" s="5"/>
      <c r="D38" s="5"/>
      <c r="E38" s="10"/>
      <c r="F38" s="28"/>
      <c r="G38" s="21"/>
      <c r="H38" s="22"/>
      <c r="I38" s="23"/>
      <c r="J38" s="21"/>
      <c r="K38" s="22"/>
      <c r="L38" s="23"/>
      <c r="M38" s="21"/>
      <c r="N38" s="22"/>
      <c r="O38" s="23"/>
      <c r="P38" s="21"/>
      <c r="Q38" s="22"/>
      <c r="R38" s="23"/>
      <c r="S38" s="21"/>
      <c r="T38" s="22"/>
      <c r="U38" s="23"/>
      <c r="V38" s="21"/>
      <c r="W38" s="22"/>
      <c r="X38" s="23"/>
      <c r="Y38" s="21"/>
      <c r="Z38" s="22"/>
      <c r="AA38" s="23"/>
      <c r="AB38" s="5"/>
      <c r="AC38" s="5"/>
      <c r="AD38" s="5"/>
      <c r="AE38" s="5"/>
      <c r="AG38" s="26"/>
      <c r="AH38" s="15"/>
      <c r="AI38" s="5"/>
      <c r="AJ38" s="5"/>
      <c r="AK38" s="10"/>
      <c r="AL38" s="28"/>
      <c r="AM38" s="21"/>
      <c r="AN38" s="22"/>
      <c r="AO38" s="23"/>
      <c r="AP38" s="21"/>
      <c r="AQ38" s="22"/>
      <c r="AR38" s="23"/>
      <c r="AS38" s="21"/>
      <c r="AT38" s="22"/>
      <c r="AU38" s="23"/>
      <c r="AV38" s="21"/>
      <c r="AW38" s="22"/>
      <c r="AX38" s="23"/>
      <c r="AY38" s="21"/>
      <c r="AZ38" s="22"/>
      <c r="BA38" s="23"/>
      <c r="BB38" s="21"/>
      <c r="BC38" s="22"/>
      <c r="BD38" s="23"/>
      <c r="BE38" s="21"/>
      <c r="BF38" s="22"/>
      <c r="BG38" s="23"/>
      <c r="BH38" s="5"/>
      <c r="BI38" s="5"/>
      <c r="BJ38" s="5"/>
      <c r="BK38" s="5"/>
      <c r="BL38" s="6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</row>
    <row r="39" spans="1:78" x14ac:dyDescent="0.3">
      <c r="A39" s="13"/>
      <c r="B39" s="5" t="s">
        <v>16</v>
      </c>
      <c r="C39" s="5"/>
      <c r="D39" s="5" t="s">
        <v>1</v>
      </c>
      <c r="E39" s="5" t="s">
        <v>17</v>
      </c>
      <c r="F39" s="5" t="s">
        <v>17</v>
      </c>
      <c r="G39" s="5" t="s">
        <v>18</v>
      </c>
      <c r="H39" s="5"/>
      <c r="I39" s="5"/>
      <c r="J39" s="5" t="s">
        <v>21</v>
      </c>
      <c r="K39" s="5"/>
      <c r="L39" s="5"/>
      <c r="M39" s="5" t="s">
        <v>22</v>
      </c>
      <c r="N39" s="5"/>
      <c r="O39" s="5"/>
      <c r="P39" s="5" t="s">
        <v>23</v>
      </c>
      <c r="Q39" s="5"/>
      <c r="R39" s="5"/>
      <c r="S39" s="5" t="s">
        <v>24</v>
      </c>
      <c r="T39" s="5"/>
      <c r="U39" s="5"/>
      <c r="V39" s="5" t="s">
        <v>25</v>
      </c>
      <c r="W39" s="5"/>
      <c r="X39" s="5"/>
      <c r="Y39" s="5" t="s">
        <v>20</v>
      </c>
      <c r="Z39" s="5"/>
      <c r="AA39" s="5"/>
      <c r="AB39" s="5" t="s">
        <v>26</v>
      </c>
      <c r="AC39" s="5"/>
      <c r="AD39" s="5" t="s">
        <v>27</v>
      </c>
      <c r="AE39" s="5"/>
      <c r="AF39" s="54" t="s">
        <v>36</v>
      </c>
      <c r="AG39" s="26"/>
      <c r="AH39" s="5" t="s">
        <v>16</v>
      </c>
      <c r="AI39" s="5"/>
      <c r="AJ39" s="5" t="s">
        <v>1</v>
      </c>
      <c r="AK39" s="5" t="s">
        <v>17</v>
      </c>
      <c r="AL39" s="5" t="s">
        <v>17</v>
      </c>
      <c r="AM39" s="5" t="s">
        <v>18</v>
      </c>
      <c r="AN39" s="5"/>
      <c r="AO39" s="5"/>
      <c r="AP39" s="5" t="s">
        <v>21</v>
      </c>
      <c r="AQ39" s="5"/>
      <c r="AR39" s="5"/>
      <c r="AS39" s="5" t="s">
        <v>22</v>
      </c>
      <c r="AT39" s="5"/>
      <c r="AU39" s="5"/>
      <c r="AV39" s="5" t="s">
        <v>23</v>
      </c>
      <c r="AW39" s="5"/>
      <c r="AX39" s="5"/>
      <c r="AY39" s="5" t="s">
        <v>24</v>
      </c>
      <c r="AZ39" s="5"/>
      <c r="BA39" s="5"/>
      <c r="BB39" s="5" t="s">
        <v>25</v>
      </c>
      <c r="BC39" s="5"/>
      <c r="BD39" s="5"/>
      <c r="BE39" s="5" t="s">
        <v>20</v>
      </c>
      <c r="BF39" s="5"/>
      <c r="BG39" s="5"/>
      <c r="BH39" s="5" t="s">
        <v>26</v>
      </c>
      <c r="BI39" s="5"/>
      <c r="BJ39" s="5" t="s">
        <v>27</v>
      </c>
      <c r="BK39" s="5"/>
      <c r="BL39" s="44" t="s">
        <v>36</v>
      </c>
    </row>
    <row r="40" spans="1:78" x14ac:dyDescent="0.3">
      <c r="A40" s="13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4"/>
      <c r="AG40" s="26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44"/>
      <c r="BQ40" s="44" t="s">
        <v>37</v>
      </c>
      <c r="BR40" s="44"/>
      <c r="BS40" s="44" t="s">
        <v>38</v>
      </c>
      <c r="BT40" s="44"/>
      <c r="BU40" s="44" t="s">
        <v>35</v>
      </c>
      <c r="BV40" s="44"/>
      <c r="BW40" s="44" t="s">
        <v>39</v>
      </c>
      <c r="BX40" s="44"/>
      <c r="BY40" s="5" t="s">
        <v>41</v>
      </c>
      <c r="BZ40" s="5"/>
    </row>
    <row r="41" spans="1:78" x14ac:dyDescent="0.3">
      <c r="A41" s="13"/>
      <c r="B41" s="6"/>
      <c r="C41" s="5"/>
      <c r="D41" s="6"/>
      <c r="E41" s="6"/>
      <c r="F41" s="6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27"/>
      <c r="AG41" s="26"/>
      <c r="AH41" s="6"/>
      <c r="AI41" s="5"/>
      <c r="AJ41" s="6"/>
      <c r="AK41" s="6"/>
      <c r="AL41" s="6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Q41" s="44"/>
      <c r="BR41" s="44"/>
      <c r="BS41" s="44"/>
      <c r="BT41" s="44"/>
      <c r="BU41" s="44"/>
      <c r="BV41" s="44"/>
      <c r="BW41" s="44"/>
      <c r="BX41" s="44"/>
      <c r="BY41" s="5"/>
      <c r="BZ41" s="5"/>
    </row>
    <row r="42" spans="1:78" x14ac:dyDescent="0.3">
      <c r="A42" s="13"/>
      <c r="B42" s="15">
        <v>3</v>
      </c>
      <c r="C42" s="5"/>
      <c r="D42" s="5" t="str">
        <f>VLOOKUP(B42,'Emp Table'!$C$5:$D$14,2)</f>
        <v>Name 3</v>
      </c>
      <c r="E42" s="10">
        <f ca="1">VLOOKUP('Emp Dashboard'!B42,'Emp Table'!$C$5:$H$14,5)</f>
        <v>22</v>
      </c>
      <c r="F42" s="28">
        <f ca="1">VLOOKUP('Emp Dashboard'!B42,'Emp Table'!$C$5:$H$14,6)</f>
        <v>0.14000000000000001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27"/>
      <c r="AG42" s="26"/>
      <c r="AH42" s="15">
        <f>B42</f>
        <v>3</v>
      </c>
      <c r="AI42" s="5"/>
      <c r="AJ42" s="5" t="str">
        <f>VLOOKUP(AH42,'Emp Table'!$C$5:$D$14,2)</f>
        <v>Name 3</v>
      </c>
      <c r="AK42" s="10">
        <f ca="1">VLOOKUP('Emp Dashboard'!AH42,'Emp Table'!$C$5:$H$14,5)</f>
        <v>22</v>
      </c>
      <c r="AL42" s="28">
        <f ca="1">VLOOKUP('Emp Dashboard'!AH42,'Emp Table'!$C$5:$H$14,6)</f>
        <v>0.14000000000000001</v>
      </c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P42" s="5">
        <f>B42</f>
        <v>3</v>
      </c>
      <c r="BQ42" s="5">
        <f>AB43+BH43</f>
        <v>90</v>
      </c>
      <c r="BR42" s="5"/>
      <c r="BS42" s="10">
        <f ca="1">AD43+BJ43</f>
        <v>1980</v>
      </c>
      <c r="BT42" s="5"/>
      <c r="BU42" s="10">
        <f ca="1">AD51+BJ51</f>
        <v>975.52000000000021</v>
      </c>
      <c r="BV42" s="5"/>
      <c r="BW42" s="10">
        <f ca="1">AF43+BL43</f>
        <v>2955.52</v>
      </c>
      <c r="BX42" s="5"/>
      <c r="BY42" s="5">
        <f ca="1">SUM(AM50:BG51)+SUM(G50:AA51)</f>
        <v>6968</v>
      </c>
      <c r="BZ42" s="5"/>
    </row>
    <row r="43" spans="1:78" x14ac:dyDescent="0.3">
      <c r="A43" s="13"/>
      <c r="B43" s="15"/>
      <c r="C43" s="5"/>
      <c r="D43" s="5"/>
      <c r="E43" s="10"/>
      <c r="F43" s="28"/>
      <c r="G43" s="17">
        <v>0.33333333333333331</v>
      </c>
      <c r="H43" s="6" t="s">
        <v>19</v>
      </c>
      <c r="I43" s="17">
        <v>0.5</v>
      </c>
      <c r="J43" s="17">
        <v>0.33333333333333331</v>
      </c>
      <c r="K43" s="6" t="s">
        <v>19</v>
      </c>
      <c r="L43" s="17">
        <v>0.5</v>
      </c>
      <c r="M43" s="17">
        <v>0.33333333333333331</v>
      </c>
      <c r="N43" s="6" t="s">
        <v>19</v>
      </c>
      <c r="O43" s="17">
        <v>0.5</v>
      </c>
      <c r="P43" s="17">
        <v>0.33333333333333331</v>
      </c>
      <c r="Q43" s="6" t="s">
        <v>19</v>
      </c>
      <c r="R43" s="17">
        <v>0.5</v>
      </c>
      <c r="S43" s="17">
        <v>0.33333333333333331</v>
      </c>
      <c r="T43" s="6" t="s">
        <v>19</v>
      </c>
      <c r="U43" s="17">
        <v>0.5</v>
      </c>
      <c r="V43" s="17">
        <v>0.33333333333333331</v>
      </c>
      <c r="W43" s="6" t="s">
        <v>19</v>
      </c>
      <c r="X43" s="17">
        <v>0.5</v>
      </c>
      <c r="Y43" s="17">
        <v>0.33333333333333331</v>
      </c>
      <c r="Z43" s="6" t="s">
        <v>19</v>
      </c>
      <c r="AA43" s="17">
        <v>0.5</v>
      </c>
      <c r="AB43" s="5">
        <f>SUM(G44:AA45,G47:AA48)</f>
        <v>45</v>
      </c>
      <c r="AC43" s="5"/>
      <c r="AD43" s="10">
        <f ca="1">AB43*E42</f>
        <v>990</v>
      </c>
      <c r="AE43" s="10"/>
      <c r="AF43" s="55">
        <f ca="1">AD43+AD51</f>
        <v>1583.04</v>
      </c>
      <c r="AG43" s="26"/>
      <c r="AH43" s="15"/>
      <c r="AI43" s="5"/>
      <c r="AJ43" s="5"/>
      <c r="AK43" s="10"/>
      <c r="AL43" s="28"/>
      <c r="AM43" s="17">
        <v>0.33333333333333331</v>
      </c>
      <c r="AN43" s="6" t="s">
        <v>19</v>
      </c>
      <c r="AO43" s="17">
        <v>0.5</v>
      </c>
      <c r="AP43" s="17">
        <v>0.33333333333333331</v>
      </c>
      <c r="AQ43" s="6" t="s">
        <v>19</v>
      </c>
      <c r="AR43" s="17">
        <v>0.5</v>
      </c>
      <c r="AS43" s="17">
        <v>0.33333333333333331</v>
      </c>
      <c r="AT43" s="6" t="s">
        <v>19</v>
      </c>
      <c r="AU43" s="17">
        <v>0.5</v>
      </c>
      <c r="AV43" s="17">
        <v>0.33333333333333331</v>
      </c>
      <c r="AW43" s="6" t="s">
        <v>19</v>
      </c>
      <c r="AX43" s="17">
        <v>0.5</v>
      </c>
      <c r="AY43" s="17">
        <v>0.33333333333333331</v>
      </c>
      <c r="AZ43" s="6" t="s">
        <v>19</v>
      </c>
      <c r="BA43" s="17">
        <v>0.5</v>
      </c>
      <c r="BB43" s="17">
        <v>0.33333333333333331</v>
      </c>
      <c r="BC43" s="6" t="s">
        <v>19</v>
      </c>
      <c r="BD43" s="17">
        <v>0.5</v>
      </c>
      <c r="BE43" s="17">
        <v>0.33333333333333331</v>
      </c>
      <c r="BF43" s="6" t="s">
        <v>19</v>
      </c>
      <c r="BG43" s="17">
        <v>0.5</v>
      </c>
      <c r="BH43" s="5">
        <f>SUM(AM44:BG45,AM47:BG48)</f>
        <v>45</v>
      </c>
      <c r="BI43" s="5"/>
      <c r="BJ43" s="10">
        <f ca="1">BH43*AK42</f>
        <v>990</v>
      </c>
      <c r="BK43" s="10"/>
      <c r="BL43" s="10">
        <f ca="1">BJ43+BJ51</f>
        <v>1372.48</v>
      </c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</row>
    <row r="44" spans="1:78" x14ac:dyDescent="0.3">
      <c r="A44" s="13"/>
      <c r="B44" s="15"/>
      <c r="C44" s="5"/>
      <c r="D44" s="5"/>
      <c r="E44" s="10"/>
      <c r="F44" s="28"/>
      <c r="G44" s="9">
        <f>(I43-G43)*24</f>
        <v>4</v>
      </c>
      <c r="H44" s="9"/>
      <c r="I44" s="9"/>
      <c r="J44" s="9">
        <f>(L43-J43)*24</f>
        <v>4</v>
      </c>
      <c r="K44" s="9"/>
      <c r="L44" s="9"/>
      <c r="M44" s="9">
        <f>(O43-M43)*24</f>
        <v>4</v>
      </c>
      <c r="N44" s="9"/>
      <c r="O44" s="9"/>
      <c r="P44" s="9">
        <f>(R43-P43)*24</f>
        <v>4</v>
      </c>
      <c r="Q44" s="9"/>
      <c r="R44" s="9"/>
      <c r="S44" s="9">
        <f>(U43-S43)*24</f>
        <v>4</v>
      </c>
      <c r="T44" s="9"/>
      <c r="U44" s="9"/>
      <c r="V44" s="9">
        <f>(X43-V43)*24</f>
        <v>4</v>
      </c>
      <c r="W44" s="9"/>
      <c r="X44" s="9"/>
      <c r="Y44" s="9">
        <f>(AA43-Y43)*24</f>
        <v>4</v>
      </c>
      <c r="Z44" s="9"/>
      <c r="AA44" s="9"/>
      <c r="AB44" s="5"/>
      <c r="AC44" s="5"/>
      <c r="AD44" s="10"/>
      <c r="AE44" s="10"/>
      <c r="AF44" s="27"/>
      <c r="AG44" s="26"/>
      <c r="AH44" s="15"/>
      <c r="AI44" s="5"/>
      <c r="AJ44" s="5"/>
      <c r="AK44" s="10"/>
      <c r="AL44" s="28"/>
      <c r="AM44" s="9">
        <f>(AO43-AM43)*24</f>
        <v>4</v>
      </c>
      <c r="AN44" s="9"/>
      <c r="AO44" s="9"/>
      <c r="AP44" s="9">
        <f>(AR43-AP43)*24</f>
        <v>4</v>
      </c>
      <c r="AQ44" s="9"/>
      <c r="AR44" s="9"/>
      <c r="AS44" s="9">
        <f>(AU43-AS43)*24</f>
        <v>4</v>
      </c>
      <c r="AT44" s="9"/>
      <c r="AU44" s="9"/>
      <c r="AV44" s="9">
        <f>(AX43-AV43)*24</f>
        <v>4</v>
      </c>
      <c r="AW44" s="9"/>
      <c r="AX44" s="9"/>
      <c r="AY44" s="9">
        <f>(BA43-AY43)*24</f>
        <v>4</v>
      </c>
      <c r="AZ44" s="9"/>
      <c r="BA44" s="9"/>
      <c r="BB44" s="9">
        <f>(BD43-BB43)*24</f>
        <v>4</v>
      </c>
      <c r="BC44" s="9"/>
      <c r="BD44" s="9"/>
      <c r="BE44" s="9">
        <f>(BG43-BE43)*24</f>
        <v>4</v>
      </c>
      <c r="BF44" s="9"/>
      <c r="BG44" s="9"/>
      <c r="BH44" s="5"/>
      <c r="BI44" s="5"/>
      <c r="BJ44" s="10"/>
      <c r="BK44" s="10"/>
      <c r="BL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</row>
    <row r="45" spans="1:78" x14ac:dyDescent="0.3">
      <c r="A45" s="13"/>
      <c r="B45" s="15"/>
      <c r="C45" s="5"/>
      <c r="D45" s="5"/>
      <c r="E45" s="10"/>
      <c r="F45" s="28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5"/>
      <c r="AC45" s="5"/>
      <c r="AD45" s="10"/>
      <c r="AE45" s="10"/>
      <c r="AF45" s="27"/>
      <c r="AG45" s="26"/>
      <c r="AH45" s="15"/>
      <c r="AI45" s="5"/>
      <c r="AJ45" s="5"/>
      <c r="AK45" s="10"/>
      <c r="AL45" s="28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5"/>
      <c r="BI45" s="5"/>
      <c r="BJ45" s="10"/>
      <c r="BK45" s="10"/>
      <c r="BL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</row>
    <row r="46" spans="1:78" x14ac:dyDescent="0.3">
      <c r="A46" s="13"/>
      <c r="B46" s="15"/>
      <c r="C46" s="5"/>
      <c r="D46" s="5"/>
      <c r="E46" s="10"/>
      <c r="F46" s="28"/>
      <c r="G46" s="17">
        <v>0.54166666666666663</v>
      </c>
      <c r="H46" s="6" t="s">
        <v>19</v>
      </c>
      <c r="I46" s="17">
        <v>0.66666666666666663</v>
      </c>
      <c r="J46" s="17">
        <v>0.54166666666666663</v>
      </c>
      <c r="K46" s="6" t="s">
        <v>19</v>
      </c>
      <c r="L46" s="17">
        <v>0.66666666666666663</v>
      </c>
      <c r="M46" s="17">
        <v>0.54166666666666663</v>
      </c>
      <c r="N46" s="6" t="s">
        <v>19</v>
      </c>
      <c r="O46" s="17">
        <v>0.66666666666666663</v>
      </c>
      <c r="P46" s="17"/>
      <c r="Q46" s="6" t="s">
        <v>19</v>
      </c>
      <c r="R46" s="17"/>
      <c r="S46" s="17">
        <v>0.54166666666666663</v>
      </c>
      <c r="T46" s="6" t="s">
        <v>19</v>
      </c>
      <c r="U46" s="17">
        <v>0.66666666666666663</v>
      </c>
      <c r="V46" s="17">
        <v>0.54166666666666663</v>
      </c>
      <c r="W46" s="6" t="s">
        <v>19</v>
      </c>
      <c r="X46" s="17">
        <v>0.625</v>
      </c>
      <c r="Y46" s="17">
        <v>0.54166666666666663</v>
      </c>
      <c r="Z46" s="6" t="s">
        <v>19</v>
      </c>
      <c r="AA46" s="17">
        <v>0.66666666666666663</v>
      </c>
      <c r="AB46" s="5"/>
      <c r="AC46" s="5"/>
      <c r="AD46" s="10"/>
      <c r="AE46" s="10"/>
      <c r="AF46" s="27"/>
      <c r="AG46" s="26"/>
      <c r="AH46" s="15"/>
      <c r="AI46" s="5"/>
      <c r="AJ46" s="5"/>
      <c r="AK46" s="10"/>
      <c r="AL46" s="28"/>
      <c r="AM46" s="17">
        <v>0.54166666666666663</v>
      </c>
      <c r="AN46" s="6" t="s">
        <v>19</v>
      </c>
      <c r="AO46" s="17">
        <v>0.66666666666666663</v>
      </c>
      <c r="AP46" s="17">
        <v>0.54166666666666663</v>
      </c>
      <c r="AQ46" s="6" t="s">
        <v>19</v>
      </c>
      <c r="AR46" s="17">
        <v>0.66666666666666663</v>
      </c>
      <c r="AS46" s="17">
        <v>0.54166666666666663</v>
      </c>
      <c r="AT46" s="6" t="s">
        <v>19</v>
      </c>
      <c r="AU46" s="17">
        <v>0.66666666666666663</v>
      </c>
      <c r="AV46" s="17"/>
      <c r="AW46" s="6" t="s">
        <v>19</v>
      </c>
      <c r="AX46" s="17"/>
      <c r="AY46" s="17">
        <v>0.54166666666666663</v>
      </c>
      <c r="AZ46" s="6" t="s">
        <v>19</v>
      </c>
      <c r="BA46" s="17">
        <v>0.66666666666666663</v>
      </c>
      <c r="BB46" s="17">
        <v>0.54166666666666663</v>
      </c>
      <c r="BC46" s="6" t="s">
        <v>19</v>
      </c>
      <c r="BD46" s="17">
        <v>0.625</v>
      </c>
      <c r="BE46" s="17">
        <v>0.54166666666666663</v>
      </c>
      <c r="BF46" s="6" t="s">
        <v>19</v>
      </c>
      <c r="BG46" s="17">
        <v>0.66666666666666663</v>
      </c>
      <c r="BH46" s="5"/>
      <c r="BI46" s="5"/>
      <c r="BJ46" s="10"/>
      <c r="BK46" s="10"/>
      <c r="BL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</row>
    <row r="47" spans="1:78" x14ac:dyDescent="0.3">
      <c r="A47" s="13"/>
      <c r="B47" s="15"/>
      <c r="C47" s="5"/>
      <c r="D47" s="5"/>
      <c r="E47" s="10"/>
      <c r="F47" s="28"/>
      <c r="G47" s="9">
        <f>(I46-G46)*24</f>
        <v>3</v>
      </c>
      <c r="H47" s="9"/>
      <c r="I47" s="9"/>
      <c r="J47" s="9">
        <f>(L46-J46)*24</f>
        <v>3</v>
      </c>
      <c r="K47" s="9"/>
      <c r="L47" s="9"/>
      <c r="M47" s="9">
        <f>(O46-M46)*24</f>
        <v>3</v>
      </c>
      <c r="N47" s="9"/>
      <c r="O47" s="9"/>
      <c r="P47" s="9">
        <f>(R46-P46)*24</f>
        <v>0</v>
      </c>
      <c r="Q47" s="9"/>
      <c r="R47" s="9"/>
      <c r="S47" s="9">
        <f>(U46-S46)*24</f>
        <v>3</v>
      </c>
      <c r="T47" s="9"/>
      <c r="U47" s="9"/>
      <c r="V47" s="9">
        <f>(X46-V46)*24</f>
        <v>2.0000000000000009</v>
      </c>
      <c r="W47" s="9"/>
      <c r="X47" s="9"/>
      <c r="Y47" s="9">
        <f>(AA46-Y46)*24</f>
        <v>3</v>
      </c>
      <c r="Z47" s="9"/>
      <c r="AA47" s="9"/>
      <c r="AB47" s="5"/>
      <c r="AC47" s="5"/>
      <c r="AD47" s="10"/>
      <c r="AE47" s="10"/>
      <c r="AF47" s="27"/>
      <c r="AG47" s="26"/>
      <c r="AH47" s="15"/>
      <c r="AI47" s="5"/>
      <c r="AJ47" s="5"/>
      <c r="AK47" s="10"/>
      <c r="AL47" s="28"/>
      <c r="AM47" s="9">
        <f>(AO46-AM46)*24</f>
        <v>3</v>
      </c>
      <c r="AN47" s="9"/>
      <c r="AO47" s="9"/>
      <c r="AP47" s="9">
        <f>(AR46-AP46)*24</f>
        <v>3</v>
      </c>
      <c r="AQ47" s="9"/>
      <c r="AR47" s="9"/>
      <c r="AS47" s="9">
        <f>(AU46-AS46)*24</f>
        <v>3</v>
      </c>
      <c r="AT47" s="9"/>
      <c r="AU47" s="9"/>
      <c r="AV47" s="9">
        <f>(AX46-AV46)*24</f>
        <v>0</v>
      </c>
      <c r="AW47" s="9"/>
      <c r="AX47" s="9"/>
      <c r="AY47" s="9">
        <f>(BA46-AY46)*24</f>
        <v>3</v>
      </c>
      <c r="AZ47" s="9"/>
      <c r="BA47" s="9"/>
      <c r="BB47" s="9">
        <f>(BD46-BB46)*24</f>
        <v>2.0000000000000009</v>
      </c>
      <c r="BC47" s="9"/>
      <c r="BD47" s="9"/>
      <c r="BE47" s="9">
        <f>(BG46-BE46)*24</f>
        <v>3</v>
      </c>
      <c r="BF47" s="9"/>
      <c r="BG47" s="9"/>
      <c r="BH47" s="5"/>
      <c r="BI47" s="5"/>
      <c r="BJ47" s="10"/>
      <c r="BK47" s="10"/>
      <c r="BL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</row>
    <row r="48" spans="1:78" x14ac:dyDescent="0.3">
      <c r="A48" s="13"/>
      <c r="B48" s="15"/>
      <c r="C48" s="5"/>
      <c r="D48" s="5"/>
      <c r="E48" s="10"/>
      <c r="F48" s="28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5"/>
      <c r="AC48" s="5"/>
      <c r="AD48" s="38" t="s">
        <v>35</v>
      </c>
      <c r="AE48" s="39"/>
      <c r="AF48" s="27"/>
      <c r="AG48" s="26"/>
      <c r="AH48" s="15"/>
      <c r="AI48" s="5"/>
      <c r="AJ48" s="5"/>
      <c r="AK48" s="10"/>
      <c r="AL48" s="28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5"/>
      <c r="BI48" s="5"/>
      <c r="BJ48" s="38" t="s">
        <v>35</v>
      </c>
      <c r="BK48" s="39"/>
      <c r="BL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</row>
    <row r="49" spans="1:78" x14ac:dyDescent="0.3">
      <c r="A49" s="13"/>
      <c r="B49" s="15"/>
      <c r="C49" s="5"/>
      <c r="D49" s="5"/>
      <c r="E49" s="10"/>
      <c r="F49" s="28"/>
      <c r="G49" s="29" t="s">
        <v>33</v>
      </c>
      <c r="H49" s="30"/>
      <c r="I49" s="31"/>
      <c r="J49" s="29" t="s">
        <v>33</v>
      </c>
      <c r="K49" s="30"/>
      <c r="L49" s="31"/>
      <c r="M49" s="29" t="s">
        <v>33</v>
      </c>
      <c r="N49" s="30"/>
      <c r="O49" s="31"/>
      <c r="P49" s="29" t="s">
        <v>33</v>
      </c>
      <c r="Q49" s="30"/>
      <c r="R49" s="31"/>
      <c r="S49" s="29" t="s">
        <v>33</v>
      </c>
      <c r="T49" s="30"/>
      <c r="U49" s="31"/>
      <c r="V49" s="29" t="s">
        <v>33</v>
      </c>
      <c r="W49" s="30"/>
      <c r="X49" s="31"/>
      <c r="Y49" s="29" t="s">
        <v>33</v>
      </c>
      <c r="Z49" s="30"/>
      <c r="AA49" s="31"/>
      <c r="AB49" s="5"/>
      <c r="AC49" s="5"/>
      <c r="AD49" s="40"/>
      <c r="AE49" s="41"/>
      <c r="AF49" s="27"/>
      <c r="AG49" s="26"/>
      <c r="AH49" s="15"/>
      <c r="AI49" s="5"/>
      <c r="AJ49" s="5"/>
      <c r="AK49" s="10"/>
      <c r="AL49" s="28"/>
      <c r="AM49" s="29" t="s">
        <v>33</v>
      </c>
      <c r="AN49" s="30"/>
      <c r="AO49" s="31"/>
      <c r="AP49" s="29" t="s">
        <v>33</v>
      </c>
      <c r="AQ49" s="30"/>
      <c r="AR49" s="31"/>
      <c r="AS49" s="29" t="s">
        <v>33</v>
      </c>
      <c r="AT49" s="30"/>
      <c r="AU49" s="31"/>
      <c r="AV49" s="29" t="s">
        <v>33</v>
      </c>
      <c r="AW49" s="30"/>
      <c r="AX49" s="31"/>
      <c r="AY49" s="29" t="s">
        <v>33</v>
      </c>
      <c r="AZ49" s="30"/>
      <c r="BA49" s="31"/>
      <c r="BB49" s="29" t="s">
        <v>33</v>
      </c>
      <c r="BC49" s="30"/>
      <c r="BD49" s="31"/>
      <c r="BE49" s="29" t="s">
        <v>33</v>
      </c>
      <c r="BF49" s="30"/>
      <c r="BG49" s="31"/>
      <c r="BH49" s="5"/>
      <c r="BI49" s="5"/>
      <c r="BJ49" s="40"/>
      <c r="BK49" s="41"/>
      <c r="BL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</row>
    <row r="50" spans="1:78" x14ac:dyDescent="0.3">
      <c r="A50" s="13"/>
      <c r="B50" s="15"/>
      <c r="C50" s="5"/>
      <c r="D50" s="5"/>
      <c r="E50" s="10"/>
      <c r="F50" s="28"/>
      <c r="G50" s="32">
        <f ca="1">RANDBETWEEN(100,1000)</f>
        <v>846</v>
      </c>
      <c r="H50" s="33"/>
      <c r="I50" s="34"/>
      <c r="J50" s="32">
        <f ca="1">RANDBETWEEN(100,1000)</f>
        <v>952</v>
      </c>
      <c r="K50" s="33"/>
      <c r="L50" s="34"/>
      <c r="M50" s="32">
        <f ca="1">RANDBETWEEN(100,1000)</f>
        <v>749</v>
      </c>
      <c r="N50" s="33"/>
      <c r="O50" s="34"/>
      <c r="P50" s="32">
        <f ca="1">RANDBETWEEN(100,1000)</f>
        <v>518</v>
      </c>
      <c r="Q50" s="33"/>
      <c r="R50" s="34"/>
      <c r="S50" s="32">
        <f ca="1">RANDBETWEEN(100,1000)</f>
        <v>303</v>
      </c>
      <c r="T50" s="33"/>
      <c r="U50" s="34"/>
      <c r="V50" s="32">
        <f ca="1">RANDBETWEEN(100,1000)</f>
        <v>487</v>
      </c>
      <c r="W50" s="33"/>
      <c r="X50" s="34"/>
      <c r="Y50" s="32">
        <f ca="1">RANDBETWEEN(100,1000)</f>
        <v>381</v>
      </c>
      <c r="Z50" s="33"/>
      <c r="AA50" s="34"/>
      <c r="AB50" s="5"/>
      <c r="AC50" s="5"/>
      <c r="AD50" s="42"/>
      <c r="AE50" s="43"/>
      <c r="AF50" s="27"/>
      <c r="AG50" s="26"/>
      <c r="AH50" s="15"/>
      <c r="AI50" s="5"/>
      <c r="AJ50" s="5"/>
      <c r="AK50" s="10"/>
      <c r="AL50" s="28"/>
      <c r="AM50" s="32">
        <f ca="1">RANDBETWEEN(100,1000)</f>
        <v>764</v>
      </c>
      <c r="AN50" s="33"/>
      <c r="AO50" s="34"/>
      <c r="AP50" s="32">
        <f ca="1">RANDBETWEEN(100,1000)</f>
        <v>334</v>
      </c>
      <c r="AQ50" s="33"/>
      <c r="AR50" s="34"/>
      <c r="AS50" s="32">
        <f ca="1">RANDBETWEEN(100,1000)</f>
        <v>353</v>
      </c>
      <c r="AT50" s="33"/>
      <c r="AU50" s="34"/>
      <c r="AV50" s="32">
        <f ca="1">RANDBETWEEN(100,1000)</f>
        <v>353</v>
      </c>
      <c r="AW50" s="33"/>
      <c r="AX50" s="34"/>
      <c r="AY50" s="32">
        <f ca="1">RANDBETWEEN(100,1000)</f>
        <v>324</v>
      </c>
      <c r="AZ50" s="33"/>
      <c r="BA50" s="34"/>
      <c r="BB50" s="32">
        <f ca="1">RANDBETWEEN(100,1000)</f>
        <v>286</v>
      </c>
      <c r="BC50" s="33"/>
      <c r="BD50" s="34"/>
      <c r="BE50" s="32">
        <f ca="1">RANDBETWEEN(100,1000)</f>
        <v>318</v>
      </c>
      <c r="BF50" s="33"/>
      <c r="BG50" s="34"/>
      <c r="BH50" s="5"/>
      <c r="BI50" s="5"/>
      <c r="BJ50" s="42"/>
      <c r="BK50" s="43"/>
      <c r="BL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</row>
    <row r="51" spans="1:78" x14ac:dyDescent="0.3">
      <c r="A51" s="13"/>
      <c r="B51" s="15"/>
      <c r="C51" s="5"/>
      <c r="D51" s="5"/>
      <c r="E51" s="10"/>
      <c r="F51" s="28"/>
      <c r="G51" s="35"/>
      <c r="H51" s="36"/>
      <c r="I51" s="37"/>
      <c r="J51" s="35"/>
      <c r="K51" s="36"/>
      <c r="L51" s="37"/>
      <c r="M51" s="35"/>
      <c r="N51" s="36"/>
      <c r="O51" s="37"/>
      <c r="P51" s="35"/>
      <c r="Q51" s="36"/>
      <c r="R51" s="37"/>
      <c r="S51" s="35"/>
      <c r="T51" s="36"/>
      <c r="U51" s="37"/>
      <c r="V51" s="35"/>
      <c r="W51" s="36"/>
      <c r="X51" s="37"/>
      <c r="Y51" s="35"/>
      <c r="Z51" s="36"/>
      <c r="AA51" s="37"/>
      <c r="AB51" s="5"/>
      <c r="AC51" s="5"/>
      <c r="AD51" s="25">
        <f ca="1">SUM(G53:AA54)</f>
        <v>593.04000000000008</v>
      </c>
      <c r="AE51" s="45"/>
      <c r="AF51" s="27"/>
      <c r="AG51" s="26"/>
      <c r="AH51" s="15"/>
      <c r="AI51" s="5"/>
      <c r="AJ51" s="5"/>
      <c r="AK51" s="10"/>
      <c r="AL51" s="28"/>
      <c r="AM51" s="35"/>
      <c r="AN51" s="36"/>
      <c r="AO51" s="37"/>
      <c r="AP51" s="35"/>
      <c r="AQ51" s="36"/>
      <c r="AR51" s="37"/>
      <c r="AS51" s="35"/>
      <c r="AT51" s="36"/>
      <c r="AU51" s="37"/>
      <c r="AV51" s="35"/>
      <c r="AW51" s="36"/>
      <c r="AX51" s="37"/>
      <c r="AY51" s="35"/>
      <c r="AZ51" s="36"/>
      <c r="BA51" s="37"/>
      <c r="BB51" s="35"/>
      <c r="BC51" s="36"/>
      <c r="BD51" s="37"/>
      <c r="BE51" s="35"/>
      <c r="BF51" s="36"/>
      <c r="BG51" s="37"/>
      <c r="BH51" s="5"/>
      <c r="BI51" s="5"/>
      <c r="BJ51" s="25">
        <f ca="1">SUM(AM53:BG54)</f>
        <v>382.48000000000008</v>
      </c>
      <c r="BK51" s="45"/>
      <c r="BL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</row>
    <row r="52" spans="1:78" x14ac:dyDescent="0.3">
      <c r="A52" s="13"/>
      <c r="B52" s="15"/>
      <c r="C52" s="5"/>
      <c r="D52" s="5"/>
      <c r="E52" s="10"/>
      <c r="F52" s="28"/>
      <c r="G52" s="29" t="s">
        <v>34</v>
      </c>
      <c r="H52" s="30"/>
      <c r="I52" s="31"/>
      <c r="J52" s="29" t="s">
        <v>34</v>
      </c>
      <c r="K52" s="30"/>
      <c r="L52" s="31"/>
      <c r="M52" s="29" t="s">
        <v>34</v>
      </c>
      <c r="N52" s="30"/>
      <c r="O52" s="31"/>
      <c r="P52" s="29" t="s">
        <v>34</v>
      </c>
      <c r="Q52" s="30"/>
      <c r="R52" s="31"/>
      <c r="S52" s="29" t="s">
        <v>34</v>
      </c>
      <c r="T52" s="30"/>
      <c r="U52" s="31"/>
      <c r="V52" s="29" t="s">
        <v>34</v>
      </c>
      <c r="W52" s="30"/>
      <c r="X52" s="31"/>
      <c r="Y52" s="29" t="s">
        <v>34</v>
      </c>
      <c r="Z52" s="30"/>
      <c r="AA52" s="31"/>
      <c r="AB52" s="5"/>
      <c r="AC52" s="5"/>
      <c r="AD52" s="48"/>
      <c r="AE52" s="49"/>
      <c r="AF52" s="27"/>
      <c r="AG52" s="26"/>
      <c r="AH52" s="15"/>
      <c r="AI52" s="5"/>
      <c r="AJ52" s="5"/>
      <c r="AK52" s="10"/>
      <c r="AL52" s="28"/>
      <c r="AM52" s="29" t="s">
        <v>34</v>
      </c>
      <c r="AN52" s="30"/>
      <c r="AO52" s="31"/>
      <c r="AP52" s="29" t="s">
        <v>34</v>
      </c>
      <c r="AQ52" s="30"/>
      <c r="AR52" s="31"/>
      <c r="AS52" s="29" t="s">
        <v>34</v>
      </c>
      <c r="AT52" s="30"/>
      <c r="AU52" s="31"/>
      <c r="AV52" s="29" t="s">
        <v>34</v>
      </c>
      <c r="AW52" s="30"/>
      <c r="AX52" s="31"/>
      <c r="AY52" s="29" t="s">
        <v>34</v>
      </c>
      <c r="AZ52" s="30"/>
      <c r="BA52" s="31"/>
      <c r="BB52" s="29" t="s">
        <v>34</v>
      </c>
      <c r="BC52" s="30"/>
      <c r="BD52" s="31"/>
      <c r="BE52" s="29" t="s">
        <v>34</v>
      </c>
      <c r="BF52" s="30"/>
      <c r="BG52" s="31"/>
      <c r="BH52" s="5"/>
      <c r="BI52" s="5"/>
      <c r="BJ52" s="48"/>
      <c r="BK52" s="49"/>
      <c r="BL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</row>
    <row r="53" spans="1:78" x14ac:dyDescent="0.3">
      <c r="A53" s="13"/>
      <c r="B53" s="15"/>
      <c r="C53" s="5"/>
      <c r="D53" s="5"/>
      <c r="E53" s="10"/>
      <c r="F53" s="28"/>
      <c r="G53" s="19">
        <f ca="1">G50*$F42</f>
        <v>118.44000000000001</v>
      </c>
      <c r="H53" s="18"/>
      <c r="I53" s="20"/>
      <c r="J53" s="19">
        <f t="shared" ref="J53:AA53" ca="1" si="12">J50*$F42</f>
        <v>133.28</v>
      </c>
      <c r="K53" s="18"/>
      <c r="L53" s="20"/>
      <c r="M53" s="19">
        <f ca="1">M50*$F42</f>
        <v>104.86000000000001</v>
      </c>
      <c r="N53" s="18"/>
      <c r="O53" s="20"/>
      <c r="P53" s="19">
        <f t="shared" ref="P53:AA53" ca="1" si="13">P50*$F42</f>
        <v>72.52000000000001</v>
      </c>
      <c r="Q53" s="18"/>
      <c r="R53" s="20"/>
      <c r="S53" s="19">
        <f t="shared" ref="S53:AA53" ca="1" si="14">S50*$F42</f>
        <v>42.42</v>
      </c>
      <c r="T53" s="18"/>
      <c r="U53" s="20"/>
      <c r="V53" s="19">
        <f t="shared" ref="V53:AA53" ca="1" si="15">V50*$F42</f>
        <v>68.180000000000007</v>
      </c>
      <c r="W53" s="18"/>
      <c r="X53" s="20"/>
      <c r="Y53" s="19">
        <f t="shared" ref="Y53:AA53" ca="1" si="16">Y50*$F42</f>
        <v>53.34</v>
      </c>
      <c r="Z53" s="18"/>
      <c r="AA53" s="20"/>
      <c r="AB53" s="5"/>
      <c r="AC53" s="5"/>
      <c r="AD53" s="46"/>
      <c r="AE53" s="47"/>
      <c r="AF53" s="27"/>
      <c r="AG53" s="26"/>
      <c r="AH53" s="15"/>
      <c r="AI53" s="5"/>
      <c r="AJ53" s="5"/>
      <c r="AK53" s="10"/>
      <c r="AL53" s="28"/>
      <c r="AM53" s="19">
        <f ca="1">AM50*$F42</f>
        <v>106.96000000000001</v>
      </c>
      <c r="AN53" s="18"/>
      <c r="AO53" s="20"/>
      <c r="AP53" s="19">
        <f t="shared" ref="AP53:BG53" ca="1" si="17">AP50*$F42</f>
        <v>46.760000000000005</v>
      </c>
      <c r="AQ53" s="18"/>
      <c r="AR53" s="20"/>
      <c r="AS53" s="19">
        <f ca="1">AS50*$F42</f>
        <v>49.42</v>
      </c>
      <c r="AT53" s="18"/>
      <c r="AU53" s="20"/>
      <c r="AV53" s="19">
        <f t="shared" ref="AV53:BG53" ca="1" si="18">AV50*$F42</f>
        <v>49.42</v>
      </c>
      <c r="AW53" s="18"/>
      <c r="AX53" s="20"/>
      <c r="AY53" s="19">
        <f t="shared" ref="AY53:BG53" ca="1" si="19">AY50*$F42</f>
        <v>45.360000000000007</v>
      </c>
      <c r="AZ53" s="18"/>
      <c r="BA53" s="20"/>
      <c r="BB53" s="19">
        <f t="shared" ref="BB53:BG53" ca="1" si="20">BB50*$F42</f>
        <v>40.040000000000006</v>
      </c>
      <c r="BC53" s="18"/>
      <c r="BD53" s="20"/>
      <c r="BE53" s="19">
        <f t="shared" ref="BE53:BG53" ca="1" si="21">BE50*$F42</f>
        <v>44.52</v>
      </c>
      <c r="BF53" s="18"/>
      <c r="BG53" s="20"/>
      <c r="BH53" s="5"/>
      <c r="BI53" s="5"/>
      <c r="BJ53" s="46"/>
      <c r="BK53" s="47"/>
      <c r="BL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</row>
    <row r="54" spans="1:78" x14ac:dyDescent="0.3">
      <c r="A54" s="13"/>
      <c r="B54" s="15"/>
      <c r="C54" s="5"/>
      <c r="D54" s="5"/>
      <c r="E54" s="10"/>
      <c r="F54" s="28"/>
      <c r="G54" s="21"/>
      <c r="H54" s="22"/>
      <c r="I54" s="23"/>
      <c r="J54" s="21"/>
      <c r="K54" s="22"/>
      <c r="L54" s="23"/>
      <c r="M54" s="21"/>
      <c r="N54" s="22"/>
      <c r="O54" s="23"/>
      <c r="P54" s="21"/>
      <c r="Q54" s="22"/>
      <c r="R54" s="23"/>
      <c r="S54" s="21"/>
      <c r="T54" s="22"/>
      <c r="U54" s="23"/>
      <c r="V54" s="21"/>
      <c r="W54" s="22"/>
      <c r="X54" s="23"/>
      <c r="Y54" s="21"/>
      <c r="Z54" s="22"/>
      <c r="AA54" s="23"/>
      <c r="AB54" s="5"/>
      <c r="AC54" s="5"/>
      <c r="AD54" s="5"/>
      <c r="AE54" s="5"/>
      <c r="AG54" s="26"/>
      <c r="AH54" s="15"/>
      <c r="AI54" s="5"/>
      <c r="AJ54" s="5"/>
      <c r="AK54" s="10"/>
      <c r="AL54" s="28"/>
      <c r="AM54" s="21"/>
      <c r="AN54" s="22"/>
      <c r="AO54" s="23"/>
      <c r="AP54" s="21"/>
      <c r="AQ54" s="22"/>
      <c r="AR54" s="23"/>
      <c r="AS54" s="21"/>
      <c r="AT54" s="22"/>
      <c r="AU54" s="23"/>
      <c r="AV54" s="21"/>
      <c r="AW54" s="22"/>
      <c r="AX54" s="23"/>
      <c r="AY54" s="21"/>
      <c r="AZ54" s="22"/>
      <c r="BA54" s="23"/>
      <c r="BB54" s="21"/>
      <c r="BC54" s="22"/>
      <c r="BD54" s="23"/>
      <c r="BE54" s="21"/>
      <c r="BF54" s="22"/>
      <c r="BG54" s="23"/>
      <c r="BH54" s="5"/>
      <c r="BI54" s="5"/>
      <c r="BJ54" s="5"/>
      <c r="BK54" s="5"/>
      <c r="BL54" s="6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</row>
    <row r="55" spans="1:78" x14ac:dyDescent="0.3">
      <c r="A55" s="13"/>
      <c r="B55" s="5" t="s">
        <v>16</v>
      </c>
      <c r="C55" s="5"/>
      <c r="D55" s="5" t="s">
        <v>1</v>
      </c>
      <c r="E55" s="5" t="s">
        <v>17</v>
      </c>
      <c r="F55" s="5" t="s">
        <v>17</v>
      </c>
      <c r="G55" s="5" t="s">
        <v>18</v>
      </c>
      <c r="H55" s="5"/>
      <c r="I55" s="5"/>
      <c r="J55" s="5" t="s">
        <v>21</v>
      </c>
      <c r="K55" s="5"/>
      <c r="L55" s="5"/>
      <c r="M55" s="5" t="s">
        <v>22</v>
      </c>
      <c r="N55" s="5"/>
      <c r="O55" s="5"/>
      <c r="P55" s="5" t="s">
        <v>23</v>
      </c>
      <c r="Q55" s="5"/>
      <c r="R55" s="5"/>
      <c r="S55" s="5" t="s">
        <v>24</v>
      </c>
      <c r="T55" s="5"/>
      <c r="U55" s="5"/>
      <c r="V55" s="5" t="s">
        <v>25</v>
      </c>
      <c r="W55" s="5"/>
      <c r="X55" s="5"/>
      <c r="Y55" s="5" t="s">
        <v>20</v>
      </c>
      <c r="Z55" s="5"/>
      <c r="AA55" s="5"/>
      <c r="AB55" s="5" t="s">
        <v>26</v>
      </c>
      <c r="AC55" s="5"/>
      <c r="AD55" s="5" t="s">
        <v>27</v>
      </c>
      <c r="AE55" s="5"/>
      <c r="AF55" s="54" t="s">
        <v>36</v>
      </c>
      <c r="AG55" s="26"/>
      <c r="AH55" s="5" t="s">
        <v>16</v>
      </c>
      <c r="AI55" s="5"/>
      <c r="AJ55" s="5" t="s">
        <v>1</v>
      </c>
      <c r="AK55" s="5" t="s">
        <v>17</v>
      </c>
      <c r="AL55" s="5" t="s">
        <v>17</v>
      </c>
      <c r="AM55" s="5" t="s">
        <v>18</v>
      </c>
      <c r="AN55" s="5"/>
      <c r="AO55" s="5"/>
      <c r="AP55" s="5" t="s">
        <v>21</v>
      </c>
      <c r="AQ55" s="5"/>
      <c r="AR55" s="5"/>
      <c r="AS55" s="5" t="s">
        <v>22</v>
      </c>
      <c r="AT55" s="5"/>
      <c r="AU55" s="5"/>
      <c r="AV55" s="5" t="s">
        <v>23</v>
      </c>
      <c r="AW55" s="5"/>
      <c r="AX55" s="5"/>
      <c r="AY55" s="5" t="s">
        <v>24</v>
      </c>
      <c r="AZ55" s="5"/>
      <c r="BA55" s="5"/>
      <c r="BB55" s="5" t="s">
        <v>25</v>
      </c>
      <c r="BC55" s="5"/>
      <c r="BD55" s="5"/>
      <c r="BE55" s="5" t="s">
        <v>20</v>
      </c>
      <c r="BF55" s="5"/>
      <c r="BG55" s="5"/>
      <c r="BH55" s="5" t="s">
        <v>26</v>
      </c>
      <c r="BI55" s="5"/>
      <c r="BJ55" s="5" t="s">
        <v>27</v>
      </c>
      <c r="BK55" s="5"/>
      <c r="BL55" s="44" t="s">
        <v>36</v>
      </c>
    </row>
    <row r="56" spans="1:78" x14ac:dyDescent="0.3">
      <c r="A56" s="13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4"/>
      <c r="AG56" s="26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44"/>
      <c r="BQ56" s="44" t="s">
        <v>37</v>
      </c>
      <c r="BR56" s="44"/>
      <c r="BS56" s="44" t="s">
        <v>38</v>
      </c>
      <c r="BT56" s="44"/>
      <c r="BU56" s="44" t="s">
        <v>35</v>
      </c>
      <c r="BV56" s="44"/>
      <c r="BW56" s="44" t="s">
        <v>39</v>
      </c>
      <c r="BX56" s="44"/>
      <c r="BY56" s="5" t="s">
        <v>41</v>
      </c>
      <c r="BZ56" s="5"/>
    </row>
    <row r="57" spans="1:78" x14ac:dyDescent="0.3">
      <c r="A57" s="13"/>
      <c r="B57" s="6"/>
      <c r="C57" s="5"/>
      <c r="D57" s="6"/>
      <c r="E57" s="6"/>
      <c r="F57" s="6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27"/>
      <c r="AG57" s="26"/>
      <c r="AH57" s="6"/>
      <c r="AI57" s="5"/>
      <c r="AJ57" s="6"/>
      <c r="AK57" s="6"/>
      <c r="AL57" s="6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Q57" s="44"/>
      <c r="BR57" s="44"/>
      <c r="BS57" s="44"/>
      <c r="BT57" s="44"/>
      <c r="BU57" s="44"/>
      <c r="BV57" s="44"/>
      <c r="BW57" s="44"/>
      <c r="BX57" s="44"/>
      <c r="BY57" s="5"/>
      <c r="BZ57" s="5"/>
    </row>
    <row r="58" spans="1:78" x14ac:dyDescent="0.3">
      <c r="A58" s="13"/>
      <c r="B58" s="15">
        <v>4</v>
      </c>
      <c r="C58" s="5"/>
      <c r="D58" s="5" t="str">
        <f>VLOOKUP(B58,'Emp Table'!$C$5:$D$14,2)</f>
        <v>Name 4</v>
      </c>
      <c r="E58" s="10">
        <f ca="1">VLOOKUP('Emp Dashboard'!B58,'Emp Table'!$C$5:$H$14,5)</f>
        <v>19</v>
      </c>
      <c r="F58" s="28">
        <f ca="1">VLOOKUP('Emp Dashboard'!B58,'Emp Table'!$C$5:$H$14,6)</f>
        <v>0.13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27"/>
      <c r="AG58" s="26"/>
      <c r="AH58" s="15">
        <f>B58</f>
        <v>4</v>
      </c>
      <c r="AI58" s="5"/>
      <c r="AJ58" s="5" t="str">
        <f>VLOOKUP(AH58,'Emp Table'!$C$5:$D$14,2)</f>
        <v>Name 4</v>
      </c>
      <c r="AK58" s="10">
        <f ca="1">VLOOKUP('Emp Dashboard'!AH58,'Emp Table'!$C$5:$H$14,5)</f>
        <v>19</v>
      </c>
      <c r="AL58" s="28">
        <f ca="1">VLOOKUP('Emp Dashboard'!AH58,'Emp Table'!$C$5:$H$14,6)</f>
        <v>0.13</v>
      </c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P58" s="5">
        <f>B58</f>
        <v>4</v>
      </c>
      <c r="BQ58" s="5">
        <f>AB59+BH59</f>
        <v>86</v>
      </c>
      <c r="BR58" s="5"/>
      <c r="BS58" s="10">
        <f ca="1">AD59+BJ59</f>
        <v>1634</v>
      </c>
      <c r="BT58" s="5"/>
      <c r="BU58" s="10">
        <f ca="1">AD67+BJ67</f>
        <v>917.92999999999984</v>
      </c>
      <c r="BV58" s="5"/>
      <c r="BW58" s="10">
        <f ca="1">AF59+BL59</f>
        <v>2551.9299999999998</v>
      </c>
      <c r="BX58" s="5"/>
      <c r="BY58" s="5">
        <f ca="1">SUM(AM66:BG67)+SUM(G66:AA67)</f>
        <v>7061</v>
      </c>
      <c r="BZ58" s="5"/>
    </row>
    <row r="59" spans="1:78" x14ac:dyDescent="0.3">
      <c r="A59" s="13"/>
      <c r="B59" s="15"/>
      <c r="C59" s="5"/>
      <c r="D59" s="5"/>
      <c r="E59" s="10"/>
      <c r="F59" s="28"/>
      <c r="G59" s="17">
        <v>0.33333333333333331</v>
      </c>
      <c r="H59" s="6" t="s">
        <v>19</v>
      </c>
      <c r="I59" s="17">
        <v>0.5</v>
      </c>
      <c r="J59" s="17">
        <v>0.33333333333333331</v>
      </c>
      <c r="K59" s="6" t="s">
        <v>19</v>
      </c>
      <c r="L59" s="17">
        <v>0.5</v>
      </c>
      <c r="M59" s="17">
        <v>0.33333333333333331</v>
      </c>
      <c r="N59" s="6" t="s">
        <v>19</v>
      </c>
      <c r="O59" s="17">
        <v>0.5</v>
      </c>
      <c r="P59" s="17">
        <v>0.33333333333333331</v>
      </c>
      <c r="Q59" s="6" t="s">
        <v>19</v>
      </c>
      <c r="R59" s="17">
        <v>0.5</v>
      </c>
      <c r="S59" s="17">
        <v>0.33333333333333331</v>
      </c>
      <c r="T59" s="6" t="s">
        <v>19</v>
      </c>
      <c r="U59" s="17">
        <v>0.5</v>
      </c>
      <c r="V59" s="17">
        <v>0.33333333333333331</v>
      </c>
      <c r="W59" s="6" t="s">
        <v>19</v>
      </c>
      <c r="X59" s="17">
        <v>0.5</v>
      </c>
      <c r="Y59" s="17">
        <v>0.33333333333333331</v>
      </c>
      <c r="Z59" s="6" t="s">
        <v>19</v>
      </c>
      <c r="AA59" s="17">
        <v>0.5</v>
      </c>
      <c r="AB59" s="5">
        <f>SUM(G60:AA61,G63:AA64)</f>
        <v>43</v>
      </c>
      <c r="AC59" s="5"/>
      <c r="AD59" s="10">
        <f ca="1">AB59*E58</f>
        <v>817</v>
      </c>
      <c r="AE59" s="10"/>
      <c r="AF59" s="55">
        <f ca="1">AD59+AD67</f>
        <v>1287.5999999999999</v>
      </c>
      <c r="AG59" s="26"/>
      <c r="AH59" s="15"/>
      <c r="AI59" s="5"/>
      <c r="AJ59" s="5"/>
      <c r="AK59" s="10"/>
      <c r="AL59" s="28"/>
      <c r="AM59" s="17">
        <v>0.33333333333333331</v>
      </c>
      <c r="AN59" s="6" t="s">
        <v>19</v>
      </c>
      <c r="AO59" s="17">
        <v>0.5</v>
      </c>
      <c r="AP59" s="17">
        <v>0.33333333333333331</v>
      </c>
      <c r="AQ59" s="6" t="s">
        <v>19</v>
      </c>
      <c r="AR59" s="17">
        <v>0.5</v>
      </c>
      <c r="AS59" s="17">
        <v>0.33333333333333331</v>
      </c>
      <c r="AT59" s="6" t="s">
        <v>19</v>
      </c>
      <c r="AU59" s="17">
        <v>0.5</v>
      </c>
      <c r="AV59" s="17">
        <v>0.33333333333333331</v>
      </c>
      <c r="AW59" s="6" t="s">
        <v>19</v>
      </c>
      <c r="AX59" s="17">
        <v>0.5</v>
      </c>
      <c r="AY59" s="17">
        <v>0.33333333333333331</v>
      </c>
      <c r="AZ59" s="6" t="s">
        <v>19</v>
      </c>
      <c r="BA59" s="17">
        <v>0.5</v>
      </c>
      <c r="BB59" s="17">
        <v>0.33333333333333331</v>
      </c>
      <c r="BC59" s="6" t="s">
        <v>19</v>
      </c>
      <c r="BD59" s="17">
        <v>0.5</v>
      </c>
      <c r="BE59" s="17">
        <v>0.33333333333333331</v>
      </c>
      <c r="BF59" s="6" t="s">
        <v>19</v>
      </c>
      <c r="BG59" s="17">
        <v>0.5</v>
      </c>
      <c r="BH59" s="5">
        <f>SUM(AM60:BG61,AM63:BG64)</f>
        <v>43</v>
      </c>
      <c r="BI59" s="5"/>
      <c r="BJ59" s="10">
        <f ca="1">BH59*AK58</f>
        <v>817</v>
      </c>
      <c r="BK59" s="10"/>
      <c r="BL59" s="10">
        <f ca="1">BJ59+BJ67</f>
        <v>1264.33</v>
      </c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</row>
    <row r="60" spans="1:78" x14ac:dyDescent="0.3">
      <c r="A60" s="13"/>
      <c r="B60" s="15"/>
      <c r="C60" s="5"/>
      <c r="D60" s="5"/>
      <c r="E60" s="10"/>
      <c r="F60" s="28"/>
      <c r="G60" s="9">
        <f>(I59-G59)*24</f>
        <v>4</v>
      </c>
      <c r="H60" s="9"/>
      <c r="I60" s="9"/>
      <c r="J60" s="9">
        <f>(L59-J59)*24</f>
        <v>4</v>
      </c>
      <c r="K60" s="9"/>
      <c r="L60" s="9"/>
      <c r="M60" s="9">
        <f>(O59-M59)*24</f>
        <v>4</v>
      </c>
      <c r="N60" s="9"/>
      <c r="O60" s="9"/>
      <c r="P60" s="9">
        <f>(R59-P59)*24</f>
        <v>4</v>
      </c>
      <c r="Q60" s="9"/>
      <c r="R60" s="9"/>
      <c r="S60" s="9">
        <f>(U59-S59)*24</f>
        <v>4</v>
      </c>
      <c r="T60" s="9"/>
      <c r="U60" s="9"/>
      <c r="V60" s="9">
        <f>(X59-V59)*24</f>
        <v>4</v>
      </c>
      <c r="W60" s="9"/>
      <c r="X60" s="9"/>
      <c r="Y60" s="9">
        <f>(AA59-Y59)*24</f>
        <v>4</v>
      </c>
      <c r="Z60" s="9"/>
      <c r="AA60" s="9"/>
      <c r="AB60" s="5"/>
      <c r="AC60" s="5"/>
      <c r="AD60" s="10"/>
      <c r="AE60" s="10"/>
      <c r="AF60" s="27"/>
      <c r="AG60" s="26"/>
      <c r="AH60" s="15"/>
      <c r="AI60" s="5"/>
      <c r="AJ60" s="5"/>
      <c r="AK60" s="10"/>
      <c r="AL60" s="28"/>
      <c r="AM60" s="9">
        <f>(AO59-AM59)*24</f>
        <v>4</v>
      </c>
      <c r="AN60" s="9"/>
      <c r="AO60" s="9"/>
      <c r="AP60" s="9">
        <f>(AR59-AP59)*24</f>
        <v>4</v>
      </c>
      <c r="AQ60" s="9"/>
      <c r="AR60" s="9"/>
      <c r="AS60" s="9">
        <f>(AU59-AS59)*24</f>
        <v>4</v>
      </c>
      <c r="AT60" s="9"/>
      <c r="AU60" s="9"/>
      <c r="AV60" s="9">
        <f>(AX59-AV59)*24</f>
        <v>4</v>
      </c>
      <c r="AW60" s="9"/>
      <c r="AX60" s="9"/>
      <c r="AY60" s="9">
        <f>(BA59-AY59)*24</f>
        <v>4</v>
      </c>
      <c r="AZ60" s="9"/>
      <c r="BA60" s="9"/>
      <c r="BB60" s="9">
        <f>(BD59-BB59)*24</f>
        <v>4</v>
      </c>
      <c r="BC60" s="9"/>
      <c r="BD60" s="9"/>
      <c r="BE60" s="9">
        <f>(BG59-BE59)*24</f>
        <v>4</v>
      </c>
      <c r="BF60" s="9"/>
      <c r="BG60" s="9"/>
      <c r="BH60" s="5"/>
      <c r="BI60" s="5"/>
      <c r="BJ60" s="10"/>
      <c r="BK60" s="10"/>
      <c r="BL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</row>
    <row r="61" spans="1:78" x14ac:dyDescent="0.3">
      <c r="A61" s="13"/>
      <c r="B61" s="15"/>
      <c r="C61" s="5"/>
      <c r="D61" s="5"/>
      <c r="E61" s="10"/>
      <c r="F61" s="28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5"/>
      <c r="AC61" s="5"/>
      <c r="AD61" s="10"/>
      <c r="AE61" s="10"/>
      <c r="AF61" s="27"/>
      <c r="AG61" s="26"/>
      <c r="AH61" s="15"/>
      <c r="AI61" s="5"/>
      <c r="AJ61" s="5"/>
      <c r="AK61" s="10"/>
      <c r="AL61" s="28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5"/>
      <c r="BI61" s="5"/>
      <c r="BJ61" s="10"/>
      <c r="BK61" s="10"/>
      <c r="BL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</row>
    <row r="62" spans="1:78" x14ac:dyDescent="0.3">
      <c r="A62" s="13"/>
      <c r="B62" s="15"/>
      <c r="C62" s="5"/>
      <c r="D62" s="5"/>
      <c r="E62" s="10"/>
      <c r="F62" s="28"/>
      <c r="G62" s="17">
        <v>0.54166666666666663</v>
      </c>
      <c r="H62" s="6" t="s">
        <v>19</v>
      </c>
      <c r="I62" s="17">
        <v>0.66666666666666663</v>
      </c>
      <c r="J62" s="17">
        <v>0.54166666666666663</v>
      </c>
      <c r="K62" s="6" t="s">
        <v>19</v>
      </c>
      <c r="L62" s="17">
        <v>0.66666666666666663</v>
      </c>
      <c r="M62" s="17">
        <v>0.54166666666666663</v>
      </c>
      <c r="N62" s="6" t="s">
        <v>19</v>
      </c>
      <c r="O62" s="17">
        <v>0.66666666666666663</v>
      </c>
      <c r="P62" s="17"/>
      <c r="Q62" s="6" t="s">
        <v>19</v>
      </c>
      <c r="R62" s="17"/>
      <c r="S62" s="17">
        <v>0.54166666666666663</v>
      </c>
      <c r="T62" s="6" t="s">
        <v>19</v>
      </c>
      <c r="U62" s="17">
        <v>0.66666666666666663</v>
      </c>
      <c r="V62" s="17"/>
      <c r="W62" s="6" t="s">
        <v>19</v>
      </c>
      <c r="X62" s="17"/>
      <c r="Y62" s="17">
        <v>0.54166666666666663</v>
      </c>
      <c r="Z62" s="6" t="s">
        <v>19</v>
      </c>
      <c r="AA62" s="17">
        <v>0.66666666666666663</v>
      </c>
      <c r="AB62" s="5"/>
      <c r="AC62" s="5"/>
      <c r="AD62" s="10"/>
      <c r="AE62" s="10"/>
      <c r="AF62" s="27"/>
      <c r="AG62" s="26"/>
      <c r="AH62" s="15"/>
      <c r="AI62" s="5"/>
      <c r="AJ62" s="5"/>
      <c r="AK62" s="10"/>
      <c r="AL62" s="28"/>
      <c r="AM62" s="17">
        <v>0.54166666666666663</v>
      </c>
      <c r="AN62" s="6" t="s">
        <v>19</v>
      </c>
      <c r="AO62" s="17">
        <v>0.66666666666666663</v>
      </c>
      <c r="AP62" s="17">
        <v>0.54166666666666663</v>
      </c>
      <c r="AQ62" s="6" t="s">
        <v>19</v>
      </c>
      <c r="AR62" s="17">
        <v>0.66666666666666663</v>
      </c>
      <c r="AS62" s="17">
        <v>0.54166666666666663</v>
      </c>
      <c r="AT62" s="6" t="s">
        <v>19</v>
      </c>
      <c r="AU62" s="17">
        <v>0.66666666666666663</v>
      </c>
      <c r="AV62" s="17"/>
      <c r="AW62" s="6" t="s">
        <v>19</v>
      </c>
      <c r="AX62" s="17"/>
      <c r="AY62" s="17">
        <v>0.54166666666666663</v>
      </c>
      <c r="AZ62" s="6" t="s">
        <v>19</v>
      </c>
      <c r="BA62" s="17">
        <v>0.66666666666666663</v>
      </c>
      <c r="BB62" s="17"/>
      <c r="BC62" s="6" t="s">
        <v>19</v>
      </c>
      <c r="BD62" s="17"/>
      <c r="BE62" s="17">
        <v>0.54166666666666663</v>
      </c>
      <c r="BF62" s="6" t="s">
        <v>19</v>
      </c>
      <c r="BG62" s="17">
        <v>0.66666666666666663</v>
      </c>
      <c r="BH62" s="5"/>
      <c r="BI62" s="5"/>
      <c r="BJ62" s="10"/>
      <c r="BK62" s="10"/>
      <c r="BL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</row>
    <row r="63" spans="1:78" x14ac:dyDescent="0.3">
      <c r="A63" s="13"/>
      <c r="B63" s="15"/>
      <c r="C63" s="5"/>
      <c r="D63" s="5"/>
      <c r="E63" s="10"/>
      <c r="F63" s="28"/>
      <c r="G63" s="9">
        <f>(I62-G62)*24</f>
        <v>3</v>
      </c>
      <c r="H63" s="9"/>
      <c r="I63" s="9"/>
      <c r="J63" s="9">
        <f>(L62-J62)*24</f>
        <v>3</v>
      </c>
      <c r="K63" s="9"/>
      <c r="L63" s="9"/>
      <c r="M63" s="9">
        <f>(O62-M62)*24</f>
        <v>3</v>
      </c>
      <c r="N63" s="9"/>
      <c r="O63" s="9"/>
      <c r="P63" s="9">
        <f>(R62-P62)*24</f>
        <v>0</v>
      </c>
      <c r="Q63" s="9"/>
      <c r="R63" s="9"/>
      <c r="S63" s="9">
        <f>(U62-S62)*24</f>
        <v>3</v>
      </c>
      <c r="T63" s="9"/>
      <c r="U63" s="9"/>
      <c r="V63" s="9">
        <f>(X62-V62)*24</f>
        <v>0</v>
      </c>
      <c r="W63" s="9"/>
      <c r="X63" s="9"/>
      <c r="Y63" s="9">
        <f>(AA62-Y62)*24</f>
        <v>3</v>
      </c>
      <c r="Z63" s="9"/>
      <c r="AA63" s="9"/>
      <c r="AB63" s="5"/>
      <c r="AC63" s="5"/>
      <c r="AD63" s="10"/>
      <c r="AE63" s="10"/>
      <c r="AF63" s="27"/>
      <c r="AG63" s="26"/>
      <c r="AH63" s="15"/>
      <c r="AI63" s="5"/>
      <c r="AJ63" s="5"/>
      <c r="AK63" s="10"/>
      <c r="AL63" s="28"/>
      <c r="AM63" s="9">
        <f>(AO62-AM62)*24</f>
        <v>3</v>
      </c>
      <c r="AN63" s="9"/>
      <c r="AO63" s="9"/>
      <c r="AP63" s="9">
        <f>(AR62-AP62)*24</f>
        <v>3</v>
      </c>
      <c r="AQ63" s="9"/>
      <c r="AR63" s="9"/>
      <c r="AS63" s="9">
        <f>(AU62-AS62)*24</f>
        <v>3</v>
      </c>
      <c r="AT63" s="9"/>
      <c r="AU63" s="9"/>
      <c r="AV63" s="9">
        <f>(AX62-AV62)*24</f>
        <v>0</v>
      </c>
      <c r="AW63" s="9"/>
      <c r="AX63" s="9"/>
      <c r="AY63" s="9">
        <f>(BA62-AY62)*24</f>
        <v>3</v>
      </c>
      <c r="AZ63" s="9"/>
      <c r="BA63" s="9"/>
      <c r="BB63" s="9">
        <f>(BD62-BB62)*24</f>
        <v>0</v>
      </c>
      <c r="BC63" s="9"/>
      <c r="BD63" s="9"/>
      <c r="BE63" s="9">
        <f>(BG62-BE62)*24</f>
        <v>3</v>
      </c>
      <c r="BF63" s="9"/>
      <c r="BG63" s="9"/>
      <c r="BH63" s="5"/>
      <c r="BI63" s="5"/>
      <c r="BJ63" s="10"/>
      <c r="BK63" s="10"/>
      <c r="BL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</row>
    <row r="64" spans="1:78" x14ac:dyDescent="0.3">
      <c r="A64" s="13"/>
      <c r="B64" s="15"/>
      <c r="C64" s="5"/>
      <c r="D64" s="5"/>
      <c r="E64" s="10"/>
      <c r="F64" s="28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5"/>
      <c r="AC64" s="5"/>
      <c r="AD64" s="38" t="s">
        <v>35</v>
      </c>
      <c r="AE64" s="39"/>
      <c r="AF64" s="27"/>
      <c r="AG64" s="26"/>
      <c r="AH64" s="15"/>
      <c r="AI64" s="5"/>
      <c r="AJ64" s="5"/>
      <c r="AK64" s="10"/>
      <c r="AL64" s="28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5"/>
      <c r="BI64" s="5"/>
      <c r="BJ64" s="38" t="s">
        <v>35</v>
      </c>
      <c r="BK64" s="39"/>
      <c r="BL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</row>
    <row r="65" spans="1:78" x14ac:dyDescent="0.3">
      <c r="A65" s="13"/>
      <c r="B65" s="15"/>
      <c r="C65" s="5"/>
      <c r="D65" s="5"/>
      <c r="E65" s="10"/>
      <c r="F65" s="28"/>
      <c r="G65" s="29" t="s">
        <v>33</v>
      </c>
      <c r="H65" s="30"/>
      <c r="I65" s="31"/>
      <c r="J65" s="29" t="s">
        <v>33</v>
      </c>
      <c r="K65" s="30"/>
      <c r="L65" s="31"/>
      <c r="M65" s="29" t="s">
        <v>33</v>
      </c>
      <c r="N65" s="30"/>
      <c r="O65" s="31"/>
      <c r="P65" s="29" t="s">
        <v>33</v>
      </c>
      <c r="Q65" s="30"/>
      <c r="R65" s="31"/>
      <c r="S65" s="29" t="s">
        <v>33</v>
      </c>
      <c r="T65" s="30"/>
      <c r="U65" s="31"/>
      <c r="V65" s="29" t="s">
        <v>33</v>
      </c>
      <c r="W65" s="30"/>
      <c r="X65" s="31"/>
      <c r="Y65" s="29" t="s">
        <v>33</v>
      </c>
      <c r="Z65" s="30"/>
      <c r="AA65" s="31"/>
      <c r="AB65" s="5"/>
      <c r="AC65" s="5"/>
      <c r="AD65" s="40"/>
      <c r="AE65" s="41"/>
      <c r="AF65" s="27"/>
      <c r="AG65" s="26"/>
      <c r="AH65" s="15"/>
      <c r="AI65" s="5"/>
      <c r="AJ65" s="5"/>
      <c r="AK65" s="10"/>
      <c r="AL65" s="28"/>
      <c r="AM65" s="29" t="s">
        <v>33</v>
      </c>
      <c r="AN65" s="30"/>
      <c r="AO65" s="31"/>
      <c r="AP65" s="29" t="s">
        <v>33</v>
      </c>
      <c r="AQ65" s="30"/>
      <c r="AR65" s="31"/>
      <c r="AS65" s="29" t="s">
        <v>33</v>
      </c>
      <c r="AT65" s="30"/>
      <c r="AU65" s="31"/>
      <c r="AV65" s="29" t="s">
        <v>33</v>
      </c>
      <c r="AW65" s="30"/>
      <c r="AX65" s="31"/>
      <c r="AY65" s="29" t="s">
        <v>33</v>
      </c>
      <c r="AZ65" s="30"/>
      <c r="BA65" s="31"/>
      <c r="BB65" s="29" t="s">
        <v>33</v>
      </c>
      <c r="BC65" s="30"/>
      <c r="BD65" s="31"/>
      <c r="BE65" s="29" t="s">
        <v>33</v>
      </c>
      <c r="BF65" s="30"/>
      <c r="BG65" s="31"/>
      <c r="BH65" s="5"/>
      <c r="BI65" s="5"/>
      <c r="BJ65" s="40"/>
      <c r="BK65" s="41"/>
      <c r="BL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</row>
    <row r="66" spans="1:78" x14ac:dyDescent="0.3">
      <c r="A66" s="13"/>
      <c r="B66" s="15"/>
      <c r="C66" s="5"/>
      <c r="D66" s="5"/>
      <c r="E66" s="10"/>
      <c r="F66" s="28"/>
      <c r="G66" s="32">
        <f ca="1">RANDBETWEEN(100,1000)</f>
        <v>154</v>
      </c>
      <c r="H66" s="33"/>
      <c r="I66" s="34"/>
      <c r="J66" s="32">
        <f ca="1">RANDBETWEEN(100,1000)</f>
        <v>691</v>
      </c>
      <c r="K66" s="33"/>
      <c r="L66" s="34"/>
      <c r="M66" s="32">
        <f ca="1">RANDBETWEEN(100,1000)</f>
        <v>726</v>
      </c>
      <c r="N66" s="33"/>
      <c r="O66" s="34"/>
      <c r="P66" s="32">
        <f ca="1">RANDBETWEEN(100,1000)</f>
        <v>630</v>
      </c>
      <c r="Q66" s="33"/>
      <c r="R66" s="34"/>
      <c r="S66" s="32">
        <f ca="1">RANDBETWEEN(100,1000)</f>
        <v>999</v>
      </c>
      <c r="T66" s="33"/>
      <c r="U66" s="34"/>
      <c r="V66" s="32">
        <f ca="1">RANDBETWEEN(100,1000)</f>
        <v>117</v>
      </c>
      <c r="W66" s="33"/>
      <c r="X66" s="34"/>
      <c r="Y66" s="32">
        <f ca="1">RANDBETWEEN(100,1000)</f>
        <v>303</v>
      </c>
      <c r="Z66" s="33"/>
      <c r="AA66" s="34"/>
      <c r="AB66" s="5"/>
      <c r="AC66" s="5"/>
      <c r="AD66" s="42"/>
      <c r="AE66" s="43"/>
      <c r="AF66" s="27"/>
      <c r="AG66" s="26"/>
      <c r="AH66" s="15"/>
      <c r="AI66" s="5"/>
      <c r="AJ66" s="5"/>
      <c r="AK66" s="10"/>
      <c r="AL66" s="28"/>
      <c r="AM66" s="32">
        <f ca="1">RANDBETWEEN(100,1000)</f>
        <v>527</v>
      </c>
      <c r="AN66" s="33"/>
      <c r="AO66" s="34"/>
      <c r="AP66" s="32">
        <f ca="1">RANDBETWEEN(100,1000)</f>
        <v>586</v>
      </c>
      <c r="AQ66" s="33"/>
      <c r="AR66" s="34"/>
      <c r="AS66" s="32">
        <f ca="1">RANDBETWEEN(100,1000)</f>
        <v>714</v>
      </c>
      <c r="AT66" s="33"/>
      <c r="AU66" s="34"/>
      <c r="AV66" s="32">
        <f ca="1">RANDBETWEEN(100,1000)</f>
        <v>103</v>
      </c>
      <c r="AW66" s="33"/>
      <c r="AX66" s="34"/>
      <c r="AY66" s="32">
        <f ca="1">RANDBETWEEN(100,1000)</f>
        <v>267</v>
      </c>
      <c r="AZ66" s="33"/>
      <c r="BA66" s="34"/>
      <c r="BB66" s="32">
        <f ca="1">RANDBETWEEN(100,1000)</f>
        <v>653</v>
      </c>
      <c r="BC66" s="33"/>
      <c r="BD66" s="34"/>
      <c r="BE66" s="32">
        <f ca="1">RANDBETWEEN(100,1000)</f>
        <v>591</v>
      </c>
      <c r="BF66" s="33"/>
      <c r="BG66" s="34"/>
      <c r="BH66" s="5"/>
      <c r="BI66" s="5"/>
      <c r="BJ66" s="42"/>
      <c r="BK66" s="43"/>
      <c r="BL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</row>
    <row r="67" spans="1:78" x14ac:dyDescent="0.3">
      <c r="A67" s="13"/>
      <c r="B67" s="15"/>
      <c r="C67" s="5"/>
      <c r="D67" s="5"/>
      <c r="E67" s="10"/>
      <c r="F67" s="28"/>
      <c r="G67" s="35"/>
      <c r="H67" s="36"/>
      <c r="I67" s="37"/>
      <c r="J67" s="35"/>
      <c r="K67" s="36"/>
      <c r="L67" s="37"/>
      <c r="M67" s="35"/>
      <c r="N67" s="36"/>
      <c r="O67" s="37"/>
      <c r="P67" s="35"/>
      <c r="Q67" s="36"/>
      <c r="R67" s="37"/>
      <c r="S67" s="35"/>
      <c r="T67" s="36"/>
      <c r="U67" s="37"/>
      <c r="V67" s="35"/>
      <c r="W67" s="36"/>
      <c r="X67" s="37"/>
      <c r="Y67" s="35"/>
      <c r="Z67" s="36"/>
      <c r="AA67" s="37"/>
      <c r="AB67" s="5"/>
      <c r="AC67" s="5"/>
      <c r="AD67" s="25">
        <f ca="1">SUM(G69:AA70)</f>
        <v>470.59999999999997</v>
      </c>
      <c r="AE67" s="45"/>
      <c r="AF67" s="27"/>
      <c r="AG67" s="26"/>
      <c r="AH67" s="15"/>
      <c r="AI67" s="5"/>
      <c r="AJ67" s="5"/>
      <c r="AK67" s="10"/>
      <c r="AL67" s="28"/>
      <c r="AM67" s="35"/>
      <c r="AN67" s="36"/>
      <c r="AO67" s="37"/>
      <c r="AP67" s="35"/>
      <c r="AQ67" s="36"/>
      <c r="AR67" s="37"/>
      <c r="AS67" s="35"/>
      <c r="AT67" s="36"/>
      <c r="AU67" s="37"/>
      <c r="AV67" s="35"/>
      <c r="AW67" s="36"/>
      <c r="AX67" s="37"/>
      <c r="AY67" s="35"/>
      <c r="AZ67" s="36"/>
      <c r="BA67" s="37"/>
      <c r="BB67" s="35"/>
      <c r="BC67" s="36"/>
      <c r="BD67" s="37"/>
      <c r="BE67" s="35"/>
      <c r="BF67" s="36"/>
      <c r="BG67" s="37"/>
      <c r="BH67" s="5"/>
      <c r="BI67" s="5"/>
      <c r="BJ67" s="25">
        <f ca="1">SUM(AM69:BG70)</f>
        <v>447.32999999999993</v>
      </c>
      <c r="BK67" s="45"/>
      <c r="BL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</row>
    <row r="68" spans="1:78" x14ac:dyDescent="0.3">
      <c r="A68" s="13"/>
      <c r="B68" s="15"/>
      <c r="C68" s="5"/>
      <c r="D68" s="5"/>
      <c r="E68" s="10"/>
      <c r="F68" s="28"/>
      <c r="G68" s="29" t="s">
        <v>34</v>
      </c>
      <c r="H68" s="30"/>
      <c r="I68" s="31"/>
      <c r="J68" s="29" t="s">
        <v>34</v>
      </c>
      <c r="K68" s="30"/>
      <c r="L68" s="31"/>
      <c r="M68" s="29" t="s">
        <v>34</v>
      </c>
      <c r="N68" s="30"/>
      <c r="O68" s="31"/>
      <c r="P68" s="29" t="s">
        <v>34</v>
      </c>
      <c r="Q68" s="30"/>
      <c r="R68" s="31"/>
      <c r="S68" s="29" t="s">
        <v>34</v>
      </c>
      <c r="T68" s="30"/>
      <c r="U68" s="31"/>
      <c r="V68" s="29" t="s">
        <v>34</v>
      </c>
      <c r="W68" s="30"/>
      <c r="X68" s="31"/>
      <c r="Y68" s="29" t="s">
        <v>34</v>
      </c>
      <c r="Z68" s="30"/>
      <c r="AA68" s="31"/>
      <c r="AB68" s="5"/>
      <c r="AC68" s="5"/>
      <c r="AD68" s="48"/>
      <c r="AE68" s="49"/>
      <c r="AF68" s="27"/>
      <c r="AG68" s="26"/>
      <c r="AH68" s="15"/>
      <c r="AI68" s="5"/>
      <c r="AJ68" s="5"/>
      <c r="AK68" s="10"/>
      <c r="AL68" s="28"/>
      <c r="AM68" s="29" t="s">
        <v>34</v>
      </c>
      <c r="AN68" s="30"/>
      <c r="AO68" s="31"/>
      <c r="AP68" s="29" t="s">
        <v>34</v>
      </c>
      <c r="AQ68" s="30"/>
      <c r="AR68" s="31"/>
      <c r="AS68" s="29" t="s">
        <v>34</v>
      </c>
      <c r="AT68" s="30"/>
      <c r="AU68" s="31"/>
      <c r="AV68" s="29" t="s">
        <v>34</v>
      </c>
      <c r="AW68" s="30"/>
      <c r="AX68" s="31"/>
      <c r="AY68" s="29" t="s">
        <v>34</v>
      </c>
      <c r="AZ68" s="30"/>
      <c r="BA68" s="31"/>
      <c r="BB68" s="29" t="s">
        <v>34</v>
      </c>
      <c r="BC68" s="30"/>
      <c r="BD68" s="31"/>
      <c r="BE68" s="29" t="s">
        <v>34</v>
      </c>
      <c r="BF68" s="30"/>
      <c r="BG68" s="31"/>
      <c r="BH68" s="5"/>
      <c r="BI68" s="5"/>
      <c r="BJ68" s="48"/>
      <c r="BK68" s="49"/>
      <c r="BL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</row>
    <row r="69" spans="1:78" x14ac:dyDescent="0.3">
      <c r="A69" s="13"/>
      <c r="B69" s="15"/>
      <c r="C69" s="5"/>
      <c r="D69" s="5"/>
      <c r="E69" s="10"/>
      <c r="F69" s="28"/>
      <c r="G69" s="19">
        <f ca="1">G66*$F58</f>
        <v>20.02</v>
      </c>
      <c r="H69" s="18"/>
      <c r="I69" s="20"/>
      <c r="J69" s="19">
        <f ca="1">J66*$F58</f>
        <v>89.83</v>
      </c>
      <c r="K69" s="18"/>
      <c r="L69" s="20"/>
      <c r="M69" s="19">
        <f ca="1">M66*$F58</f>
        <v>94.38000000000001</v>
      </c>
      <c r="N69" s="18"/>
      <c r="O69" s="20"/>
      <c r="P69" s="19">
        <f t="shared" ref="P69:AA69" ca="1" si="22">P66*$F58</f>
        <v>81.900000000000006</v>
      </c>
      <c r="Q69" s="18"/>
      <c r="R69" s="20"/>
      <c r="S69" s="19">
        <f t="shared" ref="S69:AA69" ca="1" si="23">S66*$F58</f>
        <v>129.87</v>
      </c>
      <c r="T69" s="18"/>
      <c r="U69" s="20"/>
      <c r="V69" s="19">
        <f t="shared" ref="V69:AA69" ca="1" si="24">V66*$F58</f>
        <v>15.21</v>
      </c>
      <c r="W69" s="18"/>
      <c r="X69" s="20"/>
      <c r="Y69" s="19">
        <f t="shared" ref="Y69:AA69" ca="1" si="25">Y66*$F58</f>
        <v>39.39</v>
      </c>
      <c r="Z69" s="18"/>
      <c r="AA69" s="20"/>
      <c r="AB69" s="5"/>
      <c r="AC69" s="5"/>
      <c r="AD69" s="46"/>
      <c r="AE69" s="47"/>
      <c r="AF69" s="27"/>
      <c r="AG69" s="26"/>
      <c r="AH69" s="15"/>
      <c r="AI69" s="5"/>
      <c r="AJ69" s="5"/>
      <c r="AK69" s="10"/>
      <c r="AL69" s="28"/>
      <c r="AM69" s="19">
        <f ca="1">AM66*$F58</f>
        <v>68.510000000000005</v>
      </c>
      <c r="AN69" s="18"/>
      <c r="AO69" s="20"/>
      <c r="AP69" s="19">
        <f ca="1">AP66*$F58</f>
        <v>76.180000000000007</v>
      </c>
      <c r="AQ69" s="18"/>
      <c r="AR69" s="20"/>
      <c r="AS69" s="19">
        <f ca="1">AS66*$F58</f>
        <v>92.820000000000007</v>
      </c>
      <c r="AT69" s="18"/>
      <c r="AU69" s="20"/>
      <c r="AV69" s="19">
        <f t="shared" ref="AV69:BG69" ca="1" si="26">AV66*$F58</f>
        <v>13.39</v>
      </c>
      <c r="AW69" s="18"/>
      <c r="AX69" s="20"/>
      <c r="AY69" s="19">
        <f t="shared" ref="AY69:BG69" ca="1" si="27">AY66*$F58</f>
        <v>34.71</v>
      </c>
      <c r="AZ69" s="18"/>
      <c r="BA69" s="20"/>
      <c r="BB69" s="19">
        <f t="shared" ref="BB69:BG69" ca="1" si="28">BB66*$F58</f>
        <v>84.89</v>
      </c>
      <c r="BC69" s="18"/>
      <c r="BD69" s="20"/>
      <c r="BE69" s="19">
        <f t="shared" ref="BE69:BG69" ca="1" si="29">BE66*$F58</f>
        <v>76.83</v>
      </c>
      <c r="BF69" s="18"/>
      <c r="BG69" s="20"/>
      <c r="BH69" s="5"/>
      <c r="BI69" s="5"/>
      <c r="BJ69" s="46"/>
      <c r="BK69" s="47"/>
      <c r="BL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</row>
    <row r="70" spans="1:78" x14ac:dyDescent="0.3">
      <c r="A70" s="13"/>
      <c r="B70" s="15"/>
      <c r="C70" s="5"/>
      <c r="D70" s="5"/>
      <c r="E70" s="10"/>
      <c r="F70" s="28"/>
      <c r="G70" s="21"/>
      <c r="H70" s="22"/>
      <c r="I70" s="23"/>
      <c r="J70" s="21"/>
      <c r="K70" s="22"/>
      <c r="L70" s="23"/>
      <c r="M70" s="21"/>
      <c r="N70" s="22"/>
      <c r="O70" s="23"/>
      <c r="P70" s="21"/>
      <c r="Q70" s="22"/>
      <c r="R70" s="23"/>
      <c r="S70" s="21"/>
      <c r="T70" s="22"/>
      <c r="U70" s="23"/>
      <c r="V70" s="21"/>
      <c r="W70" s="22"/>
      <c r="X70" s="23"/>
      <c r="Y70" s="21"/>
      <c r="Z70" s="22"/>
      <c r="AA70" s="23"/>
      <c r="AB70" s="5"/>
      <c r="AC70" s="5"/>
      <c r="AD70" s="5"/>
      <c r="AE70" s="5"/>
      <c r="AG70" s="26"/>
      <c r="AH70" s="15"/>
      <c r="AI70" s="5"/>
      <c r="AJ70" s="5"/>
      <c r="AK70" s="10"/>
      <c r="AL70" s="28"/>
      <c r="AM70" s="21"/>
      <c r="AN70" s="22"/>
      <c r="AO70" s="23"/>
      <c r="AP70" s="21"/>
      <c r="AQ70" s="22"/>
      <c r="AR70" s="23"/>
      <c r="AS70" s="21"/>
      <c r="AT70" s="22"/>
      <c r="AU70" s="23"/>
      <c r="AV70" s="21"/>
      <c r="AW70" s="22"/>
      <c r="AX70" s="23"/>
      <c r="AY70" s="21"/>
      <c r="AZ70" s="22"/>
      <c r="BA70" s="23"/>
      <c r="BB70" s="21"/>
      <c r="BC70" s="22"/>
      <c r="BD70" s="23"/>
      <c r="BE70" s="21"/>
      <c r="BF70" s="22"/>
      <c r="BG70" s="23"/>
      <c r="BH70" s="5"/>
      <c r="BI70" s="5"/>
      <c r="BJ70" s="5"/>
      <c r="BK70" s="5"/>
      <c r="BL70" s="6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</row>
    <row r="71" spans="1:78" x14ac:dyDescent="0.3">
      <c r="A71" s="13"/>
      <c r="B71" s="5" t="s">
        <v>16</v>
      </c>
      <c r="C71" s="5"/>
      <c r="D71" s="5" t="s">
        <v>1</v>
      </c>
      <c r="E71" s="5" t="s">
        <v>17</v>
      </c>
      <c r="F71" s="5" t="s">
        <v>17</v>
      </c>
      <c r="G71" s="5" t="s">
        <v>18</v>
      </c>
      <c r="H71" s="5"/>
      <c r="I71" s="5"/>
      <c r="J71" s="5" t="s">
        <v>21</v>
      </c>
      <c r="K71" s="5"/>
      <c r="L71" s="5"/>
      <c r="M71" s="5" t="s">
        <v>22</v>
      </c>
      <c r="N71" s="5"/>
      <c r="O71" s="5"/>
      <c r="P71" s="5" t="s">
        <v>23</v>
      </c>
      <c r="Q71" s="5"/>
      <c r="R71" s="5"/>
      <c r="S71" s="5" t="s">
        <v>24</v>
      </c>
      <c r="T71" s="5"/>
      <c r="U71" s="5"/>
      <c r="V71" s="5" t="s">
        <v>25</v>
      </c>
      <c r="W71" s="5"/>
      <c r="X71" s="5"/>
      <c r="Y71" s="5" t="s">
        <v>20</v>
      </c>
      <c r="Z71" s="5"/>
      <c r="AA71" s="5"/>
      <c r="AB71" s="5" t="s">
        <v>26</v>
      </c>
      <c r="AC71" s="5"/>
      <c r="AD71" s="5" t="s">
        <v>27</v>
      </c>
      <c r="AE71" s="5"/>
      <c r="AF71" s="54" t="s">
        <v>36</v>
      </c>
      <c r="AG71" s="26"/>
      <c r="AH71" s="5" t="s">
        <v>16</v>
      </c>
      <c r="AI71" s="5"/>
      <c r="AJ71" s="5" t="s">
        <v>1</v>
      </c>
      <c r="AK71" s="5" t="s">
        <v>17</v>
      </c>
      <c r="AL71" s="5" t="s">
        <v>17</v>
      </c>
      <c r="AM71" s="5" t="s">
        <v>18</v>
      </c>
      <c r="AN71" s="5"/>
      <c r="AO71" s="5"/>
      <c r="AP71" s="5" t="s">
        <v>21</v>
      </c>
      <c r="AQ71" s="5"/>
      <c r="AR71" s="5"/>
      <c r="AS71" s="5" t="s">
        <v>22</v>
      </c>
      <c r="AT71" s="5"/>
      <c r="AU71" s="5"/>
      <c r="AV71" s="5" t="s">
        <v>23</v>
      </c>
      <c r="AW71" s="5"/>
      <c r="AX71" s="5"/>
      <c r="AY71" s="5" t="s">
        <v>24</v>
      </c>
      <c r="AZ71" s="5"/>
      <c r="BA71" s="5"/>
      <c r="BB71" s="5" t="s">
        <v>25</v>
      </c>
      <c r="BC71" s="5"/>
      <c r="BD71" s="5"/>
      <c r="BE71" s="5" t="s">
        <v>20</v>
      </c>
      <c r="BF71" s="5"/>
      <c r="BG71" s="5"/>
      <c r="BH71" s="5" t="s">
        <v>26</v>
      </c>
      <c r="BI71" s="5"/>
      <c r="BJ71" s="5" t="s">
        <v>27</v>
      </c>
      <c r="BK71" s="5"/>
      <c r="BL71" s="44" t="s">
        <v>36</v>
      </c>
    </row>
    <row r="72" spans="1:78" x14ac:dyDescent="0.3">
      <c r="A72" s="13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4"/>
      <c r="AG72" s="26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44"/>
      <c r="BQ72" s="44" t="s">
        <v>37</v>
      </c>
      <c r="BR72" s="44"/>
      <c r="BS72" s="44" t="s">
        <v>38</v>
      </c>
      <c r="BT72" s="44"/>
      <c r="BU72" s="44" t="s">
        <v>35</v>
      </c>
      <c r="BV72" s="44"/>
      <c r="BW72" s="44" t="s">
        <v>39</v>
      </c>
      <c r="BX72" s="44"/>
      <c r="BY72" s="5" t="s">
        <v>41</v>
      </c>
      <c r="BZ72" s="5"/>
    </row>
    <row r="73" spans="1:78" x14ac:dyDescent="0.3">
      <c r="A73" s="13"/>
      <c r="B73" s="6"/>
      <c r="C73" s="5"/>
      <c r="D73" s="6"/>
      <c r="E73" s="6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27"/>
      <c r="AG73" s="26"/>
      <c r="AH73" s="6"/>
      <c r="AI73" s="5"/>
      <c r="AJ73" s="6"/>
      <c r="AK73" s="6"/>
      <c r="AL73" s="6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Q73" s="44"/>
      <c r="BR73" s="44"/>
      <c r="BS73" s="44"/>
      <c r="BT73" s="44"/>
      <c r="BU73" s="44"/>
      <c r="BV73" s="44"/>
      <c r="BW73" s="44"/>
      <c r="BX73" s="44"/>
      <c r="BY73" s="5"/>
      <c r="BZ73" s="5"/>
    </row>
    <row r="74" spans="1:78" x14ac:dyDescent="0.3">
      <c r="A74" s="13"/>
      <c r="B74" s="15">
        <v>5</v>
      </c>
      <c r="C74" s="5"/>
      <c r="D74" s="5" t="str">
        <f>VLOOKUP(B74,'Emp Table'!$C$5:$D$14,2)</f>
        <v>Name 5</v>
      </c>
      <c r="E74" s="10">
        <f ca="1">VLOOKUP('Emp Dashboard'!B74,'Emp Table'!$C$5:$H$14,5)</f>
        <v>19</v>
      </c>
      <c r="F74" s="28">
        <f ca="1">VLOOKUP('Emp Dashboard'!B74,'Emp Table'!$C$5:$H$14,6)</f>
        <v>0.12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27"/>
      <c r="AG74" s="26"/>
      <c r="AH74" s="15">
        <f>B74</f>
        <v>5</v>
      </c>
      <c r="AI74" s="5"/>
      <c r="AJ74" s="5" t="str">
        <f>VLOOKUP(AH74,'Emp Table'!$C$5:$D$14,2)</f>
        <v>Name 5</v>
      </c>
      <c r="AK74" s="10">
        <f ca="1">VLOOKUP('Emp Dashboard'!AH74,'Emp Table'!$C$5:$H$14,5)</f>
        <v>19</v>
      </c>
      <c r="AL74" s="28">
        <f ca="1">VLOOKUP('Emp Dashboard'!AH74,'Emp Table'!$C$5:$H$14,6)</f>
        <v>0.12</v>
      </c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P74" s="5">
        <f>B74</f>
        <v>5</v>
      </c>
      <c r="BQ74" s="5">
        <f>AB75+BH75</f>
        <v>86</v>
      </c>
      <c r="BR74" s="5"/>
      <c r="BS74" s="10">
        <f ca="1">AD75+BJ75</f>
        <v>1634</v>
      </c>
      <c r="BT74" s="5"/>
      <c r="BU74" s="10">
        <f ca="1">AD83+BJ83</f>
        <v>948.36</v>
      </c>
      <c r="BV74" s="5"/>
      <c r="BW74" s="10">
        <f ca="1">AF75+BL75</f>
        <v>2582.36</v>
      </c>
      <c r="BX74" s="5"/>
      <c r="BY74" s="5">
        <f ca="1">SUM(AM82:BG83)+SUM(G82:AA83)</f>
        <v>7903</v>
      </c>
      <c r="BZ74" s="5"/>
    </row>
    <row r="75" spans="1:78" x14ac:dyDescent="0.3">
      <c r="A75" s="13"/>
      <c r="B75" s="15"/>
      <c r="C75" s="5"/>
      <c r="D75" s="5"/>
      <c r="E75" s="10"/>
      <c r="F75" s="28"/>
      <c r="G75" s="17">
        <v>0.33333333333333331</v>
      </c>
      <c r="H75" s="6" t="s">
        <v>19</v>
      </c>
      <c r="I75" s="17">
        <v>0.5</v>
      </c>
      <c r="J75" s="17">
        <v>0.33333333333333331</v>
      </c>
      <c r="K75" s="6" t="s">
        <v>19</v>
      </c>
      <c r="L75" s="17">
        <v>0.5</v>
      </c>
      <c r="M75" s="17">
        <v>0.33333333333333331</v>
      </c>
      <c r="N75" s="6" t="s">
        <v>19</v>
      </c>
      <c r="O75" s="17">
        <v>0.5</v>
      </c>
      <c r="P75" s="17">
        <v>0.33333333333333331</v>
      </c>
      <c r="Q75" s="6" t="s">
        <v>19</v>
      </c>
      <c r="R75" s="17">
        <v>0.5</v>
      </c>
      <c r="S75" s="17">
        <v>0.33333333333333331</v>
      </c>
      <c r="T75" s="6" t="s">
        <v>19</v>
      </c>
      <c r="U75" s="17">
        <v>0.5</v>
      </c>
      <c r="V75" s="17">
        <v>0.33333333333333331</v>
      </c>
      <c r="W75" s="6" t="s">
        <v>19</v>
      </c>
      <c r="X75" s="17">
        <v>0.5</v>
      </c>
      <c r="Y75" s="17">
        <v>0.33333333333333331</v>
      </c>
      <c r="Z75" s="6" t="s">
        <v>19</v>
      </c>
      <c r="AA75" s="17">
        <v>0.5</v>
      </c>
      <c r="AB75" s="5">
        <f>SUM(G76:AA77,G79:AA80)</f>
        <v>43</v>
      </c>
      <c r="AC75" s="5"/>
      <c r="AD75" s="10">
        <f ca="1">AB75*E74</f>
        <v>817</v>
      </c>
      <c r="AE75" s="10"/>
      <c r="AF75" s="55">
        <f ca="1">AD75+AD83</f>
        <v>1247.92</v>
      </c>
      <c r="AG75" s="26"/>
      <c r="AH75" s="15"/>
      <c r="AI75" s="5"/>
      <c r="AJ75" s="5"/>
      <c r="AK75" s="10"/>
      <c r="AL75" s="28"/>
      <c r="AM75" s="17">
        <v>0.33333333333333331</v>
      </c>
      <c r="AN75" s="6" t="s">
        <v>19</v>
      </c>
      <c r="AO75" s="17">
        <v>0.5</v>
      </c>
      <c r="AP75" s="17">
        <v>0.33333333333333331</v>
      </c>
      <c r="AQ75" s="6" t="s">
        <v>19</v>
      </c>
      <c r="AR75" s="17">
        <v>0.5</v>
      </c>
      <c r="AS75" s="17">
        <v>0.33333333333333331</v>
      </c>
      <c r="AT75" s="6" t="s">
        <v>19</v>
      </c>
      <c r="AU75" s="17">
        <v>0.5</v>
      </c>
      <c r="AV75" s="17">
        <v>0.33333333333333331</v>
      </c>
      <c r="AW75" s="6" t="s">
        <v>19</v>
      </c>
      <c r="AX75" s="17">
        <v>0.5</v>
      </c>
      <c r="AY75" s="17">
        <v>0.33333333333333331</v>
      </c>
      <c r="AZ75" s="6" t="s">
        <v>19</v>
      </c>
      <c r="BA75" s="17">
        <v>0.5</v>
      </c>
      <c r="BB75" s="17">
        <v>0.33333333333333331</v>
      </c>
      <c r="BC75" s="6" t="s">
        <v>19</v>
      </c>
      <c r="BD75" s="17">
        <v>0.5</v>
      </c>
      <c r="BE75" s="17">
        <v>0.33333333333333331</v>
      </c>
      <c r="BF75" s="6" t="s">
        <v>19</v>
      </c>
      <c r="BG75" s="17">
        <v>0.5</v>
      </c>
      <c r="BH75" s="5">
        <f>SUM(AM76:BG77,AM79:BG80)</f>
        <v>43</v>
      </c>
      <c r="BI75" s="5"/>
      <c r="BJ75" s="10">
        <f ca="1">BH75*AK74</f>
        <v>817</v>
      </c>
      <c r="BK75" s="10"/>
      <c r="BL75" s="10">
        <f ca="1">BJ75+BJ83</f>
        <v>1334.44</v>
      </c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</row>
    <row r="76" spans="1:78" x14ac:dyDescent="0.3">
      <c r="A76" s="13"/>
      <c r="B76" s="15"/>
      <c r="C76" s="5"/>
      <c r="D76" s="5"/>
      <c r="E76" s="10"/>
      <c r="F76" s="28"/>
      <c r="G76" s="9">
        <f>(I75-G75)*24</f>
        <v>4</v>
      </c>
      <c r="H76" s="9"/>
      <c r="I76" s="9"/>
      <c r="J76" s="9">
        <f>(L75-J75)*24</f>
        <v>4</v>
      </c>
      <c r="K76" s="9"/>
      <c r="L76" s="9"/>
      <c r="M76" s="9">
        <f>(O75-M75)*24</f>
        <v>4</v>
      </c>
      <c r="N76" s="9"/>
      <c r="O76" s="9"/>
      <c r="P76" s="9">
        <f>(R75-P75)*24</f>
        <v>4</v>
      </c>
      <c r="Q76" s="9"/>
      <c r="R76" s="9"/>
      <c r="S76" s="9">
        <f>(U75-S75)*24</f>
        <v>4</v>
      </c>
      <c r="T76" s="9"/>
      <c r="U76" s="9"/>
      <c r="V76" s="9">
        <f>(X75-V75)*24</f>
        <v>4</v>
      </c>
      <c r="W76" s="9"/>
      <c r="X76" s="9"/>
      <c r="Y76" s="9">
        <f>(AA75-Y75)*24</f>
        <v>4</v>
      </c>
      <c r="Z76" s="9"/>
      <c r="AA76" s="9"/>
      <c r="AB76" s="5"/>
      <c r="AC76" s="5"/>
      <c r="AD76" s="10"/>
      <c r="AE76" s="10"/>
      <c r="AF76" s="27"/>
      <c r="AG76" s="26"/>
      <c r="AH76" s="15"/>
      <c r="AI76" s="5"/>
      <c r="AJ76" s="5"/>
      <c r="AK76" s="10"/>
      <c r="AL76" s="28"/>
      <c r="AM76" s="9">
        <f>(AO75-AM75)*24</f>
        <v>4</v>
      </c>
      <c r="AN76" s="9"/>
      <c r="AO76" s="9"/>
      <c r="AP76" s="9">
        <f>(AR75-AP75)*24</f>
        <v>4</v>
      </c>
      <c r="AQ76" s="9"/>
      <c r="AR76" s="9"/>
      <c r="AS76" s="9">
        <f>(AU75-AS75)*24</f>
        <v>4</v>
      </c>
      <c r="AT76" s="9"/>
      <c r="AU76" s="9"/>
      <c r="AV76" s="9">
        <f>(AX75-AV75)*24</f>
        <v>4</v>
      </c>
      <c r="AW76" s="9"/>
      <c r="AX76" s="9"/>
      <c r="AY76" s="9">
        <f>(BA75-AY75)*24</f>
        <v>4</v>
      </c>
      <c r="AZ76" s="9"/>
      <c r="BA76" s="9"/>
      <c r="BB76" s="9">
        <f>(BD75-BB75)*24</f>
        <v>4</v>
      </c>
      <c r="BC76" s="9"/>
      <c r="BD76" s="9"/>
      <c r="BE76" s="9">
        <f>(BG75-BE75)*24</f>
        <v>4</v>
      </c>
      <c r="BF76" s="9"/>
      <c r="BG76" s="9"/>
      <c r="BH76" s="5"/>
      <c r="BI76" s="5"/>
      <c r="BJ76" s="10"/>
      <c r="BK76" s="10"/>
      <c r="BL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</row>
    <row r="77" spans="1:78" x14ac:dyDescent="0.3">
      <c r="A77" s="13"/>
      <c r="B77" s="15"/>
      <c r="C77" s="5"/>
      <c r="D77" s="5"/>
      <c r="E77" s="10"/>
      <c r="F77" s="28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5"/>
      <c r="AC77" s="5"/>
      <c r="AD77" s="10"/>
      <c r="AE77" s="10"/>
      <c r="AF77" s="27"/>
      <c r="AG77" s="26"/>
      <c r="AH77" s="15"/>
      <c r="AI77" s="5"/>
      <c r="AJ77" s="5"/>
      <c r="AK77" s="10"/>
      <c r="AL77" s="28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5"/>
      <c r="BI77" s="5"/>
      <c r="BJ77" s="10"/>
      <c r="BK77" s="10"/>
      <c r="BL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</row>
    <row r="78" spans="1:78" x14ac:dyDescent="0.3">
      <c r="A78" s="13"/>
      <c r="B78" s="15"/>
      <c r="C78" s="5"/>
      <c r="D78" s="5"/>
      <c r="E78" s="10"/>
      <c r="F78" s="28"/>
      <c r="G78" s="17">
        <v>0.54166666666666663</v>
      </c>
      <c r="H78" s="6" t="s">
        <v>19</v>
      </c>
      <c r="I78" s="17">
        <v>0.66666666666666663</v>
      </c>
      <c r="J78" s="17">
        <v>0.54166666666666663</v>
      </c>
      <c r="K78" s="6" t="s">
        <v>19</v>
      </c>
      <c r="L78" s="17">
        <v>0.66666666666666663</v>
      </c>
      <c r="M78" s="17">
        <v>0.54166666666666663</v>
      </c>
      <c r="N78" s="6" t="s">
        <v>19</v>
      </c>
      <c r="O78" s="17">
        <v>0.66666666666666663</v>
      </c>
      <c r="P78" s="17"/>
      <c r="Q78" s="6" t="s">
        <v>19</v>
      </c>
      <c r="R78" s="17"/>
      <c r="S78" s="17">
        <v>0.54166666666666663</v>
      </c>
      <c r="T78" s="6" t="s">
        <v>19</v>
      </c>
      <c r="U78" s="17">
        <v>0.66666666666666663</v>
      </c>
      <c r="V78" s="17"/>
      <c r="W78" s="6" t="s">
        <v>19</v>
      </c>
      <c r="X78" s="17"/>
      <c r="Y78" s="17">
        <v>0.54166666666666663</v>
      </c>
      <c r="Z78" s="6" t="s">
        <v>19</v>
      </c>
      <c r="AA78" s="17">
        <v>0.66666666666666663</v>
      </c>
      <c r="AB78" s="5"/>
      <c r="AC78" s="5"/>
      <c r="AD78" s="10"/>
      <c r="AE78" s="10"/>
      <c r="AF78" s="27"/>
      <c r="AG78" s="26"/>
      <c r="AH78" s="15"/>
      <c r="AI78" s="5"/>
      <c r="AJ78" s="5"/>
      <c r="AK78" s="10"/>
      <c r="AL78" s="28"/>
      <c r="AM78" s="17">
        <v>0.54166666666666663</v>
      </c>
      <c r="AN78" s="6" t="s">
        <v>19</v>
      </c>
      <c r="AO78" s="17">
        <v>0.66666666666666663</v>
      </c>
      <c r="AP78" s="17">
        <v>0.54166666666666663</v>
      </c>
      <c r="AQ78" s="6" t="s">
        <v>19</v>
      </c>
      <c r="AR78" s="17">
        <v>0.66666666666666663</v>
      </c>
      <c r="AS78" s="17">
        <v>0.54166666666666663</v>
      </c>
      <c r="AT78" s="6" t="s">
        <v>19</v>
      </c>
      <c r="AU78" s="17">
        <v>0.66666666666666663</v>
      </c>
      <c r="AV78" s="17"/>
      <c r="AW78" s="6" t="s">
        <v>19</v>
      </c>
      <c r="AX78" s="17"/>
      <c r="AY78" s="17">
        <v>0.54166666666666663</v>
      </c>
      <c r="AZ78" s="6" t="s">
        <v>19</v>
      </c>
      <c r="BA78" s="17">
        <v>0.66666666666666663</v>
      </c>
      <c r="BB78" s="17"/>
      <c r="BC78" s="6" t="s">
        <v>19</v>
      </c>
      <c r="BD78" s="17"/>
      <c r="BE78" s="17">
        <v>0.54166666666666663</v>
      </c>
      <c r="BF78" s="6" t="s">
        <v>19</v>
      </c>
      <c r="BG78" s="17">
        <v>0.66666666666666663</v>
      </c>
      <c r="BH78" s="5"/>
      <c r="BI78" s="5"/>
      <c r="BJ78" s="10"/>
      <c r="BK78" s="10"/>
      <c r="BL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</row>
    <row r="79" spans="1:78" x14ac:dyDescent="0.3">
      <c r="A79" s="13"/>
      <c r="B79" s="15"/>
      <c r="C79" s="5"/>
      <c r="D79" s="5"/>
      <c r="E79" s="10"/>
      <c r="F79" s="28"/>
      <c r="G79" s="9">
        <f>(I78-G78)*24</f>
        <v>3</v>
      </c>
      <c r="H79" s="9"/>
      <c r="I79" s="9"/>
      <c r="J79" s="9">
        <f>(L78-J78)*24</f>
        <v>3</v>
      </c>
      <c r="K79" s="9"/>
      <c r="L79" s="9"/>
      <c r="M79" s="9">
        <f>(O78-M78)*24</f>
        <v>3</v>
      </c>
      <c r="N79" s="9"/>
      <c r="O79" s="9"/>
      <c r="P79" s="9">
        <f>(R78-P78)*24</f>
        <v>0</v>
      </c>
      <c r="Q79" s="9"/>
      <c r="R79" s="9"/>
      <c r="S79" s="9">
        <f>(U78-S78)*24</f>
        <v>3</v>
      </c>
      <c r="T79" s="9"/>
      <c r="U79" s="9"/>
      <c r="V79" s="9">
        <f>(X78-V78)*24</f>
        <v>0</v>
      </c>
      <c r="W79" s="9"/>
      <c r="X79" s="9"/>
      <c r="Y79" s="9">
        <f>(AA78-Y78)*24</f>
        <v>3</v>
      </c>
      <c r="Z79" s="9"/>
      <c r="AA79" s="9"/>
      <c r="AB79" s="5"/>
      <c r="AC79" s="5"/>
      <c r="AD79" s="10"/>
      <c r="AE79" s="10"/>
      <c r="AF79" s="27"/>
      <c r="AG79" s="26"/>
      <c r="AH79" s="15"/>
      <c r="AI79" s="5"/>
      <c r="AJ79" s="5"/>
      <c r="AK79" s="10"/>
      <c r="AL79" s="28"/>
      <c r="AM79" s="9">
        <f>(AO78-AM78)*24</f>
        <v>3</v>
      </c>
      <c r="AN79" s="9"/>
      <c r="AO79" s="9"/>
      <c r="AP79" s="9">
        <f>(AR78-AP78)*24</f>
        <v>3</v>
      </c>
      <c r="AQ79" s="9"/>
      <c r="AR79" s="9"/>
      <c r="AS79" s="9">
        <f>(AU78-AS78)*24</f>
        <v>3</v>
      </c>
      <c r="AT79" s="9"/>
      <c r="AU79" s="9"/>
      <c r="AV79" s="9">
        <f>(AX78-AV78)*24</f>
        <v>0</v>
      </c>
      <c r="AW79" s="9"/>
      <c r="AX79" s="9"/>
      <c r="AY79" s="9">
        <f>(BA78-AY78)*24</f>
        <v>3</v>
      </c>
      <c r="AZ79" s="9"/>
      <c r="BA79" s="9"/>
      <c r="BB79" s="9">
        <f>(BD78-BB78)*24</f>
        <v>0</v>
      </c>
      <c r="BC79" s="9"/>
      <c r="BD79" s="9"/>
      <c r="BE79" s="9">
        <f>(BG78-BE78)*24</f>
        <v>3</v>
      </c>
      <c r="BF79" s="9"/>
      <c r="BG79" s="9"/>
      <c r="BH79" s="5"/>
      <c r="BI79" s="5"/>
      <c r="BJ79" s="10"/>
      <c r="BK79" s="10"/>
      <c r="BL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</row>
    <row r="80" spans="1:78" x14ac:dyDescent="0.3">
      <c r="A80" s="13"/>
      <c r="B80" s="15"/>
      <c r="C80" s="5"/>
      <c r="D80" s="5"/>
      <c r="E80" s="10"/>
      <c r="F80" s="28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5"/>
      <c r="AC80" s="5"/>
      <c r="AD80" s="38" t="s">
        <v>35</v>
      </c>
      <c r="AE80" s="39"/>
      <c r="AF80" s="27"/>
      <c r="AG80" s="26"/>
      <c r="AH80" s="15"/>
      <c r="AI80" s="5"/>
      <c r="AJ80" s="5"/>
      <c r="AK80" s="10"/>
      <c r="AL80" s="28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5"/>
      <c r="BI80" s="5"/>
      <c r="BJ80" s="38" t="s">
        <v>35</v>
      </c>
      <c r="BK80" s="39"/>
      <c r="BL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</row>
    <row r="81" spans="1:78" x14ac:dyDescent="0.3">
      <c r="A81" s="13"/>
      <c r="B81" s="15"/>
      <c r="C81" s="5"/>
      <c r="D81" s="5"/>
      <c r="E81" s="10"/>
      <c r="F81" s="28"/>
      <c r="G81" s="29" t="s">
        <v>33</v>
      </c>
      <c r="H81" s="30"/>
      <c r="I81" s="31"/>
      <c r="J81" s="29" t="s">
        <v>33</v>
      </c>
      <c r="K81" s="30"/>
      <c r="L81" s="31"/>
      <c r="M81" s="29" t="s">
        <v>33</v>
      </c>
      <c r="N81" s="30"/>
      <c r="O81" s="31"/>
      <c r="P81" s="29" t="s">
        <v>33</v>
      </c>
      <c r="Q81" s="30"/>
      <c r="R81" s="31"/>
      <c r="S81" s="29" t="s">
        <v>33</v>
      </c>
      <c r="T81" s="30"/>
      <c r="U81" s="31"/>
      <c r="V81" s="29" t="s">
        <v>33</v>
      </c>
      <c r="W81" s="30"/>
      <c r="X81" s="31"/>
      <c r="Y81" s="29" t="s">
        <v>33</v>
      </c>
      <c r="Z81" s="30"/>
      <c r="AA81" s="31"/>
      <c r="AB81" s="5"/>
      <c r="AC81" s="5"/>
      <c r="AD81" s="40"/>
      <c r="AE81" s="41"/>
      <c r="AF81" s="27"/>
      <c r="AG81" s="26"/>
      <c r="AH81" s="15"/>
      <c r="AI81" s="5"/>
      <c r="AJ81" s="5"/>
      <c r="AK81" s="10"/>
      <c r="AL81" s="28"/>
      <c r="AM81" s="29" t="s">
        <v>33</v>
      </c>
      <c r="AN81" s="30"/>
      <c r="AO81" s="31"/>
      <c r="AP81" s="29" t="s">
        <v>33</v>
      </c>
      <c r="AQ81" s="30"/>
      <c r="AR81" s="31"/>
      <c r="AS81" s="29" t="s">
        <v>33</v>
      </c>
      <c r="AT81" s="30"/>
      <c r="AU81" s="31"/>
      <c r="AV81" s="29" t="s">
        <v>33</v>
      </c>
      <c r="AW81" s="30"/>
      <c r="AX81" s="31"/>
      <c r="AY81" s="29" t="s">
        <v>33</v>
      </c>
      <c r="AZ81" s="30"/>
      <c r="BA81" s="31"/>
      <c r="BB81" s="29" t="s">
        <v>33</v>
      </c>
      <c r="BC81" s="30"/>
      <c r="BD81" s="31"/>
      <c r="BE81" s="29" t="s">
        <v>33</v>
      </c>
      <c r="BF81" s="30"/>
      <c r="BG81" s="31"/>
      <c r="BH81" s="5"/>
      <c r="BI81" s="5"/>
      <c r="BJ81" s="40"/>
      <c r="BK81" s="41"/>
      <c r="BL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</row>
    <row r="82" spans="1:78" x14ac:dyDescent="0.3">
      <c r="A82" s="13"/>
      <c r="B82" s="15"/>
      <c r="C82" s="5"/>
      <c r="D82" s="5"/>
      <c r="E82" s="10"/>
      <c r="F82" s="28"/>
      <c r="G82" s="32">
        <f ca="1">RANDBETWEEN(100,1000)</f>
        <v>785</v>
      </c>
      <c r="H82" s="33"/>
      <c r="I82" s="34"/>
      <c r="J82" s="32">
        <f ca="1">RANDBETWEEN(100,1000)</f>
        <v>102</v>
      </c>
      <c r="K82" s="33"/>
      <c r="L82" s="34"/>
      <c r="M82" s="32">
        <f ca="1">RANDBETWEEN(100,1000)</f>
        <v>509</v>
      </c>
      <c r="N82" s="33"/>
      <c r="O82" s="34"/>
      <c r="P82" s="32">
        <f ca="1">RANDBETWEEN(100,1000)</f>
        <v>206</v>
      </c>
      <c r="Q82" s="33"/>
      <c r="R82" s="34"/>
      <c r="S82" s="32">
        <f ca="1">RANDBETWEEN(100,1000)</f>
        <v>486</v>
      </c>
      <c r="T82" s="33"/>
      <c r="U82" s="34"/>
      <c r="V82" s="32">
        <f ca="1">RANDBETWEEN(100,1000)</f>
        <v>791</v>
      </c>
      <c r="W82" s="33"/>
      <c r="X82" s="34"/>
      <c r="Y82" s="32">
        <f ca="1">RANDBETWEEN(100,1000)</f>
        <v>712</v>
      </c>
      <c r="Z82" s="33"/>
      <c r="AA82" s="34"/>
      <c r="AB82" s="5"/>
      <c r="AC82" s="5"/>
      <c r="AD82" s="42"/>
      <c r="AE82" s="43"/>
      <c r="AF82" s="27"/>
      <c r="AG82" s="26"/>
      <c r="AH82" s="15"/>
      <c r="AI82" s="5"/>
      <c r="AJ82" s="5"/>
      <c r="AK82" s="10"/>
      <c r="AL82" s="28"/>
      <c r="AM82" s="32">
        <f ca="1">RANDBETWEEN(100,1000)</f>
        <v>325</v>
      </c>
      <c r="AN82" s="33"/>
      <c r="AO82" s="34"/>
      <c r="AP82" s="32">
        <f ca="1">RANDBETWEEN(100,1000)</f>
        <v>826</v>
      </c>
      <c r="AQ82" s="33"/>
      <c r="AR82" s="34"/>
      <c r="AS82" s="32">
        <f ca="1">RANDBETWEEN(100,1000)</f>
        <v>920</v>
      </c>
      <c r="AT82" s="33"/>
      <c r="AU82" s="34"/>
      <c r="AV82" s="32">
        <f ca="1">RANDBETWEEN(100,1000)</f>
        <v>888</v>
      </c>
      <c r="AW82" s="33"/>
      <c r="AX82" s="34"/>
      <c r="AY82" s="32">
        <f ca="1">RANDBETWEEN(100,1000)</f>
        <v>164</v>
      </c>
      <c r="AZ82" s="33"/>
      <c r="BA82" s="34"/>
      <c r="BB82" s="32">
        <f ca="1">RANDBETWEEN(100,1000)</f>
        <v>277</v>
      </c>
      <c r="BC82" s="33"/>
      <c r="BD82" s="34"/>
      <c r="BE82" s="32">
        <f ca="1">RANDBETWEEN(100,1000)</f>
        <v>912</v>
      </c>
      <c r="BF82" s="33"/>
      <c r="BG82" s="34"/>
      <c r="BH82" s="5"/>
      <c r="BI82" s="5"/>
      <c r="BJ82" s="42"/>
      <c r="BK82" s="43"/>
      <c r="BL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</row>
    <row r="83" spans="1:78" x14ac:dyDescent="0.3">
      <c r="A83" s="13"/>
      <c r="B83" s="15"/>
      <c r="C83" s="5"/>
      <c r="D83" s="5"/>
      <c r="E83" s="10"/>
      <c r="F83" s="28"/>
      <c r="G83" s="35"/>
      <c r="H83" s="36"/>
      <c r="I83" s="37"/>
      <c r="J83" s="35"/>
      <c r="K83" s="36"/>
      <c r="L83" s="37"/>
      <c r="M83" s="35"/>
      <c r="N83" s="36"/>
      <c r="O83" s="37"/>
      <c r="P83" s="35"/>
      <c r="Q83" s="36"/>
      <c r="R83" s="37"/>
      <c r="S83" s="35"/>
      <c r="T83" s="36"/>
      <c r="U83" s="37"/>
      <c r="V83" s="35"/>
      <c r="W83" s="36"/>
      <c r="X83" s="37"/>
      <c r="Y83" s="35"/>
      <c r="Z83" s="36"/>
      <c r="AA83" s="37"/>
      <c r="AB83" s="5"/>
      <c r="AC83" s="5"/>
      <c r="AD83" s="25">
        <f ca="1">SUM(G85:AA86)</f>
        <v>430.91999999999996</v>
      </c>
      <c r="AE83" s="45"/>
      <c r="AF83" s="27"/>
      <c r="AG83" s="26"/>
      <c r="AH83" s="15"/>
      <c r="AI83" s="5"/>
      <c r="AJ83" s="5"/>
      <c r="AK83" s="10"/>
      <c r="AL83" s="28"/>
      <c r="AM83" s="35"/>
      <c r="AN83" s="36"/>
      <c r="AO83" s="37"/>
      <c r="AP83" s="35"/>
      <c r="AQ83" s="36"/>
      <c r="AR83" s="37"/>
      <c r="AS83" s="35"/>
      <c r="AT83" s="36"/>
      <c r="AU83" s="37"/>
      <c r="AV83" s="35"/>
      <c r="AW83" s="36"/>
      <c r="AX83" s="37"/>
      <c r="AY83" s="35"/>
      <c r="AZ83" s="36"/>
      <c r="BA83" s="37"/>
      <c r="BB83" s="35"/>
      <c r="BC83" s="36"/>
      <c r="BD83" s="37"/>
      <c r="BE83" s="35"/>
      <c r="BF83" s="36"/>
      <c r="BG83" s="37"/>
      <c r="BH83" s="5"/>
      <c r="BI83" s="5"/>
      <c r="BJ83" s="25">
        <f ca="1">SUM(AM85:BG86)</f>
        <v>517.44000000000005</v>
      </c>
      <c r="BK83" s="45"/>
      <c r="BL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</row>
    <row r="84" spans="1:78" x14ac:dyDescent="0.3">
      <c r="A84" s="13"/>
      <c r="B84" s="15"/>
      <c r="C84" s="5"/>
      <c r="D84" s="5"/>
      <c r="E84" s="10"/>
      <c r="F84" s="28"/>
      <c r="G84" s="29" t="s">
        <v>34</v>
      </c>
      <c r="H84" s="30"/>
      <c r="I84" s="31"/>
      <c r="J84" s="29" t="s">
        <v>34</v>
      </c>
      <c r="K84" s="30"/>
      <c r="L84" s="31"/>
      <c r="M84" s="29" t="s">
        <v>34</v>
      </c>
      <c r="N84" s="30"/>
      <c r="O84" s="31"/>
      <c r="P84" s="29" t="s">
        <v>34</v>
      </c>
      <c r="Q84" s="30"/>
      <c r="R84" s="31"/>
      <c r="S84" s="29" t="s">
        <v>34</v>
      </c>
      <c r="T84" s="30"/>
      <c r="U84" s="31"/>
      <c r="V84" s="29" t="s">
        <v>34</v>
      </c>
      <c r="W84" s="30"/>
      <c r="X84" s="31"/>
      <c r="Y84" s="29" t="s">
        <v>34</v>
      </c>
      <c r="Z84" s="30"/>
      <c r="AA84" s="31"/>
      <c r="AB84" s="5"/>
      <c r="AC84" s="5"/>
      <c r="AD84" s="48"/>
      <c r="AE84" s="49"/>
      <c r="AF84" s="27"/>
      <c r="AG84" s="26"/>
      <c r="AH84" s="15"/>
      <c r="AI84" s="5"/>
      <c r="AJ84" s="5"/>
      <c r="AK84" s="10"/>
      <c r="AL84" s="28"/>
      <c r="AM84" s="29" t="s">
        <v>34</v>
      </c>
      <c r="AN84" s="30"/>
      <c r="AO84" s="31"/>
      <c r="AP84" s="29" t="s">
        <v>34</v>
      </c>
      <c r="AQ84" s="30"/>
      <c r="AR84" s="31"/>
      <c r="AS84" s="29" t="s">
        <v>34</v>
      </c>
      <c r="AT84" s="30"/>
      <c r="AU84" s="31"/>
      <c r="AV84" s="29" t="s">
        <v>34</v>
      </c>
      <c r="AW84" s="30"/>
      <c r="AX84" s="31"/>
      <c r="AY84" s="29" t="s">
        <v>34</v>
      </c>
      <c r="AZ84" s="30"/>
      <c r="BA84" s="31"/>
      <c r="BB84" s="29" t="s">
        <v>34</v>
      </c>
      <c r="BC84" s="30"/>
      <c r="BD84" s="31"/>
      <c r="BE84" s="29" t="s">
        <v>34</v>
      </c>
      <c r="BF84" s="30"/>
      <c r="BG84" s="31"/>
      <c r="BH84" s="5"/>
      <c r="BI84" s="5"/>
      <c r="BJ84" s="48"/>
      <c r="BK84" s="49"/>
      <c r="BL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</row>
    <row r="85" spans="1:78" x14ac:dyDescent="0.3">
      <c r="A85" s="13"/>
      <c r="B85" s="15"/>
      <c r="C85" s="5"/>
      <c r="D85" s="5"/>
      <c r="E85" s="10"/>
      <c r="F85" s="28"/>
      <c r="G85" s="19">
        <f ca="1">G82*$F74</f>
        <v>94.2</v>
      </c>
      <c r="H85" s="18"/>
      <c r="I85" s="20"/>
      <c r="J85" s="19">
        <f ca="1">J82*$F74</f>
        <v>12.24</v>
      </c>
      <c r="K85" s="18"/>
      <c r="L85" s="20"/>
      <c r="M85" s="19">
        <f ca="1">M82*$F74</f>
        <v>61.08</v>
      </c>
      <c r="N85" s="18"/>
      <c r="O85" s="20"/>
      <c r="P85" s="19">
        <f t="shared" ref="P85:AA85" ca="1" si="30">P82*$F74</f>
        <v>24.72</v>
      </c>
      <c r="Q85" s="18"/>
      <c r="R85" s="20"/>
      <c r="S85" s="19">
        <f t="shared" ref="S85:AA85" ca="1" si="31">S82*$F74</f>
        <v>58.32</v>
      </c>
      <c r="T85" s="18"/>
      <c r="U85" s="20"/>
      <c r="V85" s="19">
        <f t="shared" ref="V85:AA85" ca="1" si="32">V82*$F74</f>
        <v>94.92</v>
      </c>
      <c r="W85" s="18"/>
      <c r="X85" s="20"/>
      <c r="Y85" s="19">
        <f t="shared" ref="Y85:AA85" ca="1" si="33">Y82*$F74</f>
        <v>85.44</v>
      </c>
      <c r="Z85" s="18"/>
      <c r="AA85" s="20"/>
      <c r="AB85" s="5"/>
      <c r="AC85" s="5"/>
      <c r="AD85" s="46"/>
      <c r="AE85" s="47"/>
      <c r="AF85" s="27"/>
      <c r="AG85" s="26"/>
      <c r="AH85" s="15"/>
      <c r="AI85" s="5"/>
      <c r="AJ85" s="5"/>
      <c r="AK85" s="10"/>
      <c r="AL85" s="28"/>
      <c r="AM85" s="19">
        <f ca="1">AM82*$F74</f>
        <v>39</v>
      </c>
      <c r="AN85" s="18"/>
      <c r="AO85" s="20"/>
      <c r="AP85" s="19">
        <f ca="1">AP82*$F74</f>
        <v>99.11999999999999</v>
      </c>
      <c r="AQ85" s="18"/>
      <c r="AR85" s="20"/>
      <c r="AS85" s="19">
        <f ca="1">AS82*$F74</f>
        <v>110.39999999999999</v>
      </c>
      <c r="AT85" s="18"/>
      <c r="AU85" s="20"/>
      <c r="AV85" s="19">
        <f t="shared" ref="AV85:BG85" ca="1" si="34">AV82*$F74</f>
        <v>106.56</v>
      </c>
      <c r="AW85" s="18"/>
      <c r="AX85" s="20"/>
      <c r="AY85" s="19">
        <f t="shared" ref="AY85:BG85" ca="1" si="35">AY82*$F74</f>
        <v>19.68</v>
      </c>
      <c r="AZ85" s="18"/>
      <c r="BA85" s="20"/>
      <c r="BB85" s="19">
        <f t="shared" ref="BB85:BG85" ca="1" si="36">BB82*$F74</f>
        <v>33.24</v>
      </c>
      <c r="BC85" s="18"/>
      <c r="BD85" s="20"/>
      <c r="BE85" s="19">
        <f t="shared" ref="BE85:BG85" ca="1" si="37">BE82*$F74</f>
        <v>109.44</v>
      </c>
      <c r="BF85" s="18"/>
      <c r="BG85" s="20"/>
      <c r="BH85" s="5"/>
      <c r="BI85" s="5"/>
      <c r="BJ85" s="46"/>
      <c r="BK85" s="47"/>
      <c r="BL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</row>
    <row r="86" spans="1:78" x14ac:dyDescent="0.3">
      <c r="A86" s="13"/>
      <c r="B86" s="15"/>
      <c r="C86" s="5"/>
      <c r="D86" s="5"/>
      <c r="E86" s="10"/>
      <c r="F86" s="28"/>
      <c r="G86" s="21"/>
      <c r="H86" s="22"/>
      <c r="I86" s="23"/>
      <c r="J86" s="21"/>
      <c r="K86" s="22"/>
      <c r="L86" s="23"/>
      <c r="M86" s="21"/>
      <c r="N86" s="22"/>
      <c r="O86" s="23"/>
      <c r="P86" s="21"/>
      <c r="Q86" s="22"/>
      <c r="R86" s="23"/>
      <c r="S86" s="21"/>
      <c r="T86" s="22"/>
      <c r="U86" s="23"/>
      <c r="V86" s="21"/>
      <c r="W86" s="22"/>
      <c r="X86" s="23"/>
      <c r="Y86" s="21"/>
      <c r="Z86" s="22"/>
      <c r="AA86" s="23"/>
      <c r="AB86" s="5"/>
      <c r="AC86" s="5"/>
      <c r="AD86" s="5"/>
      <c r="AE86" s="5"/>
      <c r="AG86" s="26"/>
      <c r="AH86" s="15"/>
      <c r="AI86" s="5"/>
      <c r="AJ86" s="5"/>
      <c r="AK86" s="10"/>
      <c r="AL86" s="28"/>
      <c r="AM86" s="21"/>
      <c r="AN86" s="22"/>
      <c r="AO86" s="23"/>
      <c r="AP86" s="21"/>
      <c r="AQ86" s="22"/>
      <c r="AR86" s="23"/>
      <c r="AS86" s="21"/>
      <c r="AT86" s="22"/>
      <c r="AU86" s="23"/>
      <c r="AV86" s="21"/>
      <c r="AW86" s="22"/>
      <c r="AX86" s="23"/>
      <c r="AY86" s="21"/>
      <c r="AZ86" s="22"/>
      <c r="BA86" s="23"/>
      <c r="BB86" s="21"/>
      <c r="BC86" s="22"/>
      <c r="BD86" s="23"/>
      <c r="BE86" s="21"/>
      <c r="BF86" s="22"/>
      <c r="BG86" s="23"/>
      <c r="BH86" s="5"/>
      <c r="BI86" s="5"/>
      <c r="BJ86" s="5"/>
      <c r="BK86" s="5"/>
      <c r="BL86" s="6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</row>
    <row r="87" spans="1:78" x14ac:dyDescent="0.3">
      <c r="A87" s="13"/>
      <c r="B87" s="5" t="s">
        <v>16</v>
      </c>
      <c r="C87" s="5"/>
      <c r="D87" s="5" t="s">
        <v>1</v>
      </c>
      <c r="E87" s="5" t="s">
        <v>17</v>
      </c>
      <c r="F87" s="5" t="s">
        <v>17</v>
      </c>
      <c r="G87" s="5" t="s">
        <v>18</v>
      </c>
      <c r="H87" s="5"/>
      <c r="I87" s="5"/>
      <c r="J87" s="5" t="s">
        <v>21</v>
      </c>
      <c r="K87" s="5"/>
      <c r="L87" s="5"/>
      <c r="M87" s="5" t="s">
        <v>22</v>
      </c>
      <c r="N87" s="5"/>
      <c r="O87" s="5"/>
      <c r="P87" s="5" t="s">
        <v>23</v>
      </c>
      <c r="Q87" s="5"/>
      <c r="R87" s="5"/>
      <c r="S87" s="5" t="s">
        <v>24</v>
      </c>
      <c r="T87" s="5"/>
      <c r="U87" s="5"/>
      <c r="V87" s="5" t="s">
        <v>25</v>
      </c>
      <c r="W87" s="5"/>
      <c r="X87" s="5"/>
      <c r="Y87" s="5" t="s">
        <v>20</v>
      </c>
      <c r="Z87" s="5"/>
      <c r="AA87" s="5"/>
      <c r="AB87" s="5" t="s">
        <v>26</v>
      </c>
      <c r="AC87" s="5"/>
      <c r="AD87" s="5" t="s">
        <v>27</v>
      </c>
      <c r="AE87" s="5"/>
      <c r="AF87" s="54" t="s">
        <v>36</v>
      </c>
      <c r="AG87" s="26"/>
      <c r="AH87" s="5" t="s">
        <v>16</v>
      </c>
      <c r="AI87" s="5"/>
      <c r="AJ87" s="5" t="s">
        <v>1</v>
      </c>
      <c r="AK87" s="5" t="s">
        <v>17</v>
      </c>
      <c r="AL87" s="5" t="s">
        <v>17</v>
      </c>
      <c r="AM87" s="5" t="s">
        <v>18</v>
      </c>
      <c r="AN87" s="5"/>
      <c r="AO87" s="5"/>
      <c r="AP87" s="5" t="s">
        <v>21</v>
      </c>
      <c r="AQ87" s="5"/>
      <c r="AR87" s="5"/>
      <c r="AS87" s="5" t="s">
        <v>22</v>
      </c>
      <c r="AT87" s="5"/>
      <c r="AU87" s="5"/>
      <c r="AV87" s="5" t="s">
        <v>23</v>
      </c>
      <c r="AW87" s="5"/>
      <c r="AX87" s="5"/>
      <c r="AY87" s="5" t="s">
        <v>24</v>
      </c>
      <c r="AZ87" s="5"/>
      <c r="BA87" s="5"/>
      <c r="BB87" s="5" t="s">
        <v>25</v>
      </c>
      <c r="BC87" s="5"/>
      <c r="BD87" s="5"/>
      <c r="BE87" s="5" t="s">
        <v>20</v>
      </c>
      <c r="BF87" s="5"/>
      <c r="BG87" s="5"/>
      <c r="BH87" s="5" t="s">
        <v>26</v>
      </c>
      <c r="BI87" s="5"/>
      <c r="BJ87" s="5" t="s">
        <v>27</v>
      </c>
      <c r="BK87" s="5"/>
      <c r="BL87" s="44" t="s">
        <v>36</v>
      </c>
    </row>
    <row r="88" spans="1:78" x14ac:dyDescent="0.3">
      <c r="A88" s="13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4"/>
      <c r="AG88" s="26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44"/>
      <c r="BQ88" s="44" t="s">
        <v>37</v>
      </c>
      <c r="BR88" s="44"/>
      <c r="BS88" s="44" t="s">
        <v>38</v>
      </c>
      <c r="BT88" s="44"/>
      <c r="BU88" s="44" t="s">
        <v>35</v>
      </c>
      <c r="BV88" s="44"/>
      <c r="BW88" s="44" t="s">
        <v>39</v>
      </c>
      <c r="BX88" s="44"/>
      <c r="BY88" s="5" t="s">
        <v>41</v>
      </c>
      <c r="BZ88" s="5"/>
    </row>
    <row r="89" spans="1:78" x14ac:dyDescent="0.3">
      <c r="A89" s="13"/>
      <c r="B89" s="6"/>
      <c r="C89" s="5"/>
      <c r="D89" s="6"/>
      <c r="E89" s="6"/>
      <c r="F89" s="6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27"/>
      <c r="AG89" s="26"/>
      <c r="AH89" s="6"/>
      <c r="AI89" s="5"/>
      <c r="AJ89" s="6"/>
      <c r="AK89" s="6"/>
      <c r="AL89" s="6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Q89" s="44"/>
      <c r="BR89" s="44"/>
      <c r="BS89" s="44"/>
      <c r="BT89" s="44"/>
      <c r="BU89" s="44"/>
      <c r="BV89" s="44"/>
      <c r="BW89" s="44"/>
      <c r="BX89" s="44"/>
      <c r="BY89" s="5"/>
      <c r="BZ89" s="5"/>
    </row>
    <row r="90" spans="1:78" x14ac:dyDescent="0.3">
      <c r="A90" s="13"/>
      <c r="B90" s="15">
        <v>6</v>
      </c>
      <c r="C90" s="5"/>
      <c r="D90" s="5" t="str">
        <f>VLOOKUP(B90,'Emp Table'!$C$5:$D$14,2)</f>
        <v>Name 6</v>
      </c>
      <c r="E90" s="10">
        <f ca="1">VLOOKUP('Emp Dashboard'!B90,'Emp Table'!$C$5:$H$14,5)</f>
        <v>19</v>
      </c>
      <c r="F90" s="28">
        <f ca="1">VLOOKUP('Emp Dashboard'!B90,'Emp Table'!$C$5:$H$14,6)</f>
        <v>0.11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27"/>
      <c r="AG90" s="26"/>
      <c r="AH90" s="15">
        <f>B90</f>
        <v>6</v>
      </c>
      <c r="AI90" s="5"/>
      <c r="AJ90" s="5" t="str">
        <f>VLOOKUP(AH90,'Emp Table'!$C$5:$D$14,2)</f>
        <v>Name 6</v>
      </c>
      <c r="AK90" s="10">
        <f ca="1">VLOOKUP('Emp Dashboard'!AH90,'Emp Table'!$C$5:$H$14,5)</f>
        <v>19</v>
      </c>
      <c r="AL90" s="28">
        <f ca="1">VLOOKUP('Emp Dashboard'!AH90,'Emp Table'!$C$5:$H$14,6)</f>
        <v>0.11</v>
      </c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P90" s="5">
        <f>B90</f>
        <v>6</v>
      </c>
      <c r="BQ90" s="5">
        <f>AB91+BH91</f>
        <v>86</v>
      </c>
      <c r="BR90" s="5"/>
      <c r="BS90" s="10">
        <f ca="1">AD91+BJ91</f>
        <v>1634</v>
      </c>
      <c r="BT90" s="5"/>
      <c r="BU90" s="10">
        <f ca="1">AD99+BJ99</f>
        <v>890.56000000000006</v>
      </c>
      <c r="BV90" s="5"/>
      <c r="BW90" s="10">
        <f ca="1">AF91+BL91</f>
        <v>2524.5600000000004</v>
      </c>
      <c r="BX90" s="5"/>
      <c r="BY90" s="5">
        <f ca="1">SUM(AM98:BG99)+SUM(G98:AA99)</f>
        <v>8096</v>
      </c>
      <c r="BZ90" s="5"/>
    </row>
    <row r="91" spans="1:78" x14ac:dyDescent="0.3">
      <c r="A91" s="13"/>
      <c r="B91" s="15"/>
      <c r="C91" s="5"/>
      <c r="D91" s="5"/>
      <c r="E91" s="10"/>
      <c r="F91" s="28"/>
      <c r="G91" s="17">
        <v>0.33333333333333331</v>
      </c>
      <c r="H91" s="6" t="s">
        <v>19</v>
      </c>
      <c r="I91" s="17">
        <v>0.5</v>
      </c>
      <c r="J91" s="17">
        <v>0.33333333333333331</v>
      </c>
      <c r="K91" s="6" t="s">
        <v>19</v>
      </c>
      <c r="L91" s="17">
        <v>0.5</v>
      </c>
      <c r="M91" s="17">
        <v>0.33333333333333331</v>
      </c>
      <c r="N91" s="6" t="s">
        <v>19</v>
      </c>
      <c r="O91" s="17">
        <v>0.5</v>
      </c>
      <c r="P91" s="17">
        <v>0.33333333333333331</v>
      </c>
      <c r="Q91" s="6" t="s">
        <v>19</v>
      </c>
      <c r="R91" s="17">
        <v>0.5</v>
      </c>
      <c r="S91" s="17">
        <v>0.33333333333333331</v>
      </c>
      <c r="T91" s="6" t="s">
        <v>19</v>
      </c>
      <c r="U91" s="17">
        <v>0.5</v>
      </c>
      <c r="V91" s="17">
        <v>0.33333333333333331</v>
      </c>
      <c r="W91" s="6" t="s">
        <v>19</v>
      </c>
      <c r="X91" s="17">
        <v>0.5</v>
      </c>
      <c r="Y91" s="17">
        <v>0.33333333333333331</v>
      </c>
      <c r="Z91" s="6" t="s">
        <v>19</v>
      </c>
      <c r="AA91" s="17">
        <v>0.5</v>
      </c>
      <c r="AB91" s="5">
        <f>SUM(G92:AA93,G95:AA96)</f>
        <v>43</v>
      </c>
      <c r="AC91" s="5"/>
      <c r="AD91" s="10">
        <f ca="1">AB91*E90</f>
        <v>817</v>
      </c>
      <c r="AE91" s="10"/>
      <c r="AF91" s="55">
        <f ca="1">AD91+AD99</f>
        <v>1277.9000000000001</v>
      </c>
      <c r="AG91" s="26"/>
      <c r="AH91" s="15"/>
      <c r="AI91" s="5"/>
      <c r="AJ91" s="5"/>
      <c r="AK91" s="10"/>
      <c r="AL91" s="28"/>
      <c r="AM91" s="17">
        <v>0.33333333333333331</v>
      </c>
      <c r="AN91" s="6" t="s">
        <v>19</v>
      </c>
      <c r="AO91" s="17">
        <v>0.5</v>
      </c>
      <c r="AP91" s="17">
        <v>0.33333333333333331</v>
      </c>
      <c r="AQ91" s="6" t="s">
        <v>19</v>
      </c>
      <c r="AR91" s="17">
        <v>0.5</v>
      </c>
      <c r="AS91" s="17">
        <v>0.33333333333333331</v>
      </c>
      <c r="AT91" s="6" t="s">
        <v>19</v>
      </c>
      <c r="AU91" s="17">
        <v>0.5</v>
      </c>
      <c r="AV91" s="17">
        <v>0.33333333333333331</v>
      </c>
      <c r="AW91" s="6" t="s">
        <v>19</v>
      </c>
      <c r="AX91" s="17">
        <v>0.5</v>
      </c>
      <c r="AY91" s="17">
        <v>0.33333333333333331</v>
      </c>
      <c r="AZ91" s="6" t="s">
        <v>19</v>
      </c>
      <c r="BA91" s="17">
        <v>0.5</v>
      </c>
      <c r="BB91" s="17">
        <v>0.33333333333333331</v>
      </c>
      <c r="BC91" s="6" t="s">
        <v>19</v>
      </c>
      <c r="BD91" s="17">
        <v>0.5</v>
      </c>
      <c r="BE91" s="17">
        <v>0.33333333333333331</v>
      </c>
      <c r="BF91" s="6" t="s">
        <v>19</v>
      </c>
      <c r="BG91" s="17">
        <v>0.5</v>
      </c>
      <c r="BH91" s="5">
        <f>SUM(AM92:BG93,AM95:BG96)</f>
        <v>43</v>
      </c>
      <c r="BI91" s="5"/>
      <c r="BJ91" s="10">
        <f ca="1">BH91*AK90</f>
        <v>817</v>
      </c>
      <c r="BK91" s="10"/>
      <c r="BL91" s="10">
        <f ca="1">BJ91+BJ99</f>
        <v>1246.6600000000001</v>
      </c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</row>
    <row r="92" spans="1:78" x14ac:dyDescent="0.3">
      <c r="A92" s="13"/>
      <c r="B92" s="15"/>
      <c r="C92" s="5"/>
      <c r="D92" s="5"/>
      <c r="E92" s="10"/>
      <c r="F92" s="28"/>
      <c r="G92" s="9">
        <f>(I91-G91)*24</f>
        <v>4</v>
      </c>
      <c r="H92" s="9"/>
      <c r="I92" s="9"/>
      <c r="J92" s="9">
        <f>(L91-J91)*24</f>
        <v>4</v>
      </c>
      <c r="K92" s="9"/>
      <c r="L92" s="9"/>
      <c r="M92" s="9">
        <f>(O91-M91)*24</f>
        <v>4</v>
      </c>
      <c r="N92" s="9"/>
      <c r="O92" s="9"/>
      <c r="P92" s="9">
        <f>(R91-P91)*24</f>
        <v>4</v>
      </c>
      <c r="Q92" s="9"/>
      <c r="R92" s="9"/>
      <c r="S92" s="9">
        <f>(U91-S91)*24</f>
        <v>4</v>
      </c>
      <c r="T92" s="9"/>
      <c r="U92" s="9"/>
      <c r="V92" s="9">
        <f>(X91-V91)*24</f>
        <v>4</v>
      </c>
      <c r="W92" s="9"/>
      <c r="X92" s="9"/>
      <c r="Y92" s="9">
        <f>(AA91-Y91)*24</f>
        <v>4</v>
      </c>
      <c r="Z92" s="9"/>
      <c r="AA92" s="9"/>
      <c r="AB92" s="5"/>
      <c r="AC92" s="5"/>
      <c r="AD92" s="10"/>
      <c r="AE92" s="10"/>
      <c r="AF92" s="27"/>
      <c r="AG92" s="26"/>
      <c r="AH92" s="15"/>
      <c r="AI92" s="5"/>
      <c r="AJ92" s="5"/>
      <c r="AK92" s="10"/>
      <c r="AL92" s="28"/>
      <c r="AM92" s="9">
        <f>(AO91-AM91)*24</f>
        <v>4</v>
      </c>
      <c r="AN92" s="9"/>
      <c r="AO92" s="9"/>
      <c r="AP92" s="9">
        <f>(AR91-AP91)*24</f>
        <v>4</v>
      </c>
      <c r="AQ92" s="9"/>
      <c r="AR92" s="9"/>
      <c r="AS92" s="9">
        <f>(AU91-AS91)*24</f>
        <v>4</v>
      </c>
      <c r="AT92" s="9"/>
      <c r="AU92" s="9"/>
      <c r="AV92" s="9">
        <f>(AX91-AV91)*24</f>
        <v>4</v>
      </c>
      <c r="AW92" s="9"/>
      <c r="AX92" s="9"/>
      <c r="AY92" s="9">
        <f>(BA91-AY91)*24</f>
        <v>4</v>
      </c>
      <c r="AZ92" s="9"/>
      <c r="BA92" s="9"/>
      <c r="BB92" s="9">
        <f>(BD91-BB91)*24</f>
        <v>4</v>
      </c>
      <c r="BC92" s="9"/>
      <c r="BD92" s="9"/>
      <c r="BE92" s="9">
        <f>(BG91-BE91)*24</f>
        <v>4</v>
      </c>
      <c r="BF92" s="9"/>
      <c r="BG92" s="9"/>
      <c r="BH92" s="5"/>
      <c r="BI92" s="5"/>
      <c r="BJ92" s="10"/>
      <c r="BK92" s="10"/>
      <c r="BL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</row>
    <row r="93" spans="1:78" x14ac:dyDescent="0.3">
      <c r="A93" s="13"/>
      <c r="B93" s="15"/>
      <c r="C93" s="5"/>
      <c r="D93" s="5"/>
      <c r="E93" s="10"/>
      <c r="F93" s="28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5"/>
      <c r="AC93" s="5"/>
      <c r="AD93" s="10"/>
      <c r="AE93" s="10"/>
      <c r="AF93" s="27"/>
      <c r="AG93" s="26"/>
      <c r="AH93" s="15"/>
      <c r="AI93" s="5"/>
      <c r="AJ93" s="5"/>
      <c r="AK93" s="10"/>
      <c r="AL93" s="28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5"/>
      <c r="BI93" s="5"/>
      <c r="BJ93" s="10"/>
      <c r="BK93" s="10"/>
      <c r="BL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</row>
    <row r="94" spans="1:78" x14ac:dyDescent="0.3">
      <c r="A94" s="13"/>
      <c r="B94" s="15"/>
      <c r="C94" s="5"/>
      <c r="D94" s="5"/>
      <c r="E94" s="10"/>
      <c r="F94" s="28"/>
      <c r="G94" s="17">
        <v>0.54166666666666663</v>
      </c>
      <c r="H94" s="6" t="s">
        <v>19</v>
      </c>
      <c r="I94" s="17">
        <v>0.66666666666666663</v>
      </c>
      <c r="J94" s="17">
        <v>0.54166666666666663</v>
      </c>
      <c r="K94" s="6" t="s">
        <v>19</v>
      </c>
      <c r="L94" s="17">
        <v>0.66666666666666663</v>
      </c>
      <c r="M94" s="17">
        <v>0.54166666666666663</v>
      </c>
      <c r="N94" s="6" t="s">
        <v>19</v>
      </c>
      <c r="O94" s="17">
        <v>0.66666666666666663</v>
      </c>
      <c r="P94" s="17"/>
      <c r="Q94" s="6" t="s">
        <v>19</v>
      </c>
      <c r="R94" s="17"/>
      <c r="S94" s="17">
        <v>0.54166666666666663</v>
      </c>
      <c r="T94" s="6" t="s">
        <v>19</v>
      </c>
      <c r="U94" s="17">
        <v>0.66666666666666663</v>
      </c>
      <c r="V94" s="17"/>
      <c r="W94" s="6" t="s">
        <v>19</v>
      </c>
      <c r="X94" s="17"/>
      <c r="Y94" s="17">
        <v>0.54166666666666663</v>
      </c>
      <c r="Z94" s="6" t="s">
        <v>19</v>
      </c>
      <c r="AA94" s="17">
        <v>0.66666666666666663</v>
      </c>
      <c r="AB94" s="5"/>
      <c r="AC94" s="5"/>
      <c r="AD94" s="10"/>
      <c r="AE94" s="10"/>
      <c r="AF94" s="27"/>
      <c r="AG94" s="26"/>
      <c r="AH94" s="15"/>
      <c r="AI94" s="5"/>
      <c r="AJ94" s="5"/>
      <c r="AK94" s="10"/>
      <c r="AL94" s="28"/>
      <c r="AM94" s="17">
        <v>0.54166666666666663</v>
      </c>
      <c r="AN94" s="6" t="s">
        <v>19</v>
      </c>
      <c r="AO94" s="17">
        <v>0.66666666666666663</v>
      </c>
      <c r="AP94" s="17">
        <v>0.54166666666666663</v>
      </c>
      <c r="AQ94" s="6" t="s">
        <v>19</v>
      </c>
      <c r="AR94" s="17">
        <v>0.66666666666666663</v>
      </c>
      <c r="AS94" s="17">
        <v>0.54166666666666663</v>
      </c>
      <c r="AT94" s="6" t="s">
        <v>19</v>
      </c>
      <c r="AU94" s="17">
        <v>0.66666666666666663</v>
      </c>
      <c r="AV94" s="17"/>
      <c r="AW94" s="6" t="s">
        <v>19</v>
      </c>
      <c r="AX94" s="17"/>
      <c r="AY94" s="17">
        <v>0.54166666666666663</v>
      </c>
      <c r="AZ94" s="6" t="s">
        <v>19</v>
      </c>
      <c r="BA94" s="17">
        <v>0.66666666666666663</v>
      </c>
      <c r="BB94" s="17"/>
      <c r="BC94" s="6" t="s">
        <v>19</v>
      </c>
      <c r="BD94" s="17"/>
      <c r="BE94" s="17">
        <v>0.54166666666666663</v>
      </c>
      <c r="BF94" s="6" t="s">
        <v>19</v>
      </c>
      <c r="BG94" s="17">
        <v>0.66666666666666663</v>
      </c>
      <c r="BH94" s="5"/>
      <c r="BI94" s="5"/>
      <c r="BJ94" s="10"/>
      <c r="BK94" s="10"/>
      <c r="BL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</row>
    <row r="95" spans="1:78" x14ac:dyDescent="0.3">
      <c r="A95" s="13"/>
      <c r="B95" s="15"/>
      <c r="C95" s="5"/>
      <c r="D95" s="5"/>
      <c r="E95" s="10"/>
      <c r="F95" s="28"/>
      <c r="G95" s="9">
        <f>(I94-G94)*24</f>
        <v>3</v>
      </c>
      <c r="H95" s="9"/>
      <c r="I95" s="9"/>
      <c r="J95" s="9">
        <f>(L94-J94)*24</f>
        <v>3</v>
      </c>
      <c r="K95" s="9"/>
      <c r="L95" s="9"/>
      <c r="M95" s="9">
        <f>(O94-M94)*24</f>
        <v>3</v>
      </c>
      <c r="N95" s="9"/>
      <c r="O95" s="9"/>
      <c r="P95" s="9">
        <f>(R94-P94)*24</f>
        <v>0</v>
      </c>
      <c r="Q95" s="9"/>
      <c r="R95" s="9"/>
      <c r="S95" s="9">
        <f>(U94-S94)*24</f>
        <v>3</v>
      </c>
      <c r="T95" s="9"/>
      <c r="U95" s="9"/>
      <c r="V95" s="9">
        <f>(X94-V94)*24</f>
        <v>0</v>
      </c>
      <c r="W95" s="9"/>
      <c r="X95" s="9"/>
      <c r="Y95" s="9">
        <f>(AA94-Y94)*24</f>
        <v>3</v>
      </c>
      <c r="Z95" s="9"/>
      <c r="AA95" s="9"/>
      <c r="AB95" s="5"/>
      <c r="AC95" s="5"/>
      <c r="AD95" s="10"/>
      <c r="AE95" s="10"/>
      <c r="AF95" s="27"/>
      <c r="AG95" s="26"/>
      <c r="AH95" s="15"/>
      <c r="AI95" s="5"/>
      <c r="AJ95" s="5"/>
      <c r="AK95" s="10"/>
      <c r="AL95" s="28"/>
      <c r="AM95" s="9">
        <f>(AO94-AM94)*24</f>
        <v>3</v>
      </c>
      <c r="AN95" s="9"/>
      <c r="AO95" s="9"/>
      <c r="AP95" s="9">
        <f>(AR94-AP94)*24</f>
        <v>3</v>
      </c>
      <c r="AQ95" s="9"/>
      <c r="AR95" s="9"/>
      <c r="AS95" s="9">
        <f>(AU94-AS94)*24</f>
        <v>3</v>
      </c>
      <c r="AT95" s="9"/>
      <c r="AU95" s="9"/>
      <c r="AV95" s="9">
        <f>(AX94-AV94)*24</f>
        <v>0</v>
      </c>
      <c r="AW95" s="9"/>
      <c r="AX95" s="9"/>
      <c r="AY95" s="9">
        <f>(BA94-AY94)*24</f>
        <v>3</v>
      </c>
      <c r="AZ95" s="9"/>
      <c r="BA95" s="9"/>
      <c r="BB95" s="9">
        <f>(BD94-BB94)*24</f>
        <v>0</v>
      </c>
      <c r="BC95" s="9"/>
      <c r="BD95" s="9"/>
      <c r="BE95" s="9">
        <f>(BG94-BE94)*24</f>
        <v>3</v>
      </c>
      <c r="BF95" s="9"/>
      <c r="BG95" s="9"/>
      <c r="BH95" s="5"/>
      <c r="BI95" s="5"/>
      <c r="BJ95" s="10"/>
      <c r="BK95" s="10"/>
      <c r="BL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</row>
    <row r="96" spans="1:78" x14ac:dyDescent="0.3">
      <c r="A96" s="13"/>
      <c r="B96" s="15"/>
      <c r="C96" s="5"/>
      <c r="D96" s="5"/>
      <c r="E96" s="10"/>
      <c r="F96" s="28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5"/>
      <c r="AC96" s="5"/>
      <c r="AD96" s="38" t="s">
        <v>35</v>
      </c>
      <c r="AE96" s="39"/>
      <c r="AF96" s="27"/>
      <c r="AG96" s="26"/>
      <c r="AH96" s="15"/>
      <c r="AI96" s="5"/>
      <c r="AJ96" s="5"/>
      <c r="AK96" s="10"/>
      <c r="AL96" s="28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5"/>
      <c r="BI96" s="5"/>
      <c r="BJ96" s="38" t="s">
        <v>35</v>
      </c>
      <c r="BK96" s="39"/>
      <c r="BL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</row>
    <row r="97" spans="1:78" x14ac:dyDescent="0.3">
      <c r="A97" s="13"/>
      <c r="B97" s="15"/>
      <c r="C97" s="5"/>
      <c r="D97" s="5"/>
      <c r="E97" s="10"/>
      <c r="F97" s="28"/>
      <c r="G97" s="29" t="s">
        <v>33</v>
      </c>
      <c r="H97" s="30"/>
      <c r="I97" s="31"/>
      <c r="J97" s="29" t="s">
        <v>33</v>
      </c>
      <c r="K97" s="30"/>
      <c r="L97" s="31"/>
      <c r="M97" s="29" t="s">
        <v>33</v>
      </c>
      <c r="N97" s="30"/>
      <c r="O97" s="31"/>
      <c r="P97" s="29" t="s">
        <v>33</v>
      </c>
      <c r="Q97" s="30"/>
      <c r="R97" s="31"/>
      <c r="S97" s="29" t="s">
        <v>33</v>
      </c>
      <c r="T97" s="30"/>
      <c r="U97" s="31"/>
      <c r="V97" s="29" t="s">
        <v>33</v>
      </c>
      <c r="W97" s="30"/>
      <c r="X97" s="31"/>
      <c r="Y97" s="29" t="s">
        <v>33</v>
      </c>
      <c r="Z97" s="30"/>
      <c r="AA97" s="31"/>
      <c r="AB97" s="5"/>
      <c r="AC97" s="5"/>
      <c r="AD97" s="40"/>
      <c r="AE97" s="41"/>
      <c r="AF97" s="27"/>
      <c r="AG97" s="26"/>
      <c r="AH97" s="15"/>
      <c r="AI97" s="5"/>
      <c r="AJ97" s="5"/>
      <c r="AK97" s="10"/>
      <c r="AL97" s="28"/>
      <c r="AM97" s="29" t="s">
        <v>33</v>
      </c>
      <c r="AN97" s="30"/>
      <c r="AO97" s="31"/>
      <c r="AP97" s="29" t="s">
        <v>33</v>
      </c>
      <c r="AQ97" s="30"/>
      <c r="AR97" s="31"/>
      <c r="AS97" s="29" t="s">
        <v>33</v>
      </c>
      <c r="AT97" s="30"/>
      <c r="AU97" s="31"/>
      <c r="AV97" s="29" t="s">
        <v>33</v>
      </c>
      <c r="AW97" s="30"/>
      <c r="AX97" s="31"/>
      <c r="AY97" s="29" t="s">
        <v>33</v>
      </c>
      <c r="AZ97" s="30"/>
      <c r="BA97" s="31"/>
      <c r="BB97" s="29" t="s">
        <v>33</v>
      </c>
      <c r="BC97" s="30"/>
      <c r="BD97" s="31"/>
      <c r="BE97" s="29" t="s">
        <v>33</v>
      </c>
      <c r="BF97" s="30"/>
      <c r="BG97" s="31"/>
      <c r="BH97" s="5"/>
      <c r="BI97" s="5"/>
      <c r="BJ97" s="40"/>
      <c r="BK97" s="41"/>
      <c r="BL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</row>
    <row r="98" spans="1:78" x14ac:dyDescent="0.3">
      <c r="A98" s="13"/>
      <c r="B98" s="15"/>
      <c r="C98" s="5"/>
      <c r="D98" s="5"/>
      <c r="E98" s="10"/>
      <c r="F98" s="28"/>
      <c r="G98" s="32">
        <f ca="1">RANDBETWEEN(100,1000)</f>
        <v>333</v>
      </c>
      <c r="H98" s="33"/>
      <c r="I98" s="34"/>
      <c r="J98" s="32">
        <f ca="1">RANDBETWEEN(100,1000)</f>
        <v>640</v>
      </c>
      <c r="K98" s="33"/>
      <c r="L98" s="34"/>
      <c r="M98" s="32">
        <f ca="1">RANDBETWEEN(100,1000)</f>
        <v>957</v>
      </c>
      <c r="N98" s="33"/>
      <c r="O98" s="34"/>
      <c r="P98" s="32">
        <f ca="1">RANDBETWEEN(100,1000)</f>
        <v>810</v>
      </c>
      <c r="Q98" s="33"/>
      <c r="R98" s="34"/>
      <c r="S98" s="32">
        <f ca="1">RANDBETWEEN(100,1000)</f>
        <v>255</v>
      </c>
      <c r="T98" s="33"/>
      <c r="U98" s="34"/>
      <c r="V98" s="32">
        <f ca="1">RANDBETWEEN(100,1000)</f>
        <v>885</v>
      </c>
      <c r="W98" s="33"/>
      <c r="X98" s="34"/>
      <c r="Y98" s="32">
        <f ca="1">RANDBETWEEN(100,1000)</f>
        <v>310</v>
      </c>
      <c r="Z98" s="33"/>
      <c r="AA98" s="34"/>
      <c r="AB98" s="5"/>
      <c r="AC98" s="5"/>
      <c r="AD98" s="42"/>
      <c r="AE98" s="43"/>
      <c r="AF98" s="27"/>
      <c r="AG98" s="26"/>
      <c r="AH98" s="15"/>
      <c r="AI98" s="5"/>
      <c r="AJ98" s="5"/>
      <c r="AK98" s="10"/>
      <c r="AL98" s="28"/>
      <c r="AM98" s="32">
        <f ca="1">RANDBETWEEN(100,1000)</f>
        <v>638</v>
      </c>
      <c r="AN98" s="33"/>
      <c r="AO98" s="34"/>
      <c r="AP98" s="32">
        <f ca="1">RANDBETWEEN(100,1000)</f>
        <v>532</v>
      </c>
      <c r="AQ98" s="33"/>
      <c r="AR98" s="34"/>
      <c r="AS98" s="32">
        <f ca="1">RANDBETWEEN(100,1000)</f>
        <v>471</v>
      </c>
      <c r="AT98" s="33"/>
      <c r="AU98" s="34"/>
      <c r="AV98" s="32">
        <f ca="1">RANDBETWEEN(100,1000)</f>
        <v>846</v>
      </c>
      <c r="AW98" s="33"/>
      <c r="AX98" s="34"/>
      <c r="AY98" s="32">
        <f ca="1">RANDBETWEEN(100,1000)</f>
        <v>538</v>
      </c>
      <c r="AZ98" s="33"/>
      <c r="BA98" s="34"/>
      <c r="BB98" s="32">
        <f ca="1">RANDBETWEEN(100,1000)</f>
        <v>137</v>
      </c>
      <c r="BC98" s="33"/>
      <c r="BD98" s="34"/>
      <c r="BE98" s="32">
        <f ca="1">RANDBETWEEN(100,1000)</f>
        <v>744</v>
      </c>
      <c r="BF98" s="33"/>
      <c r="BG98" s="34"/>
      <c r="BH98" s="5"/>
      <c r="BI98" s="5"/>
      <c r="BJ98" s="42"/>
      <c r="BK98" s="43"/>
      <c r="BL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</row>
    <row r="99" spans="1:78" x14ac:dyDescent="0.3">
      <c r="A99" s="13"/>
      <c r="B99" s="15"/>
      <c r="C99" s="5"/>
      <c r="D99" s="5"/>
      <c r="E99" s="10"/>
      <c r="F99" s="28"/>
      <c r="G99" s="35"/>
      <c r="H99" s="36"/>
      <c r="I99" s="37"/>
      <c r="J99" s="35"/>
      <c r="K99" s="36"/>
      <c r="L99" s="37"/>
      <c r="M99" s="35"/>
      <c r="N99" s="36"/>
      <c r="O99" s="37"/>
      <c r="P99" s="35"/>
      <c r="Q99" s="36"/>
      <c r="R99" s="37"/>
      <c r="S99" s="35"/>
      <c r="T99" s="36"/>
      <c r="U99" s="37"/>
      <c r="V99" s="35"/>
      <c r="W99" s="36"/>
      <c r="X99" s="37"/>
      <c r="Y99" s="35"/>
      <c r="Z99" s="36"/>
      <c r="AA99" s="37"/>
      <c r="AB99" s="5"/>
      <c r="AC99" s="5"/>
      <c r="AD99" s="25">
        <f ca="1">SUM(G101:AA102)</f>
        <v>460.9</v>
      </c>
      <c r="AE99" s="45"/>
      <c r="AF99" s="27"/>
      <c r="AG99" s="26"/>
      <c r="AH99" s="15"/>
      <c r="AI99" s="5"/>
      <c r="AJ99" s="5"/>
      <c r="AK99" s="10"/>
      <c r="AL99" s="28"/>
      <c r="AM99" s="35"/>
      <c r="AN99" s="36"/>
      <c r="AO99" s="37"/>
      <c r="AP99" s="35"/>
      <c r="AQ99" s="36"/>
      <c r="AR99" s="37"/>
      <c r="AS99" s="35"/>
      <c r="AT99" s="36"/>
      <c r="AU99" s="37"/>
      <c r="AV99" s="35"/>
      <c r="AW99" s="36"/>
      <c r="AX99" s="37"/>
      <c r="AY99" s="35"/>
      <c r="AZ99" s="36"/>
      <c r="BA99" s="37"/>
      <c r="BB99" s="35"/>
      <c r="BC99" s="36"/>
      <c r="BD99" s="37"/>
      <c r="BE99" s="35"/>
      <c r="BF99" s="36"/>
      <c r="BG99" s="37"/>
      <c r="BH99" s="5"/>
      <c r="BI99" s="5"/>
      <c r="BJ99" s="25">
        <f ca="1">SUM(AM101:BG102)</f>
        <v>429.66000000000008</v>
      </c>
      <c r="BK99" s="45"/>
      <c r="BL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</row>
    <row r="100" spans="1:78" x14ac:dyDescent="0.3">
      <c r="A100" s="13"/>
      <c r="B100" s="15"/>
      <c r="C100" s="5"/>
      <c r="D100" s="5"/>
      <c r="E100" s="10"/>
      <c r="F100" s="28"/>
      <c r="G100" s="29" t="s">
        <v>34</v>
      </c>
      <c r="H100" s="30"/>
      <c r="I100" s="31"/>
      <c r="J100" s="29" t="s">
        <v>34</v>
      </c>
      <c r="K100" s="30"/>
      <c r="L100" s="31"/>
      <c r="M100" s="29" t="s">
        <v>34</v>
      </c>
      <c r="N100" s="30"/>
      <c r="O100" s="31"/>
      <c r="P100" s="29" t="s">
        <v>34</v>
      </c>
      <c r="Q100" s="30"/>
      <c r="R100" s="31"/>
      <c r="S100" s="29" t="s">
        <v>34</v>
      </c>
      <c r="T100" s="30"/>
      <c r="U100" s="31"/>
      <c r="V100" s="29" t="s">
        <v>34</v>
      </c>
      <c r="W100" s="30"/>
      <c r="X100" s="31"/>
      <c r="Y100" s="29" t="s">
        <v>34</v>
      </c>
      <c r="Z100" s="30"/>
      <c r="AA100" s="31"/>
      <c r="AB100" s="5"/>
      <c r="AC100" s="5"/>
      <c r="AD100" s="48"/>
      <c r="AE100" s="49"/>
      <c r="AF100" s="27"/>
      <c r="AG100" s="26"/>
      <c r="AH100" s="15"/>
      <c r="AI100" s="5"/>
      <c r="AJ100" s="5"/>
      <c r="AK100" s="10"/>
      <c r="AL100" s="28"/>
      <c r="AM100" s="29" t="s">
        <v>34</v>
      </c>
      <c r="AN100" s="30"/>
      <c r="AO100" s="31"/>
      <c r="AP100" s="29" t="s">
        <v>34</v>
      </c>
      <c r="AQ100" s="30"/>
      <c r="AR100" s="31"/>
      <c r="AS100" s="29" t="s">
        <v>34</v>
      </c>
      <c r="AT100" s="30"/>
      <c r="AU100" s="31"/>
      <c r="AV100" s="29" t="s">
        <v>34</v>
      </c>
      <c r="AW100" s="30"/>
      <c r="AX100" s="31"/>
      <c r="AY100" s="29" t="s">
        <v>34</v>
      </c>
      <c r="AZ100" s="30"/>
      <c r="BA100" s="31"/>
      <c r="BB100" s="29" t="s">
        <v>34</v>
      </c>
      <c r="BC100" s="30"/>
      <c r="BD100" s="31"/>
      <c r="BE100" s="29" t="s">
        <v>34</v>
      </c>
      <c r="BF100" s="30"/>
      <c r="BG100" s="31"/>
      <c r="BH100" s="5"/>
      <c r="BI100" s="5"/>
      <c r="BJ100" s="48"/>
      <c r="BK100" s="49"/>
      <c r="BL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</row>
    <row r="101" spans="1:78" x14ac:dyDescent="0.3">
      <c r="A101" s="13"/>
      <c r="B101" s="15"/>
      <c r="C101" s="5"/>
      <c r="D101" s="5"/>
      <c r="E101" s="10"/>
      <c r="F101" s="28"/>
      <c r="G101" s="19">
        <f ca="1">G98*$F90</f>
        <v>36.630000000000003</v>
      </c>
      <c r="H101" s="18"/>
      <c r="I101" s="20"/>
      <c r="J101" s="19">
        <f ca="1">J98*$F90</f>
        <v>70.400000000000006</v>
      </c>
      <c r="K101" s="18"/>
      <c r="L101" s="20"/>
      <c r="M101" s="19">
        <f ca="1">M98*$F90</f>
        <v>105.27</v>
      </c>
      <c r="N101" s="18"/>
      <c r="O101" s="20"/>
      <c r="P101" s="19">
        <f t="shared" ref="P101:AA101" ca="1" si="38">P98*$F90</f>
        <v>89.1</v>
      </c>
      <c r="Q101" s="18"/>
      <c r="R101" s="20"/>
      <c r="S101" s="19">
        <f t="shared" ref="S101:AA101" ca="1" si="39">S98*$F90</f>
        <v>28.05</v>
      </c>
      <c r="T101" s="18"/>
      <c r="U101" s="20"/>
      <c r="V101" s="19">
        <f t="shared" ref="V101:AA101" ca="1" si="40">V98*$F90</f>
        <v>97.35</v>
      </c>
      <c r="W101" s="18"/>
      <c r="X101" s="20"/>
      <c r="Y101" s="19">
        <f t="shared" ref="Y101:AA101" ca="1" si="41">Y98*$F90</f>
        <v>34.1</v>
      </c>
      <c r="Z101" s="18"/>
      <c r="AA101" s="20"/>
      <c r="AB101" s="5"/>
      <c r="AC101" s="5"/>
      <c r="AD101" s="46"/>
      <c r="AE101" s="47"/>
      <c r="AF101" s="27"/>
      <c r="AG101" s="26"/>
      <c r="AH101" s="15"/>
      <c r="AI101" s="5"/>
      <c r="AJ101" s="5"/>
      <c r="AK101" s="10"/>
      <c r="AL101" s="28"/>
      <c r="AM101" s="19">
        <f ca="1">AM98*$F90</f>
        <v>70.180000000000007</v>
      </c>
      <c r="AN101" s="18"/>
      <c r="AO101" s="20"/>
      <c r="AP101" s="19">
        <f ca="1">AP98*$F90</f>
        <v>58.52</v>
      </c>
      <c r="AQ101" s="18"/>
      <c r="AR101" s="20"/>
      <c r="AS101" s="19">
        <f ca="1">AS98*$F90</f>
        <v>51.81</v>
      </c>
      <c r="AT101" s="18"/>
      <c r="AU101" s="20"/>
      <c r="AV101" s="19">
        <f t="shared" ref="AV101:BG101" ca="1" si="42">AV98*$F90</f>
        <v>93.06</v>
      </c>
      <c r="AW101" s="18"/>
      <c r="AX101" s="20"/>
      <c r="AY101" s="19">
        <f t="shared" ref="AY101:BG101" ca="1" si="43">AY98*$F90</f>
        <v>59.18</v>
      </c>
      <c r="AZ101" s="18"/>
      <c r="BA101" s="20"/>
      <c r="BB101" s="19">
        <f t="shared" ref="BB101:BG101" ca="1" si="44">BB98*$F90</f>
        <v>15.07</v>
      </c>
      <c r="BC101" s="18"/>
      <c r="BD101" s="20"/>
      <c r="BE101" s="19">
        <f t="shared" ref="BE101:BG101" ca="1" si="45">BE98*$F90</f>
        <v>81.84</v>
      </c>
      <c r="BF101" s="18"/>
      <c r="BG101" s="20"/>
      <c r="BH101" s="5"/>
      <c r="BI101" s="5"/>
      <c r="BJ101" s="46"/>
      <c r="BK101" s="47"/>
      <c r="BL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</row>
    <row r="102" spans="1:78" x14ac:dyDescent="0.3">
      <c r="A102" s="13"/>
      <c r="B102" s="15"/>
      <c r="C102" s="5"/>
      <c r="D102" s="5"/>
      <c r="E102" s="10"/>
      <c r="F102" s="28"/>
      <c r="G102" s="21"/>
      <c r="H102" s="22"/>
      <c r="I102" s="23"/>
      <c r="J102" s="21"/>
      <c r="K102" s="22"/>
      <c r="L102" s="23"/>
      <c r="M102" s="21"/>
      <c r="N102" s="22"/>
      <c r="O102" s="23"/>
      <c r="P102" s="21"/>
      <c r="Q102" s="22"/>
      <c r="R102" s="23"/>
      <c r="S102" s="21"/>
      <c r="T102" s="22"/>
      <c r="U102" s="23"/>
      <c r="V102" s="21"/>
      <c r="W102" s="22"/>
      <c r="X102" s="23"/>
      <c r="Y102" s="21"/>
      <c r="Z102" s="22"/>
      <c r="AA102" s="23"/>
      <c r="AB102" s="5"/>
      <c r="AC102" s="5"/>
      <c r="AD102" s="5"/>
      <c r="AE102" s="5"/>
      <c r="AG102" s="26"/>
      <c r="AH102" s="15"/>
      <c r="AI102" s="5"/>
      <c r="AJ102" s="5"/>
      <c r="AK102" s="10"/>
      <c r="AL102" s="28"/>
      <c r="AM102" s="21"/>
      <c r="AN102" s="22"/>
      <c r="AO102" s="23"/>
      <c r="AP102" s="21"/>
      <c r="AQ102" s="22"/>
      <c r="AR102" s="23"/>
      <c r="AS102" s="21"/>
      <c r="AT102" s="22"/>
      <c r="AU102" s="23"/>
      <c r="AV102" s="21"/>
      <c r="AW102" s="22"/>
      <c r="AX102" s="23"/>
      <c r="AY102" s="21"/>
      <c r="AZ102" s="22"/>
      <c r="BA102" s="23"/>
      <c r="BB102" s="21"/>
      <c r="BC102" s="22"/>
      <c r="BD102" s="23"/>
      <c r="BE102" s="21"/>
      <c r="BF102" s="22"/>
      <c r="BG102" s="23"/>
      <c r="BH102" s="5"/>
      <c r="BI102" s="5"/>
      <c r="BJ102" s="5"/>
      <c r="BK102" s="5"/>
      <c r="BL102" s="6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</row>
    <row r="103" spans="1:78" x14ac:dyDescent="0.3">
      <c r="A103" s="13"/>
      <c r="B103" s="5" t="s">
        <v>16</v>
      </c>
      <c r="C103" s="5"/>
      <c r="D103" s="5" t="s">
        <v>1</v>
      </c>
      <c r="E103" s="5" t="s">
        <v>17</v>
      </c>
      <c r="F103" s="5" t="s">
        <v>17</v>
      </c>
      <c r="G103" s="5" t="s">
        <v>18</v>
      </c>
      <c r="H103" s="5"/>
      <c r="I103" s="5"/>
      <c r="J103" s="5" t="s">
        <v>21</v>
      </c>
      <c r="K103" s="5"/>
      <c r="L103" s="5"/>
      <c r="M103" s="5" t="s">
        <v>22</v>
      </c>
      <c r="N103" s="5"/>
      <c r="O103" s="5"/>
      <c r="P103" s="5" t="s">
        <v>23</v>
      </c>
      <c r="Q103" s="5"/>
      <c r="R103" s="5"/>
      <c r="S103" s="5" t="s">
        <v>24</v>
      </c>
      <c r="T103" s="5"/>
      <c r="U103" s="5"/>
      <c r="V103" s="5" t="s">
        <v>25</v>
      </c>
      <c r="W103" s="5"/>
      <c r="X103" s="5"/>
      <c r="Y103" s="5" t="s">
        <v>20</v>
      </c>
      <c r="Z103" s="5"/>
      <c r="AA103" s="5"/>
      <c r="AB103" s="5" t="s">
        <v>26</v>
      </c>
      <c r="AC103" s="5"/>
      <c r="AD103" s="5" t="s">
        <v>27</v>
      </c>
      <c r="AE103" s="5"/>
      <c r="AF103" s="54" t="s">
        <v>36</v>
      </c>
      <c r="AG103" s="26"/>
      <c r="AH103" s="5" t="s">
        <v>16</v>
      </c>
      <c r="AI103" s="5"/>
      <c r="AJ103" s="5" t="s">
        <v>1</v>
      </c>
      <c r="AK103" s="5" t="s">
        <v>17</v>
      </c>
      <c r="AL103" s="5" t="s">
        <v>17</v>
      </c>
      <c r="AM103" s="5" t="s">
        <v>18</v>
      </c>
      <c r="AN103" s="5"/>
      <c r="AO103" s="5"/>
      <c r="AP103" s="5" t="s">
        <v>21</v>
      </c>
      <c r="AQ103" s="5"/>
      <c r="AR103" s="5"/>
      <c r="AS103" s="5" t="s">
        <v>22</v>
      </c>
      <c r="AT103" s="5"/>
      <c r="AU103" s="5"/>
      <c r="AV103" s="5" t="s">
        <v>23</v>
      </c>
      <c r="AW103" s="5"/>
      <c r="AX103" s="5"/>
      <c r="AY103" s="5" t="s">
        <v>24</v>
      </c>
      <c r="AZ103" s="5"/>
      <c r="BA103" s="5"/>
      <c r="BB103" s="5" t="s">
        <v>25</v>
      </c>
      <c r="BC103" s="5"/>
      <c r="BD103" s="5"/>
      <c r="BE103" s="5" t="s">
        <v>20</v>
      </c>
      <c r="BF103" s="5"/>
      <c r="BG103" s="5"/>
      <c r="BH103" s="5" t="s">
        <v>26</v>
      </c>
      <c r="BI103" s="5"/>
      <c r="BJ103" s="5" t="s">
        <v>27</v>
      </c>
      <c r="BK103" s="5"/>
      <c r="BL103" s="44" t="s">
        <v>36</v>
      </c>
    </row>
    <row r="104" spans="1:78" x14ac:dyDescent="0.3">
      <c r="A104" s="13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4"/>
      <c r="AG104" s="26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44"/>
      <c r="BQ104" s="44" t="s">
        <v>37</v>
      </c>
      <c r="BR104" s="44"/>
      <c r="BS104" s="44" t="s">
        <v>38</v>
      </c>
      <c r="BT104" s="44"/>
      <c r="BU104" s="44" t="s">
        <v>35</v>
      </c>
      <c r="BV104" s="44"/>
      <c r="BW104" s="44" t="s">
        <v>39</v>
      </c>
      <c r="BX104" s="44"/>
      <c r="BY104" s="5" t="s">
        <v>41</v>
      </c>
      <c r="BZ104" s="5"/>
    </row>
    <row r="105" spans="1:78" x14ac:dyDescent="0.3">
      <c r="A105" s="13"/>
      <c r="B105" s="6"/>
      <c r="C105" s="5"/>
      <c r="D105" s="6"/>
      <c r="E105" s="6"/>
      <c r="F105" s="6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27"/>
      <c r="AG105" s="26"/>
      <c r="AH105" s="6"/>
      <c r="AI105" s="5"/>
      <c r="AJ105" s="6"/>
      <c r="AK105" s="6"/>
      <c r="AL105" s="6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Q105" s="44"/>
      <c r="BR105" s="44"/>
      <c r="BS105" s="44"/>
      <c r="BT105" s="44"/>
      <c r="BU105" s="44"/>
      <c r="BV105" s="44"/>
      <c r="BW105" s="44"/>
      <c r="BX105" s="44"/>
      <c r="BY105" s="5"/>
      <c r="BZ105" s="5"/>
    </row>
    <row r="106" spans="1:78" x14ac:dyDescent="0.3">
      <c r="A106" s="13"/>
      <c r="B106" s="15">
        <v>7</v>
      </c>
      <c r="C106" s="5"/>
      <c r="D106" s="5" t="str">
        <f>VLOOKUP(B106,'Emp Table'!$C$5:$D$14,2)</f>
        <v>Name 7</v>
      </c>
      <c r="E106" s="10">
        <f ca="1">VLOOKUP('Emp Dashboard'!B106,'Emp Table'!$C$5:$H$14,5)</f>
        <v>18</v>
      </c>
      <c r="F106" s="28">
        <f ca="1">VLOOKUP('Emp Dashboard'!B106,'Emp Table'!$C$5:$H$14,6)</f>
        <v>0.15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27"/>
      <c r="AG106" s="26"/>
      <c r="AH106" s="15">
        <f>B106</f>
        <v>7</v>
      </c>
      <c r="AI106" s="5"/>
      <c r="AJ106" s="5" t="str">
        <f>VLOOKUP(AH106,'Emp Table'!$C$5:$D$14,2)</f>
        <v>Name 7</v>
      </c>
      <c r="AK106" s="10">
        <f ca="1">VLOOKUP('Emp Dashboard'!AH106,'Emp Table'!$C$5:$H$14,5)</f>
        <v>18</v>
      </c>
      <c r="AL106" s="28">
        <f ca="1">VLOOKUP('Emp Dashboard'!AH106,'Emp Table'!$C$5:$H$14,6)</f>
        <v>0.15</v>
      </c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P106" s="5">
        <f>B106</f>
        <v>7</v>
      </c>
      <c r="BQ106" s="5">
        <f>AB107+BH107</f>
        <v>86</v>
      </c>
      <c r="BR106" s="5"/>
      <c r="BS106" s="10">
        <f ca="1">AD107+BJ107</f>
        <v>1548</v>
      </c>
      <c r="BT106" s="5"/>
      <c r="BU106" s="10">
        <f ca="1">AD115+BJ115</f>
        <v>1412.1</v>
      </c>
      <c r="BV106" s="5"/>
      <c r="BW106" s="10">
        <f ca="1">AF107+BL107</f>
        <v>2960.1</v>
      </c>
      <c r="BX106" s="5"/>
      <c r="BY106" s="5">
        <f ca="1">SUM(AM114:BG115)+SUM(G114:AA115)</f>
        <v>9414</v>
      </c>
      <c r="BZ106" s="5"/>
    </row>
    <row r="107" spans="1:78" x14ac:dyDescent="0.3">
      <c r="A107" s="13"/>
      <c r="B107" s="15"/>
      <c r="C107" s="5"/>
      <c r="D107" s="5"/>
      <c r="E107" s="10"/>
      <c r="F107" s="28"/>
      <c r="G107" s="17">
        <v>0.33333333333333331</v>
      </c>
      <c r="H107" s="6" t="s">
        <v>19</v>
      </c>
      <c r="I107" s="17">
        <v>0.5</v>
      </c>
      <c r="J107" s="17">
        <v>0.33333333333333331</v>
      </c>
      <c r="K107" s="6" t="s">
        <v>19</v>
      </c>
      <c r="L107" s="17">
        <v>0.5</v>
      </c>
      <c r="M107" s="17">
        <v>0.33333333333333331</v>
      </c>
      <c r="N107" s="6" t="s">
        <v>19</v>
      </c>
      <c r="O107" s="17">
        <v>0.5</v>
      </c>
      <c r="P107" s="17">
        <v>0.33333333333333331</v>
      </c>
      <c r="Q107" s="6" t="s">
        <v>19</v>
      </c>
      <c r="R107" s="17">
        <v>0.5</v>
      </c>
      <c r="S107" s="17">
        <v>0.33333333333333331</v>
      </c>
      <c r="T107" s="6" t="s">
        <v>19</v>
      </c>
      <c r="U107" s="17">
        <v>0.5</v>
      </c>
      <c r="V107" s="17">
        <v>0.33333333333333331</v>
      </c>
      <c r="W107" s="6" t="s">
        <v>19</v>
      </c>
      <c r="X107" s="17">
        <v>0.5</v>
      </c>
      <c r="Y107" s="17">
        <v>0.33333333333333331</v>
      </c>
      <c r="Z107" s="6" t="s">
        <v>19</v>
      </c>
      <c r="AA107" s="17">
        <v>0.5</v>
      </c>
      <c r="AB107" s="5">
        <f>SUM(G108:AA109,G111:AA112)</f>
        <v>43</v>
      </c>
      <c r="AC107" s="5"/>
      <c r="AD107" s="10">
        <f ca="1">AB107*E106</f>
        <v>774</v>
      </c>
      <c r="AE107" s="10"/>
      <c r="AF107" s="55">
        <f ca="1">AD107+AD115</f>
        <v>1527</v>
      </c>
      <c r="AG107" s="26"/>
      <c r="AH107" s="15"/>
      <c r="AI107" s="5"/>
      <c r="AJ107" s="5"/>
      <c r="AK107" s="10"/>
      <c r="AL107" s="28"/>
      <c r="AM107" s="17">
        <v>0.33333333333333331</v>
      </c>
      <c r="AN107" s="6" t="s">
        <v>19</v>
      </c>
      <c r="AO107" s="17">
        <v>0.5</v>
      </c>
      <c r="AP107" s="17">
        <v>0.33333333333333331</v>
      </c>
      <c r="AQ107" s="6" t="s">
        <v>19</v>
      </c>
      <c r="AR107" s="17">
        <v>0.5</v>
      </c>
      <c r="AS107" s="17">
        <v>0.33333333333333331</v>
      </c>
      <c r="AT107" s="6" t="s">
        <v>19</v>
      </c>
      <c r="AU107" s="17">
        <v>0.5</v>
      </c>
      <c r="AV107" s="17">
        <v>0.33333333333333331</v>
      </c>
      <c r="AW107" s="6" t="s">
        <v>19</v>
      </c>
      <c r="AX107" s="17">
        <v>0.5</v>
      </c>
      <c r="AY107" s="17">
        <v>0.33333333333333331</v>
      </c>
      <c r="AZ107" s="6" t="s">
        <v>19</v>
      </c>
      <c r="BA107" s="17">
        <v>0.5</v>
      </c>
      <c r="BB107" s="17">
        <v>0.33333333333333331</v>
      </c>
      <c r="BC107" s="6" t="s">
        <v>19</v>
      </c>
      <c r="BD107" s="17">
        <v>0.5</v>
      </c>
      <c r="BE107" s="17">
        <v>0.33333333333333331</v>
      </c>
      <c r="BF107" s="6" t="s">
        <v>19</v>
      </c>
      <c r="BG107" s="17">
        <v>0.5</v>
      </c>
      <c r="BH107" s="5">
        <f>SUM(AM108:BG109,AM111:BG112)</f>
        <v>43</v>
      </c>
      <c r="BI107" s="5"/>
      <c r="BJ107" s="10">
        <f ca="1">BH107*AK106</f>
        <v>774</v>
      </c>
      <c r="BK107" s="10"/>
      <c r="BL107" s="10">
        <f ca="1">BJ107+BJ115</f>
        <v>1433.1</v>
      </c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</row>
    <row r="108" spans="1:78" x14ac:dyDescent="0.3">
      <c r="A108" s="13"/>
      <c r="B108" s="15"/>
      <c r="C108" s="5"/>
      <c r="D108" s="5"/>
      <c r="E108" s="10"/>
      <c r="F108" s="28"/>
      <c r="G108" s="9">
        <f>(I107-G107)*24</f>
        <v>4</v>
      </c>
      <c r="H108" s="9"/>
      <c r="I108" s="9"/>
      <c r="J108" s="9">
        <f>(L107-J107)*24</f>
        <v>4</v>
      </c>
      <c r="K108" s="9"/>
      <c r="L108" s="9"/>
      <c r="M108" s="9">
        <f>(O107-M107)*24</f>
        <v>4</v>
      </c>
      <c r="N108" s="9"/>
      <c r="O108" s="9"/>
      <c r="P108" s="9">
        <f>(R107-P107)*24</f>
        <v>4</v>
      </c>
      <c r="Q108" s="9"/>
      <c r="R108" s="9"/>
      <c r="S108" s="9">
        <f>(U107-S107)*24</f>
        <v>4</v>
      </c>
      <c r="T108" s="9"/>
      <c r="U108" s="9"/>
      <c r="V108" s="9">
        <f>(X107-V107)*24</f>
        <v>4</v>
      </c>
      <c r="W108" s="9"/>
      <c r="X108" s="9"/>
      <c r="Y108" s="9">
        <f>(AA107-Y107)*24</f>
        <v>4</v>
      </c>
      <c r="Z108" s="9"/>
      <c r="AA108" s="9"/>
      <c r="AB108" s="5"/>
      <c r="AC108" s="5"/>
      <c r="AD108" s="10"/>
      <c r="AE108" s="10"/>
      <c r="AF108" s="27"/>
      <c r="AG108" s="26"/>
      <c r="AH108" s="15"/>
      <c r="AI108" s="5"/>
      <c r="AJ108" s="5"/>
      <c r="AK108" s="10"/>
      <c r="AL108" s="28"/>
      <c r="AM108" s="9">
        <f>(AO107-AM107)*24</f>
        <v>4</v>
      </c>
      <c r="AN108" s="9"/>
      <c r="AO108" s="9"/>
      <c r="AP108" s="9">
        <f>(AR107-AP107)*24</f>
        <v>4</v>
      </c>
      <c r="AQ108" s="9"/>
      <c r="AR108" s="9"/>
      <c r="AS108" s="9">
        <f>(AU107-AS107)*24</f>
        <v>4</v>
      </c>
      <c r="AT108" s="9"/>
      <c r="AU108" s="9"/>
      <c r="AV108" s="9">
        <f>(AX107-AV107)*24</f>
        <v>4</v>
      </c>
      <c r="AW108" s="9"/>
      <c r="AX108" s="9"/>
      <c r="AY108" s="9">
        <f>(BA107-AY107)*24</f>
        <v>4</v>
      </c>
      <c r="AZ108" s="9"/>
      <c r="BA108" s="9"/>
      <c r="BB108" s="9">
        <f>(BD107-BB107)*24</f>
        <v>4</v>
      </c>
      <c r="BC108" s="9"/>
      <c r="BD108" s="9"/>
      <c r="BE108" s="9">
        <f>(BG107-BE107)*24</f>
        <v>4</v>
      </c>
      <c r="BF108" s="9"/>
      <c r="BG108" s="9"/>
      <c r="BH108" s="5"/>
      <c r="BI108" s="5"/>
      <c r="BJ108" s="10"/>
      <c r="BK108" s="10"/>
      <c r="BL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</row>
    <row r="109" spans="1:78" x14ac:dyDescent="0.3">
      <c r="A109" s="13"/>
      <c r="B109" s="15"/>
      <c r="C109" s="5"/>
      <c r="D109" s="5"/>
      <c r="E109" s="10"/>
      <c r="F109" s="28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5"/>
      <c r="AC109" s="5"/>
      <c r="AD109" s="10"/>
      <c r="AE109" s="10"/>
      <c r="AF109" s="27"/>
      <c r="AG109" s="26"/>
      <c r="AH109" s="15"/>
      <c r="AI109" s="5"/>
      <c r="AJ109" s="5"/>
      <c r="AK109" s="10"/>
      <c r="AL109" s="28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5"/>
      <c r="BI109" s="5"/>
      <c r="BJ109" s="10"/>
      <c r="BK109" s="10"/>
      <c r="BL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</row>
    <row r="110" spans="1:78" x14ac:dyDescent="0.3">
      <c r="A110" s="13"/>
      <c r="B110" s="15"/>
      <c r="C110" s="5"/>
      <c r="D110" s="5"/>
      <c r="E110" s="10"/>
      <c r="F110" s="28"/>
      <c r="G110" s="17">
        <v>0.54166666666666663</v>
      </c>
      <c r="H110" s="6" t="s">
        <v>19</v>
      </c>
      <c r="I110" s="17">
        <v>0.66666666666666663</v>
      </c>
      <c r="J110" s="17">
        <v>0.54166666666666663</v>
      </c>
      <c r="K110" s="6" t="s">
        <v>19</v>
      </c>
      <c r="L110" s="17">
        <v>0.66666666666666663</v>
      </c>
      <c r="M110" s="17">
        <v>0.54166666666666663</v>
      </c>
      <c r="N110" s="6" t="s">
        <v>19</v>
      </c>
      <c r="O110" s="17">
        <v>0.66666666666666663</v>
      </c>
      <c r="P110" s="17"/>
      <c r="Q110" s="6" t="s">
        <v>19</v>
      </c>
      <c r="R110" s="17"/>
      <c r="S110" s="17">
        <v>0.54166666666666663</v>
      </c>
      <c r="T110" s="6" t="s">
        <v>19</v>
      </c>
      <c r="U110" s="17">
        <v>0.66666666666666663</v>
      </c>
      <c r="V110" s="17"/>
      <c r="W110" s="6" t="s">
        <v>19</v>
      </c>
      <c r="X110" s="17"/>
      <c r="Y110" s="17">
        <v>0.54166666666666663</v>
      </c>
      <c r="Z110" s="6" t="s">
        <v>19</v>
      </c>
      <c r="AA110" s="17">
        <v>0.66666666666666663</v>
      </c>
      <c r="AB110" s="5"/>
      <c r="AC110" s="5"/>
      <c r="AD110" s="10"/>
      <c r="AE110" s="10"/>
      <c r="AF110" s="27"/>
      <c r="AG110" s="26"/>
      <c r="AH110" s="15"/>
      <c r="AI110" s="5"/>
      <c r="AJ110" s="5"/>
      <c r="AK110" s="10"/>
      <c r="AL110" s="28"/>
      <c r="AM110" s="17">
        <v>0.54166666666666663</v>
      </c>
      <c r="AN110" s="6" t="s">
        <v>19</v>
      </c>
      <c r="AO110" s="17">
        <v>0.66666666666666663</v>
      </c>
      <c r="AP110" s="17">
        <v>0.54166666666666663</v>
      </c>
      <c r="AQ110" s="6" t="s">
        <v>19</v>
      </c>
      <c r="AR110" s="17">
        <v>0.66666666666666663</v>
      </c>
      <c r="AS110" s="17">
        <v>0.54166666666666663</v>
      </c>
      <c r="AT110" s="6" t="s">
        <v>19</v>
      </c>
      <c r="AU110" s="17">
        <v>0.66666666666666663</v>
      </c>
      <c r="AV110" s="17"/>
      <c r="AW110" s="6" t="s">
        <v>19</v>
      </c>
      <c r="AX110" s="17"/>
      <c r="AY110" s="17">
        <v>0.54166666666666663</v>
      </c>
      <c r="AZ110" s="6" t="s">
        <v>19</v>
      </c>
      <c r="BA110" s="17">
        <v>0.66666666666666663</v>
      </c>
      <c r="BB110" s="17"/>
      <c r="BC110" s="6" t="s">
        <v>19</v>
      </c>
      <c r="BD110" s="17"/>
      <c r="BE110" s="17">
        <v>0.54166666666666663</v>
      </c>
      <c r="BF110" s="6" t="s">
        <v>19</v>
      </c>
      <c r="BG110" s="17">
        <v>0.66666666666666663</v>
      </c>
      <c r="BH110" s="5"/>
      <c r="BI110" s="5"/>
      <c r="BJ110" s="10"/>
      <c r="BK110" s="10"/>
      <c r="BL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</row>
    <row r="111" spans="1:78" x14ac:dyDescent="0.3">
      <c r="A111" s="13"/>
      <c r="B111" s="15"/>
      <c r="C111" s="5"/>
      <c r="D111" s="5"/>
      <c r="E111" s="10"/>
      <c r="F111" s="28"/>
      <c r="G111" s="9">
        <f>(I110-G110)*24</f>
        <v>3</v>
      </c>
      <c r="H111" s="9"/>
      <c r="I111" s="9"/>
      <c r="J111" s="9">
        <f>(L110-J110)*24</f>
        <v>3</v>
      </c>
      <c r="K111" s="9"/>
      <c r="L111" s="9"/>
      <c r="M111" s="9">
        <f>(O110-M110)*24</f>
        <v>3</v>
      </c>
      <c r="N111" s="9"/>
      <c r="O111" s="9"/>
      <c r="P111" s="9">
        <f>(R110-P110)*24</f>
        <v>0</v>
      </c>
      <c r="Q111" s="9"/>
      <c r="R111" s="9"/>
      <c r="S111" s="9">
        <f>(U110-S110)*24</f>
        <v>3</v>
      </c>
      <c r="T111" s="9"/>
      <c r="U111" s="9"/>
      <c r="V111" s="9">
        <f>(X110-V110)*24</f>
        <v>0</v>
      </c>
      <c r="W111" s="9"/>
      <c r="X111" s="9"/>
      <c r="Y111" s="9">
        <f>(AA110-Y110)*24</f>
        <v>3</v>
      </c>
      <c r="Z111" s="9"/>
      <c r="AA111" s="9"/>
      <c r="AB111" s="5"/>
      <c r="AC111" s="5"/>
      <c r="AD111" s="10"/>
      <c r="AE111" s="10"/>
      <c r="AF111" s="27"/>
      <c r="AG111" s="26"/>
      <c r="AH111" s="15"/>
      <c r="AI111" s="5"/>
      <c r="AJ111" s="5"/>
      <c r="AK111" s="10"/>
      <c r="AL111" s="28"/>
      <c r="AM111" s="9">
        <f>(AO110-AM110)*24</f>
        <v>3</v>
      </c>
      <c r="AN111" s="9"/>
      <c r="AO111" s="9"/>
      <c r="AP111" s="9">
        <f>(AR110-AP110)*24</f>
        <v>3</v>
      </c>
      <c r="AQ111" s="9"/>
      <c r="AR111" s="9"/>
      <c r="AS111" s="9">
        <f>(AU110-AS110)*24</f>
        <v>3</v>
      </c>
      <c r="AT111" s="9"/>
      <c r="AU111" s="9"/>
      <c r="AV111" s="9">
        <f>(AX110-AV110)*24</f>
        <v>0</v>
      </c>
      <c r="AW111" s="9"/>
      <c r="AX111" s="9"/>
      <c r="AY111" s="9">
        <f>(BA110-AY110)*24</f>
        <v>3</v>
      </c>
      <c r="AZ111" s="9"/>
      <c r="BA111" s="9"/>
      <c r="BB111" s="9">
        <f>(BD110-BB110)*24</f>
        <v>0</v>
      </c>
      <c r="BC111" s="9"/>
      <c r="BD111" s="9"/>
      <c r="BE111" s="9">
        <f>(BG110-BE110)*24</f>
        <v>3</v>
      </c>
      <c r="BF111" s="9"/>
      <c r="BG111" s="9"/>
      <c r="BH111" s="5"/>
      <c r="BI111" s="5"/>
      <c r="BJ111" s="10"/>
      <c r="BK111" s="10"/>
      <c r="BL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</row>
    <row r="112" spans="1:78" x14ac:dyDescent="0.3">
      <c r="A112" s="13"/>
      <c r="B112" s="15"/>
      <c r="C112" s="5"/>
      <c r="D112" s="5"/>
      <c r="E112" s="10"/>
      <c r="F112" s="28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5"/>
      <c r="AC112" s="5"/>
      <c r="AD112" s="38" t="s">
        <v>35</v>
      </c>
      <c r="AE112" s="39"/>
      <c r="AF112" s="27"/>
      <c r="AG112" s="26"/>
      <c r="AH112" s="15"/>
      <c r="AI112" s="5"/>
      <c r="AJ112" s="5"/>
      <c r="AK112" s="10"/>
      <c r="AL112" s="28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5"/>
      <c r="BI112" s="5"/>
      <c r="BJ112" s="38" t="s">
        <v>35</v>
      </c>
      <c r="BK112" s="39"/>
      <c r="BL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</row>
    <row r="113" spans="1:78" x14ac:dyDescent="0.3">
      <c r="A113" s="13"/>
      <c r="B113" s="15"/>
      <c r="C113" s="5"/>
      <c r="D113" s="5"/>
      <c r="E113" s="10"/>
      <c r="F113" s="28"/>
      <c r="G113" s="29" t="s">
        <v>33</v>
      </c>
      <c r="H113" s="30"/>
      <c r="I113" s="31"/>
      <c r="J113" s="29" t="s">
        <v>33</v>
      </c>
      <c r="K113" s="30"/>
      <c r="L113" s="31"/>
      <c r="M113" s="29" t="s">
        <v>33</v>
      </c>
      <c r="N113" s="30"/>
      <c r="O113" s="31"/>
      <c r="P113" s="29" t="s">
        <v>33</v>
      </c>
      <c r="Q113" s="30"/>
      <c r="R113" s="31"/>
      <c r="S113" s="29" t="s">
        <v>33</v>
      </c>
      <c r="T113" s="30"/>
      <c r="U113" s="31"/>
      <c r="V113" s="29" t="s">
        <v>33</v>
      </c>
      <c r="W113" s="30"/>
      <c r="X113" s="31"/>
      <c r="Y113" s="29" t="s">
        <v>33</v>
      </c>
      <c r="Z113" s="30"/>
      <c r="AA113" s="31"/>
      <c r="AB113" s="5"/>
      <c r="AC113" s="5"/>
      <c r="AD113" s="40"/>
      <c r="AE113" s="41"/>
      <c r="AF113" s="27"/>
      <c r="AG113" s="26"/>
      <c r="AH113" s="15"/>
      <c r="AI113" s="5"/>
      <c r="AJ113" s="5"/>
      <c r="AK113" s="10"/>
      <c r="AL113" s="28"/>
      <c r="AM113" s="29" t="s">
        <v>33</v>
      </c>
      <c r="AN113" s="30"/>
      <c r="AO113" s="31"/>
      <c r="AP113" s="29" t="s">
        <v>33</v>
      </c>
      <c r="AQ113" s="30"/>
      <c r="AR113" s="31"/>
      <c r="AS113" s="29" t="s">
        <v>33</v>
      </c>
      <c r="AT113" s="30"/>
      <c r="AU113" s="31"/>
      <c r="AV113" s="29" t="s">
        <v>33</v>
      </c>
      <c r="AW113" s="30"/>
      <c r="AX113" s="31"/>
      <c r="AY113" s="29" t="s">
        <v>33</v>
      </c>
      <c r="AZ113" s="30"/>
      <c r="BA113" s="31"/>
      <c r="BB113" s="29" t="s">
        <v>33</v>
      </c>
      <c r="BC113" s="30"/>
      <c r="BD113" s="31"/>
      <c r="BE113" s="29" t="s">
        <v>33</v>
      </c>
      <c r="BF113" s="30"/>
      <c r="BG113" s="31"/>
      <c r="BH113" s="5"/>
      <c r="BI113" s="5"/>
      <c r="BJ113" s="40"/>
      <c r="BK113" s="41"/>
      <c r="BL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</row>
    <row r="114" spans="1:78" x14ac:dyDescent="0.3">
      <c r="A114" s="13"/>
      <c r="B114" s="15"/>
      <c r="C114" s="5"/>
      <c r="D114" s="5"/>
      <c r="E114" s="10"/>
      <c r="F114" s="28"/>
      <c r="G114" s="32">
        <f ca="1">RANDBETWEEN(100,1000)</f>
        <v>815</v>
      </c>
      <c r="H114" s="33"/>
      <c r="I114" s="34"/>
      <c r="J114" s="32">
        <f ca="1">RANDBETWEEN(100,1000)</f>
        <v>231</v>
      </c>
      <c r="K114" s="33"/>
      <c r="L114" s="34"/>
      <c r="M114" s="32">
        <f ca="1">RANDBETWEEN(100,1000)</f>
        <v>733</v>
      </c>
      <c r="N114" s="33"/>
      <c r="O114" s="34"/>
      <c r="P114" s="32">
        <f ca="1">RANDBETWEEN(100,1000)</f>
        <v>948</v>
      </c>
      <c r="Q114" s="33"/>
      <c r="R114" s="34"/>
      <c r="S114" s="32">
        <f ca="1">RANDBETWEEN(100,1000)</f>
        <v>726</v>
      </c>
      <c r="T114" s="33"/>
      <c r="U114" s="34"/>
      <c r="V114" s="32">
        <f ca="1">RANDBETWEEN(100,1000)</f>
        <v>989</v>
      </c>
      <c r="W114" s="33"/>
      <c r="X114" s="34"/>
      <c r="Y114" s="32">
        <f ca="1">RANDBETWEEN(100,1000)</f>
        <v>578</v>
      </c>
      <c r="Z114" s="33"/>
      <c r="AA114" s="34"/>
      <c r="AB114" s="5"/>
      <c r="AC114" s="5"/>
      <c r="AD114" s="42"/>
      <c r="AE114" s="43"/>
      <c r="AF114" s="27"/>
      <c r="AG114" s="26"/>
      <c r="AH114" s="15"/>
      <c r="AI114" s="5"/>
      <c r="AJ114" s="5"/>
      <c r="AK114" s="10"/>
      <c r="AL114" s="28"/>
      <c r="AM114" s="32">
        <f ca="1">RANDBETWEEN(100,1000)</f>
        <v>526</v>
      </c>
      <c r="AN114" s="33"/>
      <c r="AO114" s="34"/>
      <c r="AP114" s="32">
        <f ca="1">RANDBETWEEN(100,1000)</f>
        <v>633</v>
      </c>
      <c r="AQ114" s="33"/>
      <c r="AR114" s="34"/>
      <c r="AS114" s="32">
        <f ca="1">RANDBETWEEN(100,1000)</f>
        <v>463</v>
      </c>
      <c r="AT114" s="33"/>
      <c r="AU114" s="34"/>
      <c r="AV114" s="32">
        <f ca="1">RANDBETWEEN(100,1000)</f>
        <v>995</v>
      </c>
      <c r="AW114" s="33"/>
      <c r="AX114" s="34"/>
      <c r="AY114" s="32">
        <f ca="1">RANDBETWEEN(100,1000)</f>
        <v>718</v>
      </c>
      <c r="AZ114" s="33"/>
      <c r="BA114" s="34"/>
      <c r="BB114" s="32">
        <f ca="1">RANDBETWEEN(100,1000)</f>
        <v>927</v>
      </c>
      <c r="BC114" s="33"/>
      <c r="BD114" s="34"/>
      <c r="BE114" s="32">
        <f ca="1">RANDBETWEEN(100,1000)</f>
        <v>132</v>
      </c>
      <c r="BF114" s="33"/>
      <c r="BG114" s="34"/>
      <c r="BH114" s="5"/>
      <c r="BI114" s="5"/>
      <c r="BJ114" s="42"/>
      <c r="BK114" s="43"/>
      <c r="BL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</row>
    <row r="115" spans="1:78" x14ac:dyDescent="0.3">
      <c r="A115" s="13"/>
      <c r="B115" s="15"/>
      <c r="C115" s="5"/>
      <c r="D115" s="5"/>
      <c r="E115" s="10"/>
      <c r="F115" s="28"/>
      <c r="G115" s="35"/>
      <c r="H115" s="36"/>
      <c r="I115" s="37"/>
      <c r="J115" s="35"/>
      <c r="K115" s="36"/>
      <c r="L115" s="37"/>
      <c r="M115" s="35"/>
      <c r="N115" s="36"/>
      <c r="O115" s="37"/>
      <c r="P115" s="35"/>
      <c r="Q115" s="36"/>
      <c r="R115" s="37"/>
      <c r="S115" s="35"/>
      <c r="T115" s="36"/>
      <c r="U115" s="37"/>
      <c r="V115" s="35"/>
      <c r="W115" s="36"/>
      <c r="X115" s="37"/>
      <c r="Y115" s="35"/>
      <c r="Z115" s="36"/>
      <c r="AA115" s="37"/>
      <c r="AB115" s="5"/>
      <c r="AC115" s="5"/>
      <c r="AD115" s="25">
        <f ca="1">SUM(G117:AA118)</f>
        <v>753.00000000000011</v>
      </c>
      <c r="AE115" s="45"/>
      <c r="AF115" s="27"/>
      <c r="AG115" s="26"/>
      <c r="AH115" s="15"/>
      <c r="AI115" s="5"/>
      <c r="AJ115" s="5"/>
      <c r="AK115" s="10"/>
      <c r="AL115" s="28"/>
      <c r="AM115" s="35"/>
      <c r="AN115" s="36"/>
      <c r="AO115" s="37"/>
      <c r="AP115" s="35"/>
      <c r="AQ115" s="36"/>
      <c r="AR115" s="37"/>
      <c r="AS115" s="35"/>
      <c r="AT115" s="36"/>
      <c r="AU115" s="37"/>
      <c r="AV115" s="35"/>
      <c r="AW115" s="36"/>
      <c r="AX115" s="37"/>
      <c r="AY115" s="35"/>
      <c r="AZ115" s="36"/>
      <c r="BA115" s="37"/>
      <c r="BB115" s="35"/>
      <c r="BC115" s="36"/>
      <c r="BD115" s="37"/>
      <c r="BE115" s="35"/>
      <c r="BF115" s="36"/>
      <c r="BG115" s="37"/>
      <c r="BH115" s="5"/>
      <c r="BI115" s="5"/>
      <c r="BJ115" s="25">
        <f ca="1">SUM(AM117:BG118)</f>
        <v>659.09999999999991</v>
      </c>
      <c r="BK115" s="45"/>
      <c r="BL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</row>
    <row r="116" spans="1:78" x14ac:dyDescent="0.3">
      <c r="A116" s="13"/>
      <c r="B116" s="15"/>
      <c r="C116" s="5"/>
      <c r="D116" s="5"/>
      <c r="E116" s="10"/>
      <c r="F116" s="28"/>
      <c r="G116" s="29" t="s">
        <v>34</v>
      </c>
      <c r="H116" s="30"/>
      <c r="I116" s="31"/>
      <c r="J116" s="29" t="s">
        <v>34</v>
      </c>
      <c r="K116" s="30"/>
      <c r="L116" s="31"/>
      <c r="M116" s="29" t="s">
        <v>34</v>
      </c>
      <c r="N116" s="30"/>
      <c r="O116" s="31"/>
      <c r="P116" s="29" t="s">
        <v>34</v>
      </c>
      <c r="Q116" s="30"/>
      <c r="R116" s="31"/>
      <c r="S116" s="29" t="s">
        <v>34</v>
      </c>
      <c r="T116" s="30"/>
      <c r="U116" s="31"/>
      <c r="V116" s="29" t="s">
        <v>34</v>
      </c>
      <c r="W116" s="30"/>
      <c r="X116" s="31"/>
      <c r="Y116" s="29" t="s">
        <v>34</v>
      </c>
      <c r="Z116" s="30"/>
      <c r="AA116" s="31"/>
      <c r="AB116" s="5"/>
      <c r="AC116" s="5"/>
      <c r="AD116" s="48"/>
      <c r="AE116" s="49"/>
      <c r="AF116" s="27"/>
      <c r="AG116" s="26"/>
      <c r="AH116" s="15"/>
      <c r="AI116" s="5"/>
      <c r="AJ116" s="5"/>
      <c r="AK116" s="10"/>
      <c r="AL116" s="28"/>
      <c r="AM116" s="29" t="s">
        <v>34</v>
      </c>
      <c r="AN116" s="30"/>
      <c r="AO116" s="31"/>
      <c r="AP116" s="29" t="s">
        <v>34</v>
      </c>
      <c r="AQ116" s="30"/>
      <c r="AR116" s="31"/>
      <c r="AS116" s="29" t="s">
        <v>34</v>
      </c>
      <c r="AT116" s="30"/>
      <c r="AU116" s="31"/>
      <c r="AV116" s="29" t="s">
        <v>34</v>
      </c>
      <c r="AW116" s="30"/>
      <c r="AX116" s="31"/>
      <c r="AY116" s="29" t="s">
        <v>34</v>
      </c>
      <c r="AZ116" s="30"/>
      <c r="BA116" s="31"/>
      <c r="BB116" s="29" t="s">
        <v>34</v>
      </c>
      <c r="BC116" s="30"/>
      <c r="BD116" s="31"/>
      <c r="BE116" s="29" t="s">
        <v>34</v>
      </c>
      <c r="BF116" s="30"/>
      <c r="BG116" s="31"/>
      <c r="BH116" s="5"/>
      <c r="BI116" s="5"/>
      <c r="BJ116" s="48"/>
      <c r="BK116" s="49"/>
      <c r="BL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</row>
    <row r="117" spans="1:78" x14ac:dyDescent="0.3">
      <c r="A117" s="13"/>
      <c r="B117" s="15"/>
      <c r="C117" s="5"/>
      <c r="D117" s="5"/>
      <c r="E117" s="10"/>
      <c r="F117" s="28"/>
      <c r="G117" s="19">
        <f ca="1">G114*$F106</f>
        <v>122.25</v>
      </c>
      <c r="H117" s="18"/>
      <c r="I117" s="20"/>
      <c r="J117" s="19">
        <f ca="1">J114*$F106</f>
        <v>34.65</v>
      </c>
      <c r="K117" s="18"/>
      <c r="L117" s="20"/>
      <c r="M117" s="19">
        <f ca="1">M114*$F106</f>
        <v>109.95</v>
      </c>
      <c r="N117" s="18"/>
      <c r="O117" s="20"/>
      <c r="P117" s="19">
        <f t="shared" ref="P117:AA117" ca="1" si="46">P114*$F106</f>
        <v>142.19999999999999</v>
      </c>
      <c r="Q117" s="18"/>
      <c r="R117" s="20"/>
      <c r="S117" s="19">
        <f t="shared" ref="S117:AA117" ca="1" si="47">S114*$F106</f>
        <v>108.89999999999999</v>
      </c>
      <c r="T117" s="18"/>
      <c r="U117" s="20"/>
      <c r="V117" s="19">
        <f t="shared" ref="V117:AA117" ca="1" si="48">V114*$F106</f>
        <v>148.35</v>
      </c>
      <c r="W117" s="18"/>
      <c r="X117" s="20"/>
      <c r="Y117" s="19">
        <f t="shared" ref="Y117:AA117" ca="1" si="49">Y114*$F106</f>
        <v>86.7</v>
      </c>
      <c r="Z117" s="18"/>
      <c r="AA117" s="20"/>
      <c r="AB117" s="5"/>
      <c r="AC117" s="5"/>
      <c r="AD117" s="46"/>
      <c r="AE117" s="47"/>
      <c r="AF117" s="27"/>
      <c r="AG117" s="26"/>
      <c r="AH117" s="15"/>
      <c r="AI117" s="5"/>
      <c r="AJ117" s="5"/>
      <c r="AK117" s="10"/>
      <c r="AL117" s="28"/>
      <c r="AM117" s="19">
        <f ca="1">AM114*$F106</f>
        <v>78.899999999999991</v>
      </c>
      <c r="AN117" s="18"/>
      <c r="AO117" s="20"/>
      <c r="AP117" s="19">
        <f ca="1">AP114*$F106</f>
        <v>94.95</v>
      </c>
      <c r="AQ117" s="18"/>
      <c r="AR117" s="20"/>
      <c r="AS117" s="19">
        <f ca="1">AS114*$F106</f>
        <v>69.45</v>
      </c>
      <c r="AT117" s="18"/>
      <c r="AU117" s="20"/>
      <c r="AV117" s="19">
        <f t="shared" ref="AV117:BG117" ca="1" si="50">AV114*$F106</f>
        <v>149.25</v>
      </c>
      <c r="AW117" s="18"/>
      <c r="AX117" s="20"/>
      <c r="AY117" s="19">
        <f t="shared" ref="AY117:BG117" ca="1" si="51">AY114*$F106</f>
        <v>107.7</v>
      </c>
      <c r="AZ117" s="18"/>
      <c r="BA117" s="20"/>
      <c r="BB117" s="19">
        <f t="shared" ref="BB117:BG117" ca="1" si="52">BB114*$F106</f>
        <v>139.04999999999998</v>
      </c>
      <c r="BC117" s="18"/>
      <c r="BD117" s="20"/>
      <c r="BE117" s="19">
        <f t="shared" ref="BE117:BG117" ca="1" si="53">BE114*$F106</f>
        <v>19.8</v>
      </c>
      <c r="BF117" s="18"/>
      <c r="BG117" s="20"/>
      <c r="BH117" s="5"/>
      <c r="BI117" s="5"/>
      <c r="BJ117" s="46"/>
      <c r="BK117" s="47"/>
      <c r="BL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</row>
    <row r="118" spans="1:78" x14ac:dyDescent="0.3">
      <c r="A118" s="13"/>
      <c r="B118" s="15"/>
      <c r="C118" s="5"/>
      <c r="D118" s="5"/>
      <c r="E118" s="10"/>
      <c r="F118" s="28"/>
      <c r="G118" s="21"/>
      <c r="H118" s="22"/>
      <c r="I118" s="23"/>
      <c r="J118" s="21"/>
      <c r="K118" s="22"/>
      <c r="L118" s="23"/>
      <c r="M118" s="21"/>
      <c r="N118" s="22"/>
      <c r="O118" s="23"/>
      <c r="P118" s="21"/>
      <c r="Q118" s="22"/>
      <c r="R118" s="23"/>
      <c r="S118" s="21"/>
      <c r="T118" s="22"/>
      <c r="U118" s="23"/>
      <c r="V118" s="21"/>
      <c r="W118" s="22"/>
      <c r="X118" s="23"/>
      <c r="Y118" s="21"/>
      <c r="Z118" s="22"/>
      <c r="AA118" s="23"/>
      <c r="AB118" s="5"/>
      <c r="AC118" s="5"/>
      <c r="AD118" s="5"/>
      <c r="AE118" s="5"/>
      <c r="AG118" s="26"/>
      <c r="AH118" s="15"/>
      <c r="AI118" s="5"/>
      <c r="AJ118" s="5"/>
      <c r="AK118" s="10"/>
      <c r="AL118" s="28"/>
      <c r="AM118" s="21"/>
      <c r="AN118" s="22"/>
      <c r="AO118" s="23"/>
      <c r="AP118" s="21"/>
      <c r="AQ118" s="22"/>
      <c r="AR118" s="23"/>
      <c r="AS118" s="21"/>
      <c r="AT118" s="22"/>
      <c r="AU118" s="23"/>
      <c r="AV118" s="21"/>
      <c r="AW118" s="22"/>
      <c r="AX118" s="23"/>
      <c r="AY118" s="21"/>
      <c r="AZ118" s="22"/>
      <c r="BA118" s="23"/>
      <c r="BB118" s="21"/>
      <c r="BC118" s="22"/>
      <c r="BD118" s="23"/>
      <c r="BE118" s="21"/>
      <c r="BF118" s="22"/>
      <c r="BG118" s="23"/>
      <c r="BH118" s="5"/>
      <c r="BI118" s="5"/>
      <c r="BJ118" s="5"/>
      <c r="BK118" s="5"/>
      <c r="BL118" s="6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</row>
    <row r="119" spans="1:78" x14ac:dyDescent="0.3">
      <c r="A119" s="13"/>
      <c r="B119" s="5" t="s">
        <v>16</v>
      </c>
      <c r="C119" s="5"/>
      <c r="D119" s="5" t="s">
        <v>1</v>
      </c>
      <c r="E119" s="5" t="s">
        <v>17</v>
      </c>
      <c r="F119" s="5" t="s">
        <v>17</v>
      </c>
      <c r="G119" s="5" t="s">
        <v>18</v>
      </c>
      <c r="H119" s="5"/>
      <c r="I119" s="5"/>
      <c r="J119" s="5" t="s">
        <v>21</v>
      </c>
      <c r="K119" s="5"/>
      <c r="L119" s="5"/>
      <c r="M119" s="5" t="s">
        <v>22</v>
      </c>
      <c r="N119" s="5"/>
      <c r="O119" s="5"/>
      <c r="P119" s="5" t="s">
        <v>23</v>
      </c>
      <c r="Q119" s="5"/>
      <c r="R119" s="5"/>
      <c r="S119" s="5" t="s">
        <v>24</v>
      </c>
      <c r="T119" s="5"/>
      <c r="U119" s="5"/>
      <c r="V119" s="5" t="s">
        <v>25</v>
      </c>
      <c r="W119" s="5"/>
      <c r="X119" s="5"/>
      <c r="Y119" s="5" t="s">
        <v>20</v>
      </c>
      <c r="Z119" s="5"/>
      <c r="AA119" s="5"/>
      <c r="AB119" s="5" t="s">
        <v>26</v>
      </c>
      <c r="AC119" s="5"/>
      <c r="AD119" s="5" t="s">
        <v>27</v>
      </c>
      <c r="AE119" s="5"/>
      <c r="AF119" s="54" t="s">
        <v>36</v>
      </c>
      <c r="AG119" s="26"/>
      <c r="AH119" s="5" t="s">
        <v>16</v>
      </c>
      <c r="AI119" s="5"/>
      <c r="AJ119" s="5" t="s">
        <v>1</v>
      </c>
      <c r="AK119" s="5" t="s">
        <v>17</v>
      </c>
      <c r="AL119" s="5" t="s">
        <v>17</v>
      </c>
      <c r="AM119" s="5" t="s">
        <v>18</v>
      </c>
      <c r="AN119" s="5"/>
      <c r="AO119" s="5"/>
      <c r="AP119" s="5" t="s">
        <v>21</v>
      </c>
      <c r="AQ119" s="5"/>
      <c r="AR119" s="5"/>
      <c r="AS119" s="5" t="s">
        <v>22</v>
      </c>
      <c r="AT119" s="5"/>
      <c r="AU119" s="5"/>
      <c r="AV119" s="5" t="s">
        <v>23</v>
      </c>
      <c r="AW119" s="5"/>
      <c r="AX119" s="5"/>
      <c r="AY119" s="5" t="s">
        <v>24</v>
      </c>
      <c r="AZ119" s="5"/>
      <c r="BA119" s="5"/>
      <c r="BB119" s="5" t="s">
        <v>25</v>
      </c>
      <c r="BC119" s="5"/>
      <c r="BD119" s="5"/>
      <c r="BE119" s="5" t="s">
        <v>20</v>
      </c>
      <c r="BF119" s="5"/>
      <c r="BG119" s="5"/>
      <c r="BH119" s="5" t="s">
        <v>26</v>
      </c>
      <c r="BI119" s="5"/>
      <c r="BJ119" s="5" t="s">
        <v>27</v>
      </c>
      <c r="BK119" s="5"/>
      <c r="BL119" s="44" t="s">
        <v>36</v>
      </c>
    </row>
    <row r="120" spans="1:78" x14ac:dyDescent="0.3">
      <c r="A120" s="13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4"/>
      <c r="AG120" s="26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44"/>
      <c r="BQ120" s="44" t="s">
        <v>37</v>
      </c>
      <c r="BR120" s="44"/>
      <c r="BS120" s="44" t="s">
        <v>38</v>
      </c>
      <c r="BT120" s="44"/>
      <c r="BU120" s="44" t="s">
        <v>35</v>
      </c>
      <c r="BV120" s="44"/>
      <c r="BW120" s="44" t="s">
        <v>39</v>
      </c>
      <c r="BX120" s="44"/>
      <c r="BY120" s="5" t="s">
        <v>41</v>
      </c>
      <c r="BZ120" s="5"/>
    </row>
    <row r="121" spans="1:78" x14ac:dyDescent="0.3">
      <c r="A121" s="13"/>
      <c r="B121" s="6"/>
      <c r="C121" s="5"/>
      <c r="D121" s="6"/>
      <c r="E121" s="6"/>
      <c r="F121" s="6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27"/>
      <c r="AG121" s="26"/>
      <c r="AH121" s="6"/>
      <c r="AI121" s="5"/>
      <c r="AJ121" s="6"/>
      <c r="AK121" s="6"/>
      <c r="AL121" s="6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Q121" s="44"/>
      <c r="BR121" s="44"/>
      <c r="BS121" s="44"/>
      <c r="BT121" s="44"/>
      <c r="BU121" s="44"/>
      <c r="BV121" s="44"/>
      <c r="BW121" s="44"/>
      <c r="BX121" s="44"/>
      <c r="BY121" s="5"/>
      <c r="BZ121" s="5"/>
    </row>
    <row r="122" spans="1:78" x14ac:dyDescent="0.3">
      <c r="A122" s="13"/>
      <c r="B122" s="15">
        <v>8</v>
      </c>
      <c r="C122" s="5"/>
      <c r="D122" s="5" t="str">
        <f>VLOOKUP(B122,'Emp Table'!$C$5:$D$14,2)</f>
        <v>Name 8</v>
      </c>
      <c r="E122" s="10">
        <f ca="1">VLOOKUP('Emp Dashboard'!B122,'Emp Table'!$C$5:$H$14,5)</f>
        <v>25</v>
      </c>
      <c r="F122" s="28">
        <f ca="1">VLOOKUP('Emp Dashboard'!B122,'Emp Table'!$C$5:$H$14,6)</f>
        <v>0.16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27"/>
      <c r="AG122" s="26"/>
      <c r="AH122" s="15">
        <f>B122</f>
        <v>8</v>
      </c>
      <c r="AI122" s="5"/>
      <c r="AJ122" s="5" t="str">
        <f>VLOOKUP(AH122,'Emp Table'!$C$5:$D$14,2)</f>
        <v>Name 8</v>
      </c>
      <c r="AK122" s="10">
        <f ca="1">VLOOKUP('Emp Dashboard'!AH122,'Emp Table'!$C$5:$H$14,5)</f>
        <v>25</v>
      </c>
      <c r="AL122" s="28">
        <f ca="1">VLOOKUP('Emp Dashboard'!AH122,'Emp Table'!$C$5:$H$14,6)</f>
        <v>0.16</v>
      </c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P122" s="5">
        <f>B122</f>
        <v>8</v>
      </c>
      <c r="BQ122" s="5">
        <f>AB123+BH123</f>
        <v>86</v>
      </c>
      <c r="BR122" s="5"/>
      <c r="BS122" s="10">
        <f ca="1">AD123+BJ123</f>
        <v>2150</v>
      </c>
      <c r="BT122" s="5"/>
      <c r="BU122" s="10">
        <f ca="1">AD131+BJ131</f>
        <v>1264.1599999999999</v>
      </c>
      <c r="BV122" s="5"/>
      <c r="BW122" s="10">
        <f ca="1">AF123+BL123</f>
        <v>3414.16</v>
      </c>
      <c r="BX122" s="5"/>
      <c r="BY122" s="5">
        <f ca="1">SUM(AM130:BG131)+SUM(G130:AA131)</f>
        <v>7901</v>
      </c>
      <c r="BZ122" s="5"/>
    </row>
    <row r="123" spans="1:78" x14ac:dyDescent="0.3">
      <c r="A123" s="13"/>
      <c r="B123" s="15"/>
      <c r="C123" s="5"/>
      <c r="D123" s="5"/>
      <c r="E123" s="10"/>
      <c r="F123" s="28"/>
      <c r="G123" s="17">
        <v>0.33333333333333331</v>
      </c>
      <c r="H123" s="6" t="s">
        <v>19</v>
      </c>
      <c r="I123" s="17">
        <v>0.5</v>
      </c>
      <c r="J123" s="17">
        <v>0.33333333333333331</v>
      </c>
      <c r="K123" s="6" t="s">
        <v>19</v>
      </c>
      <c r="L123" s="17">
        <v>0.5</v>
      </c>
      <c r="M123" s="17">
        <v>0.33333333333333331</v>
      </c>
      <c r="N123" s="6" t="s">
        <v>19</v>
      </c>
      <c r="O123" s="17">
        <v>0.5</v>
      </c>
      <c r="P123" s="17">
        <v>0.33333333333333331</v>
      </c>
      <c r="Q123" s="6" t="s">
        <v>19</v>
      </c>
      <c r="R123" s="17">
        <v>0.5</v>
      </c>
      <c r="S123" s="17">
        <v>0.33333333333333331</v>
      </c>
      <c r="T123" s="6" t="s">
        <v>19</v>
      </c>
      <c r="U123" s="17">
        <v>0.5</v>
      </c>
      <c r="V123" s="17">
        <v>0.33333333333333331</v>
      </c>
      <c r="W123" s="6" t="s">
        <v>19</v>
      </c>
      <c r="X123" s="17">
        <v>0.5</v>
      </c>
      <c r="Y123" s="17">
        <v>0.33333333333333331</v>
      </c>
      <c r="Z123" s="6" t="s">
        <v>19</v>
      </c>
      <c r="AA123" s="17">
        <v>0.5</v>
      </c>
      <c r="AB123" s="5">
        <f>SUM(G124:AA125,G127:AA128)</f>
        <v>43</v>
      </c>
      <c r="AC123" s="5"/>
      <c r="AD123" s="10">
        <f ca="1">AB123*E122</f>
        <v>1075</v>
      </c>
      <c r="AE123" s="10"/>
      <c r="AF123" s="55">
        <f ca="1">AD123+AD131</f>
        <v>1685.08</v>
      </c>
      <c r="AG123" s="26"/>
      <c r="AH123" s="15"/>
      <c r="AI123" s="5"/>
      <c r="AJ123" s="5"/>
      <c r="AK123" s="10"/>
      <c r="AL123" s="28"/>
      <c r="AM123" s="17">
        <v>0.33333333333333331</v>
      </c>
      <c r="AN123" s="6" t="s">
        <v>19</v>
      </c>
      <c r="AO123" s="17">
        <v>0.5</v>
      </c>
      <c r="AP123" s="17">
        <v>0.33333333333333331</v>
      </c>
      <c r="AQ123" s="6" t="s">
        <v>19</v>
      </c>
      <c r="AR123" s="17">
        <v>0.5</v>
      </c>
      <c r="AS123" s="17">
        <v>0.33333333333333331</v>
      </c>
      <c r="AT123" s="6" t="s">
        <v>19</v>
      </c>
      <c r="AU123" s="17">
        <v>0.5</v>
      </c>
      <c r="AV123" s="17">
        <v>0.33333333333333331</v>
      </c>
      <c r="AW123" s="6" t="s">
        <v>19</v>
      </c>
      <c r="AX123" s="17">
        <v>0.5</v>
      </c>
      <c r="AY123" s="17">
        <v>0.33333333333333331</v>
      </c>
      <c r="AZ123" s="6" t="s">
        <v>19</v>
      </c>
      <c r="BA123" s="17">
        <v>0.5</v>
      </c>
      <c r="BB123" s="17">
        <v>0.33333333333333331</v>
      </c>
      <c r="BC123" s="6" t="s">
        <v>19</v>
      </c>
      <c r="BD123" s="17">
        <v>0.5</v>
      </c>
      <c r="BE123" s="17">
        <v>0.33333333333333331</v>
      </c>
      <c r="BF123" s="6" t="s">
        <v>19</v>
      </c>
      <c r="BG123" s="17">
        <v>0.5</v>
      </c>
      <c r="BH123" s="5">
        <f>SUM(AM124:BG125,AM127:BG128)</f>
        <v>43</v>
      </c>
      <c r="BI123" s="5"/>
      <c r="BJ123" s="10">
        <f ca="1">BH123*AK122</f>
        <v>1075</v>
      </c>
      <c r="BK123" s="10"/>
      <c r="BL123" s="10">
        <f ca="1">BJ123+BJ131</f>
        <v>1729.08</v>
      </c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</row>
    <row r="124" spans="1:78" x14ac:dyDescent="0.3">
      <c r="A124" s="13"/>
      <c r="B124" s="15"/>
      <c r="C124" s="5"/>
      <c r="D124" s="5"/>
      <c r="E124" s="10"/>
      <c r="F124" s="28"/>
      <c r="G124" s="9">
        <f>(I123-G123)*24</f>
        <v>4</v>
      </c>
      <c r="H124" s="9"/>
      <c r="I124" s="9"/>
      <c r="J124" s="9">
        <f>(L123-J123)*24</f>
        <v>4</v>
      </c>
      <c r="K124" s="9"/>
      <c r="L124" s="9"/>
      <c r="M124" s="9">
        <f>(O123-M123)*24</f>
        <v>4</v>
      </c>
      <c r="N124" s="9"/>
      <c r="O124" s="9"/>
      <c r="P124" s="9">
        <f>(R123-P123)*24</f>
        <v>4</v>
      </c>
      <c r="Q124" s="9"/>
      <c r="R124" s="9"/>
      <c r="S124" s="9">
        <f>(U123-S123)*24</f>
        <v>4</v>
      </c>
      <c r="T124" s="9"/>
      <c r="U124" s="9"/>
      <c r="V124" s="9">
        <f>(X123-V123)*24</f>
        <v>4</v>
      </c>
      <c r="W124" s="9"/>
      <c r="X124" s="9"/>
      <c r="Y124" s="9">
        <f>(AA123-Y123)*24</f>
        <v>4</v>
      </c>
      <c r="Z124" s="9"/>
      <c r="AA124" s="9"/>
      <c r="AB124" s="5"/>
      <c r="AC124" s="5"/>
      <c r="AD124" s="10"/>
      <c r="AE124" s="10"/>
      <c r="AF124" s="27"/>
      <c r="AG124" s="26"/>
      <c r="AH124" s="15"/>
      <c r="AI124" s="5"/>
      <c r="AJ124" s="5"/>
      <c r="AK124" s="10"/>
      <c r="AL124" s="28"/>
      <c r="AM124" s="9">
        <f>(AO123-AM123)*24</f>
        <v>4</v>
      </c>
      <c r="AN124" s="9"/>
      <c r="AO124" s="9"/>
      <c r="AP124" s="9">
        <f>(AR123-AP123)*24</f>
        <v>4</v>
      </c>
      <c r="AQ124" s="9"/>
      <c r="AR124" s="9"/>
      <c r="AS124" s="9">
        <f>(AU123-AS123)*24</f>
        <v>4</v>
      </c>
      <c r="AT124" s="9"/>
      <c r="AU124" s="9"/>
      <c r="AV124" s="9">
        <f>(AX123-AV123)*24</f>
        <v>4</v>
      </c>
      <c r="AW124" s="9"/>
      <c r="AX124" s="9"/>
      <c r="AY124" s="9">
        <f>(BA123-AY123)*24</f>
        <v>4</v>
      </c>
      <c r="AZ124" s="9"/>
      <c r="BA124" s="9"/>
      <c r="BB124" s="9">
        <f>(BD123-BB123)*24</f>
        <v>4</v>
      </c>
      <c r="BC124" s="9"/>
      <c r="BD124" s="9"/>
      <c r="BE124" s="9">
        <f>(BG123-BE123)*24</f>
        <v>4</v>
      </c>
      <c r="BF124" s="9"/>
      <c r="BG124" s="9"/>
      <c r="BH124" s="5"/>
      <c r="BI124" s="5"/>
      <c r="BJ124" s="10"/>
      <c r="BK124" s="10"/>
      <c r="BL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</row>
    <row r="125" spans="1:78" x14ac:dyDescent="0.3">
      <c r="A125" s="13"/>
      <c r="B125" s="15"/>
      <c r="C125" s="5"/>
      <c r="D125" s="5"/>
      <c r="E125" s="10"/>
      <c r="F125" s="28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5"/>
      <c r="AC125" s="5"/>
      <c r="AD125" s="10"/>
      <c r="AE125" s="10"/>
      <c r="AF125" s="27"/>
      <c r="AG125" s="26"/>
      <c r="AH125" s="15"/>
      <c r="AI125" s="5"/>
      <c r="AJ125" s="5"/>
      <c r="AK125" s="10"/>
      <c r="AL125" s="28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5"/>
      <c r="BI125" s="5"/>
      <c r="BJ125" s="10"/>
      <c r="BK125" s="10"/>
      <c r="BL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</row>
    <row r="126" spans="1:78" x14ac:dyDescent="0.3">
      <c r="A126" s="13"/>
      <c r="B126" s="15"/>
      <c r="C126" s="5"/>
      <c r="D126" s="5"/>
      <c r="E126" s="10"/>
      <c r="F126" s="28"/>
      <c r="G126" s="17">
        <v>0.54166666666666663</v>
      </c>
      <c r="H126" s="6" t="s">
        <v>19</v>
      </c>
      <c r="I126" s="17">
        <v>0.66666666666666663</v>
      </c>
      <c r="J126" s="17">
        <v>0.54166666666666663</v>
      </c>
      <c r="K126" s="6" t="s">
        <v>19</v>
      </c>
      <c r="L126" s="17">
        <v>0.66666666666666663</v>
      </c>
      <c r="M126" s="17">
        <v>0.54166666666666663</v>
      </c>
      <c r="N126" s="6" t="s">
        <v>19</v>
      </c>
      <c r="O126" s="17">
        <v>0.66666666666666663</v>
      </c>
      <c r="P126" s="17"/>
      <c r="Q126" s="6" t="s">
        <v>19</v>
      </c>
      <c r="R126" s="17"/>
      <c r="S126" s="17">
        <v>0.54166666666666663</v>
      </c>
      <c r="T126" s="6" t="s">
        <v>19</v>
      </c>
      <c r="U126" s="17">
        <v>0.66666666666666663</v>
      </c>
      <c r="V126" s="17"/>
      <c r="W126" s="6" t="s">
        <v>19</v>
      </c>
      <c r="X126" s="17"/>
      <c r="Y126" s="17">
        <v>0.54166666666666663</v>
      </c>
      <c r="Z126" s="6" t="s">
        <v>19</v>
      </c>
      <c r="AA126" s="17">
        <v>0.66666666666666663</v>
      </c>
      <c r="AB126" s="5"/>
      <c r="AC126" s="5"/>
      <c r="AD126" s="10"/>
      <c r="AE126" s="10"/>
      <c r="AF126" s="27"/>
      <c r="AG126" s="26"/>
      <c r="AH126" s="15"/>
      <c r="AI126" s="5"/>
      <c r="AJ126" s="5"/>
      <c r="AK126" s="10"/>
      <c r="AL126" s="28"/>
      <c r="AM126" s="17">
        <v>0.54166666666666663</v>
      </c>
      <c r="AN126" s="6" t="s">
        <v>19</v>
      </c>
      <c r="AO126" s="17">
        <v>0.66666666666666663</v>
      </c>
      <c r="AP126" s="17">
        <v>0.54166666666666663</v>
      </c>
      <c r="AQ126" s="6" t="s">
        <v>19</v>
      </c>
      <c r="AR126" s="17">
        <v>0.66666666666666663</v>
      </c>
      <c r="AS126" s="17">
        <v>0.54166666666666663</v>
      </c>
      <c r="AT126" s="6" t="s">
        <v>19</v>
      </c>
      <c r="AU126" s="17">
        <v>0.66666666666666663</v>
      </c>
      <c r="AV126" s="17"/>
      <c r="AW126" s="6" t="s">
        <v>19</v>
      </c>
      <c r="AX126" s="17"/>
      <c r="AY126" s="17">
        <v>0.54166666666666663</v>
      </c>
      <c r="AZ126" s="6" t="s">
        <v>19</v>
      </c>
      <c r="BA126" s="17">
        <v>0.66666666666666663</v>
      </c>
      <c r="BB126" s="17"/>
      <c r="BC126" s="6" t="s">
        <v>19</v>
      </c>
      <c r="BD126" s="17"/>
      <c r="BE126" s="17">
        <v>0.54166666666666663</v>
      </c>
      <c r="BF126" s="6" t="s">
        <v>19</v>
      </c>
      <c r="BG126" s="17">
        <v>0.66666666666666663</v>
      </c>
      <c r="BH126" s="5"/>
      <c r="BI126" s="5"/>
      <c r="BJ126" s="10"/>
      <c r="BK126" s="10"/>
      <c r="BL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</row>
    <row r="127" spans="1:78" x14ac:dyDescent="0.3">
      <c r="A127" s="13"/>
      <c r="B127" s="15"/>
      <c r="C127" s="5"/>
      <c r="D127" s="5"/>
      <c r="E127" s="10"/>
      <c r="F127" s="28"/>
      <c r="G127" s="9">
        <f>(I126-G126)*24</f>
        <v>3</v>
      </c>
      <c r="H127" s="9"/>
      <c r="I127" s="9"/>
      <c r="J127" s="9">
        <f>(L126-J126)*24</f>
        <v>3</v>
      </c>
      <c r="K127" s="9"/>
      <c r="L127" s="9"/>
      <c r="M127" s="9">
        <f>(O126-M126)*24</f>
        <v>3</v>
      </c>
      <c r="N127" s="9"/>
      <c r="O127" s="9"/>
      <c r="P127" s="9">
        <f>(R126-P126)*24</f>
        <v>0</v>
      </c>
      <c r="Q127" s="9"/>
      <c r="R127" s="9"/>
      <c r="S127" s="9">
        <f>(U126-S126)*24</f>
        <v>3</v>
      </c>
      <c r="T127" s="9"/>
      <c r="U127" s="9"/>
      <c r="V127" s="9">
        <f>(X126-V126)*24</f>
        <v>0</v>
      </c>
      <c r="W127" s="9"/>
      <c r="X127" s="9"/>
      <c r="Y127" s="9">
        <f>(AA126-Y126)*24</f>
        <v>3</v>
      </c>
      <c r="Z127" s="9"/>
      <c r="AA127" s="9"/>
      <c r="AB127" s="5"/>
      <c r="AC127" s="5"/>
      <c r="AD127" s="10"/>
      <c r="AE127" s="10"/>
      <c r="AF127" s="27"/>
      <c r="AG127" s="26"/>
      <c r="AH127" s="15"/>
      <c r="AI127" s="5"/>
      <c r="AJ127" s="5"/>
      <c r="AK127" s="10"/>
      <c r="AL127" s="28"/>
      <c r="AM127" s="9">
        <f>(AO126-AM126)*24</f>
        <v>3</v>
      </c>
      <c r="AN127" s="9"/>
      <c r="AO127" s="9"/>
      <c r="AP127" s="9">
        <f>(AR126-AP126)*24</f>
        <v>3</v>
      </c>
      <c r="AQ127" s="9"/>
      <c r="AR127" s="9"/>
      <c r="AS127" s="9">
        <f>(AU126-AS126)*24</f>
        <v>3</v>
      </c>
      <c r="AT127" s="9"/>
      <c r="AU127" s="9"/>
      <c r="AV127" s="9">
        <f>(AX126-AV126)*24</f>
        <v>0</v>
      </c>
      <c r="AW127" s="9"/>
      <c r="AX127" s="9"/>
      <c r="AY127" s="9">
        <f>(BA126-AY126)*24</f>
        <v>3</v>
      </c>
      <c r="AZ127" s="9"/>
      <c r="BA127" s="9"/>
      <c r="BB127" s="9">
        <f>(BD126-BB126)*24</f>
        <v>0</v>
      </c>
      <c r="BC127" s="9"/>
      <c r="BD127" s="9"/>
      <c r="BE127" s="9">
        <f>(BG126-BE126)*24</f>
        <v>3</v>
      </c>
      <c r="BF127" s="9"/>
      <c r="BG127" s="9"/>
      <c r="BH127" s="5"/>
      <c r="BI127" s="5"/>
      <c r="BJ127" s="10"/>
      <c r="BK127" s="10"/>
      <c r="BL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</row>
    <row r="128" spans="1:78" x14ac:dyDescent="0.3">
      <c r="A128" s="13"/>
      <c r="B128" s="15"/>
      <c r="C128" s="5"/>
      <c r="D128" s="5"/>
      <c r="E128" s="10"/>
      <c r="F128" s="28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5"/>
      <c r="AC128" s="5"/>
      <c r="AD128" s="38" t="s">
        <v>35</v>
      </c>
      <c r="AE128" s="39"/>
      <c r="AF128" s="27"/>
      <c r="AG128" s="26"/>
      <c r="AH128" s="15"/>
      <c r="AI128" s="5"/>
      <c r="AJ128" s="5"/>
      <c r="AK128" s="10"/>
      <c r="AL128" s="28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5"/>
      <c r="BI128" s="5"/>
      <c r="BJ128" s="38" t="s">
        <v>35</v>
      </c>
      <c r="BK128" s="39"/>
      <c r="BL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</row>
    <row r="129" spans="1:78" x14ac:dyDescent="0.3">
      <c r="A129" s="13"/>
      <c r="B129" s="15"/>
      <c r="C129" s="5"/>
      <c r="D129" s="5"/>
      <c r="E129" s="10"/>
      <c r="F129" s="28"/>
      <c r="G129" s="29" t="s">
        <v>33</v>
      </c>
      <c r="H129" s="30"/>
      <c r="I129" s="31"/>
      <c r="J129" s="29" t="s">
        <v>33</v>
      </c>
      <c r="K129" s="30"/>
      <c r="L129" s="31"/>
      <c r="M129" s="29" t="s">
        <v>33</v>
      </c>
      <c r="N129" s="30"/>
      <c r="O129" s="31"/>
      <c r="P129" s="29" t="s">
        <v>33</v>
      </c>
      <c r="Q129" s="30"/>
      <c r="R129" s="31"/>
      <c r="S129" s="29" t="s">
        <v>33</v>
      </c>
      <c r="T129" s="30"/>
      <c r="U129" s="31"/>
      <c r="V129" s="29" t="s">
        <v>33</v>
      </c>
      <c r="W129" s="30"/>
      <c r="X129" s="31"/>
      <c r="Y129" s="29" t="s">
        <v>33</v>
      </c>
      <c r="Z129" s="30"/>
      <c r="AA129" s="31"/>
      <c r="AB129" s="5"/>
      <c r="AC129" s="5"/>
      <c r="AD129" s="40"/>
      <c r="AE129" s="41"/>
      <c r="AF129" s="27"/>
      <c r="AG129" s="26"/>
      <c r="AH129" s="15"/>
      <c r="AI129" s="5"/>
      <c r="AJ129" s="5"/>
      <c r="AK129" s="10"/>
      <c r="AL129" s="28"/>
      <c r="AM129" s="29" t="s">
        <v>33</v>
      </c>
      <c r="AN129" s="30"/>
      <c r="AO129" s="31"/>
      <c r="AP129" s="29" t="s">
        <v>33</v>
      </c>
      <c r="AQ129" s="30"/>
      <c r="AR129" s="31"/>
      <c r="AS129" s="29" t="s">
        <v>33</v>
      </c>
      <c r="AT129" s="30"/>
      <c r="AU129" s="31"/>
      <c r="AV129" s="29" t="s">
        <v>33</v>
      </c>
      <c r="AW129" s="30"/>
      <c r="AX129" s="31"/>
      <c r="AY129" s="29" t="s">
        <v>33</v>
      </c>
      <c r="AZ129" s="30"/>
      <c r="BA129" s="31"/>
      <c r="BB129" s="29" t="s">
        <v>33</v>
      </c>
      <c r="BC129" s="30"/>
      <c r="BD129" s="31"/>
      <c r="BE129" s="29" t="s">
        <v>33</v>
      </c>
      <c r="BF129" s="30"/>
      <c r="BG129" s="31"/>
      <c r="BH129" s="5"/>
      <c r="BI129" s="5"/>
      <c r="BJ129" s="40"/>
      <c r="BK129" s="41"/>
      <c r="BL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</row>
    <row r="130" spans="1:78" x14ac:dyDescent="0.3">
      <c r="A130" s="13"/>
      <c r="B130" s="15"/>
      <c r="C130" s="5"/>
      <c r="D130" s="5"/>
      <c r="E130" s="10"/>
      <c r="F130" s="28"/>
      <c r="G130" s="32">
        <f ca="1">RANDBETWEEN(100,1000)</f>
        <v>251</v>
      </c>
      <c r="H130" s="33"/>
      <c r="I130" s="34"/>
      <c r="J130" s="32">
        <f ca="1">RANDBETWEEN(100,1000)</f>
        <v>280</v>
      </c>
      <c r="K130" s="33"/>
      <c r="L130" s="34"/>
      <c r="M130" s="32">
        <f ca="1">RANDBETWEEN(100,1000)</f>
        <v>520</v>
      </c>
      <c r="N130" s="33"/>
      <c r="O130" s="34"/>
      <c r="P130" s="32">
        <f ca="1">RANDBETWEEN(100,1000)</f>
        <v>814</v>
      </c>
      <c r="Q130" s="33"/>
      <c r="R130" s="34"/>
      <c r="S130" s="32">
        <f ca="1">RANDBETWEEN(100,1000)</f>
        <v>951</v>
      </c>
      <c r="T130" s="33"/>
      <c r="U130" s="34"/>
      <c r="V130" s="32">
        <f ca="1">RANDBETWEEN(100,1000)</f>
        <v>786</v>
      </c>
      <c r="W130" s="33"/>
      <c r="X130" s="34"/>
      <c r="Y130" s="32">
        <f ca="1">RANDBETWEEN(100,1000)</f>
        <v>211</v>
      </c>
      <c r="Z130" s="33"/>
      <c r="AA130" s="34"/>
      <c r="AB130" s="5"/>
      <c r="AC130" s="5"/>
      <c r="AD130" s="42"/>
      <c r="AE130" s="43"/>
      <c r="AF130" s="27"/>
      <c r="AG130" s="26"/>
      <c r="AH130" s="15"/>
      <c r="AI130" s="5"/>
      <c r="AJ130" s="5"/>
      <c r="AK130" s="10"/>
      <c r="AL130" s="28"/>
      <c r="AM130" s="32">
        <f ca="1">RANDBETWEEN(100,1000)</f>
        <v>707</v>
      </c>
      <c r="AN130" s="33"/>
      <c r="AO130" s="34"/>
      <c r="AP130" s="32">
        <f ca="1">RANDBETWEEN(100,1000)</f>
        <v>711</v>
      </c>
      <c r="AQ130" s="33"/>
      <c r="AR130" s="34"/>
      <c r="AS130" s="32">
        <f ca="1">RANDBETWEEN(100,1000)</f>
        <v>808</v>
      </c>
      <c r="AT130" s="33"/>
      <c r="AU130" s="34"/>
      <c r="AV130" s="32">
        <f ca="1">RANDBETWEEN(100,1000)</f>
        <v>489</v>
      </c>
      <c r="AW130" s="33"/>
      <c r="AX130" s="34"/>
      <c r="AY130" s="32">
        <f ca="1">RANDBETWEEN(100,1000)</f>
        <v>246</v>
      </c>
      <c r="AZ130" s="33"/>
      <c r="BA130" s="34"/>
      <c r="BB130" s="32">
        <f ca="1">RANDBETWEEN(100,1000)</f>
        <v>855</v>
      </c>
      <c r="BC130" s="33"/>
      <c r="BD130" s="34"/>
      <c r="BE130" s="32">
        <f ca="1">RANDBETWEEN(100,1000)</f>
        <v>272</v>
      </c>
      <c r="BF130" s="33"/>
      <c r="BG130" s="34"/>
      <c r="BH130" s="5"/>
      <c r="BI130" s="5"/>
      <c r="BJ130" s="42"/>
      <c r="BK130" s="43"/>
      <c r="BL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</row>
    <row r="131" spans="1:78" x14ac:dyDescent="0.3">
      <c r="A131" s="13"/>
      <c r="B131" s="15"/>
      <c r="C131" s="5"/>
      <c r="D131" s="5"/>
      <c r="E131" s="10"/>
      <c r="F131" s="28"/>
      <c r="G131" s="35"/>
      <c r="H131" s="36"/>
      <c r="I131" s="37"/>
      <c r="J131" s="35"/>
      <c r="K131" s="36"/>
      <c r="L131" s="37"/>
      <c r="M131" s="35"/>
      <c r="N131" s="36"/>
      <c r="O131" s="37"/>
      <c r="P131" s="35"/>
      <c r="Q131" s="36"/>
      <c r="R131" s="37"/>
      <c r="S131" s="35"/>
      <c r="T131" s="36"/>
      <c r="U131" s="37"/>
      <c r="V131" s="35"/>
      <c r="W131" s="36"/>
      <c r="X131" s="37"/>
      <c r="Y131" s="35"/>
      <c r="Z131" s="36"/>
      <c r="AA131" s="37"/>
      <c r="AB131" s="5"/>
      <c r="AC131" s="5"/>
      <c r="AD131" s="25">
        <f ca="1">SUM(G133:AA134)</f>
        <v>610.08000000000004</v>
      </c>
      <c r="AE131" s="45"/>
      <c r="AF131" s="27"/>
      <c r="AG131" s="26"/>
      <c r="AH131" s="15"/>
      <c r="AI131" s="5"/>
      <c r="AJ131" s="5"/>
      <c r="AK131" s="10"/>
      <c r="AL131" s="28"/>
      <c r="AM131" s="35"/>
      <c r="AN131" s="36"/>
      <c r="AO131" s="37"/>
      <c r="AP131" s="35"/>
      <c r="AQ131" s="36"/>
      <c r="AR131" s="37"/>
      <c r="AS131" s="35"/>
      <c r="AT131" s="36"/>
      <c r="AU131" s="37"/>
      <c r="AV131" s="35"/>
      <c r="AW131" s="36"/>
      <c r="AX131" s="37"/>
      <c r="AY131" s="35"/>
      <c r="AZ131" s="36"/>
      <c r="BA131" s="37"/>
      <c r="BB131" s="35"/>
      <c r="BC131" s="36"/>
      <c r="BD131" s="37"/>
      <c r="BE131" s="35"/>
      <c r="BF131" s="36"/>
      <c r="BG131" s="37"/>
      <c r="BH131" s="5"/>
      <c r="BI131" s="5"/>
      <c r="BJ131" s="25">
        <f ca="1">SUM(AM133:BG134)</f>
        <v>654.07999999999993</v>
      </c>
      <c r="BK131" s="45"/>
      <c r="BL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</row>
    <row r="132" spans="1:78" x14ac:dyDescent="0.3">
      <c r="A132" s="13"/>
      <c r="B132" s="15"/>
      <c r="C132" s="5"/>
      <c r="D132" s="5"/>
      <c r="E132" s="10"/>
      <c r="F132" s="28"/>
      <c r="G132" s="29" t="s">
        <v>34</v>
      </c>
      <c r="H132" s="30"/>
      <c r="I132" s="31"/>
      <c r="J132" s="29" t="s">
        <v>34</v>
      </c>
      <c r="K132" s="30"/>
      <c r="L132" s="31"/>
      <c r="M132" s="29" t="s">
        <v>34</v>
      </c>
      <c r="N132" s="30"/>
      <c r="O132" s="31"/>
      <c r="P132" s="29" t="s">
        <v>34</v>
      </c>
      <c r="Q132" s="30"/>
      <c r="R132" s="31"/>
      <c r="S132" s="29" t="s">
        <v>34</v>
      </c>
      <c r="T132" s="30"/>
      <c r="U132" s="31"/>
      <c r="V132" s="29" t="s">
        <v>34</v>
      </c>
      <c r="W132" s="30"/>
      <c r="X132" s="31"/>
      <c r="Y132" s="29" t="s">
        <v>34</v>
      </c>
      <c r="Z132" s="30"/>
      <c r="AA132" s="31"/>
      <c r="AB132" s="5"/>
      <c r="AC132" s="5"/>
      <c r="AD132" s="48"/>
      <c r="AE132" s="49"/>
      <c r="AF132" s="27"/>
      <c r="AG132" s="26"/>
      <c r="AH132" s="15"/>
      <c r="AI132" s="5"/>
      <c r="AJ132" s="5"/>
      <c r="AK132" s="10"/>
      <c r="AL132" s="28"/>
      <c r="AM132" s="29" t="s">
        <v>34</v>
      </c>
      <c r="AN132" s="30"/>
      <c r="AO132" s="31"/>
      <c r="AP132" s="29" t="s">
        <v>34</v>
      </c>
      <c r="AQ132" s="30"/>
      <c r="AR132" s="31"/>
      <c r="AS132" s="29" t="s">
        <v>34</v>
      </c>
      <c r="AT132" s="30"/>
      <c r="AU132" s="31"/>
      <c r="AV132" s="29" t="s">
        <v>34</v>
      </c>
      <c r="AW132" s="30"/>
      <c r="AX132" s="31"/>
      <c r="AY132" s="29" t="s">
        <v>34</v>
      </c>
      <c r="AZ132" s="30"/>
      <c r="BA132" s="31"/>
      <c r="BB132" s="29" t="s">
        <v>34</v>
      </c>
      <c r="BC132" s="30"/>
      <c r="BD132" s="31"/>
      <c r="BE132" s="29" t="s">
        <v>34</v>
      </c>
      <c r="BF132" s="30"/>
      <c r="BG132" s="31"/>
      <c r="BH132" s="5"/>
      <c r="BI132" s="5"/>
      <c r="BJ132" s="48"/>
      <c r="BK132" s="49"/>
      <c r="BL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</row>
    <row r="133" spans="1:78" x14ac:dyDescent="0.3">
      <c r="A133" s="13"/>
      <c r="B133" s="15"/>
      <c r="C133" s="5"/>
      <c r="D133" s="5"/>
      <c r="E133" s="10"/>
      <c r="F133" s="28"/>
      <c r="G133" s="19">
        <f ca="1">G130*$F122</f>
        <v>40.160000000000004</v>
      </c>
      <c r="H133" s="18"/>
      <c r="I133" s="20"/>
      <c r="J133" s="19">
        <f ca="1">J130*$F122</f>
        <v>44.800000000000004</v>
      </c>
      <c r="K133" s="18"/>
      <c r="L133" s="20"/>
      <c r="M133" s="19">
        <f ca="1">M130*$F122</f>
        <v>83.2</v>
      </c>
      <c r="N133" s="18"/>
      <c r="O133" s="20"/>
      <c r="P133" s="19">
        <f t="shared" ref="P133:AA133" ca="1" si="54">P130*$F122</f>
        <v>130.24</v>
      </c>
      <c r="Q133" s="18"/>
      <c r="R133" s="20"/>
      <c r="S133" s="19">
        <f t="shared" ref="S133:AA133" ca="1" si="55">S130*$F122</f>
        <v>152.16</v>
      </c>
      <c r="T133" s="18"/>
      <c r="U133" s="20"/>
      <c r="V133" s="19">
        <f t="shared" ref="V133:AA133" ca="1" si="56">V130*$F122</f>
        <v>125.76</v>
      </c>
      <c r="W133" s="18"/>
      <c r="X133" s="20"/>
      <c r="Y133" s="19">
        <f t="shared" ref="Y133:AA133" ca="1" si="57">Y130*$F122</f>
        <v>33.76</v>
      </c>
      <c r="Z133" s="18"/>
      <c r="AA133" s="20"/>
      <c r="AB133" s="5"/>
      <c r="AC133" s="5"/>
      <c r="AD133" s="46"/>
      <c r="AE133" s="47"/>
      <c r="AF133" s="27"/>
      <c r="AG133" s="26"/>
      <c r="AH133" s="15"/>
      <c r="AI133" s="5"/>
      <c r="AJ133" s="5"/>
      <c r="AK133" s="10"/>
      <c r="AL133" s="28"/>
      <c r="AM133" s="19">
        <f ca="1">AM130*$F122</f>
        <v>113.12</v>
      </c>
      <c r="AN133" s="18"/>
      <c r="AO133" s="20"/>
      <c r="AP133" s="19">
        <f ca="1">AP130*$F122</f>
        <v>113.76</v>
      </c>
      <c r="AQ133" s="18"/>
      <c r="AR133" s="20"/>
      <c r="AS133" s="19">
        <f ca="1">AS130*$F122</f>
        <v>129.28</v>
      </c>
      <c r="AT133" s="18"/>
      <c r="AU133" s="20"/>
      <c r="AV133" s="19">
        <f t="shared" ref="AV133:BG133" ca="1" si="58">AV130*$F122</f>
        <v>78.239999999999995</v>
      </c>
      <c r="AW133" s="18"/>
      <c r="AX133" s="20"/>
      <c r="AY133" s="19">
        <f t="shared" ref="AY133:BG133" ca="1" si="59">AY130*$F122</f>
        <v>39.36</v>
      </c>
      <c r="AZ133" s="18"/>
      <c r="BA133" s="20"/>
      <c r="BB133" s="19">
        <f t="shared" ref="BB133:BG133" ca="1" si="60">BB130*$F122</f>
        <v>136.80000000000001</v>
      </c>
      <c r="BC133" s="18"/>
      <c r="BD133" s="20"/>
      <c r="BE133" s="19">
        <f t="shared" ref="BE133:BG133" ca="1" si="61">BE130*$F122</f>
        <v>43.52</v>
      </c>
      <c r="BF133" s="18"/>
      <c r="BG133" s="20"/>
      <c r="BH133" s="5"/>
      <c r="BI133" s="5"/>
      <c r="BJ133" s="46"/>
      <c r="BK133" s="47"/>
      <c r="BL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</row>
    <row r="134" spans="1:78" x14ac:dyDescent="0.3">
      <c r="A134" s="13"/>
      <c r="B134" s="15"/>
      <c r="C134" s="5"/>
      <c r="D134" s="5"/>
      <c r="E134" s="10"/>
      <c r="F134" s="28"/>
      <c r="G134" s="21"/>
      <c r="H134" s="22"/>
      <c r="I134" s="23"/>
      <c r="J134" s="21"/>
      <c r="K134" s="22"/>
      <c r="L134" s="23"/>
      <c r="M134" s="21"/>
      <c r="N134" s="22"/>
      <c r="O134" s="23"/>
      <c r="P134" s="21"/>
      <c r="Q134" s="22"/>
      <c r="R134" s="23"/>
      <c r="S134" s="21"/>
      <c r="T134" s="22"/>
      <c r="U134" s="23"/>
      <c r="V134" s="21"/>
      <c r="W134" s="22"/>
      <c r="X134" s="23"/>
      <c r="Y134" s="21"/>
      <c r="Z134" s="22"/>
      <c r="AA134" s="23"/>
      <c r="AB134" s="5"/>
      <c r="AC134" s="5"/>
      <c r="AD134" s="5"/>
      <c r="AE134" s="5"/>
      <c r="AG134" s="26"/>
      <c r="AH134" s="15"/>
      <c r="AI134" s="5"/>
      <c r="AJ134" s="5"/>
      <c r="AK134" s="10"/>
      <c r="AL134" s="28"/>
      <c r="AM134" s="21"/>
      <c r="AN134" s="22"/>
      <c r="AO134" s="23"/>
      <c r="AP134" s="21"/>
      <c r="AQ134" s="22"/>
      <c r="AR134" s="23"/>
      <c r="AS134" s="21"/>
      <c r="AT134" s="22"/>
      <c r="AU134" s="23"/>
      <c r="AV134" s="21"/>
      <c r="AW134" s="22"/>
      <c r="AX134" s="23"/>
      <c r="AY134" s="21"/>
      <c r="AZ134" s="22"/>
      <c r="BA134" s="23"/>
      <c r="BB134" s="21"/>
      <c r="BC134" s="22"/>
      <c r="BD134" s="23"/>
      <c r="BE134" s="21"/>
      <c r="BF134" s="22"/>
      <c r="BG134" s="23"/>
      <c r="BH134" s="5"/>
      <c r="BI134" s="5"/>
      <c r="BJ134" s="5"/>
      <c r="BK134" s="5"/>
      <c r="BL134" s="6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</row>
    <row r="135" spans="1:78" x14ac:dyDescent="0.3">
      <c r="A135" s="13"/>
      <c r="B135" s="5" t="s">
        <v>16</v>
      </c>
      <c r="C135" s="5"/>
      <c r="D135" s="5" t="s">
        <v>1</v>
      </c>
      <c r="E135" s="5" t="s">
        <v>17</v>
      </c>
      <c r="F135" s="5" t="s">
        <v>17</v>
      </c>
      <c r="G135" s="5" t="s">
        <v>18</v>
      </c>
      <c r="H135" s="5"/>
      <c r="I135" s="5"/>
      <c r="J135" s="5" t="s">
        <v>21</v>
      </c>
      <c r="K135" s="5"/>
      <c r="L135" s="5"/>
      <c r="M135" s="5" t="s">
        <v>22</v>
      </c>
      <c r="N135" s="5"/>
      <c r="O135" s="5"/>
      <c r="P135" s="5" t="s">
        <v>23</v>
      </c>
      <c r="Q135" s="5"/>
      <c r="R135" s="5"/>
      <c r="S135" s="5" t="s">
        <v>24</v>
      </c>
      <c r="T135" s="5"/>
      <c r="U135" s="5"/>
      <c r="V135" s="5" t="s">
        <v>25</v>
      </c>
      <c r="W135" s="5"/>
      <c r="X135" s="5"/>
      <c r="Y135" s="5" t="s">
        <v>20</v>
      </c>
      <c r="Z135" s="5"/>
      <c r="AA135" s="5"/>
      <c r="AB135" s="5" t="s">
        <v>26</v>
      </c>
      <c r="AC135" s="5"/>
      <c r="AD135" s="5" t="s">
        <v>27</v>
      </c>
      <c r="AE135" s="5"/>
      <c r="AF135" s="54" t="s">
        <v>36</v>
      </c>
      <c r="AG135" s="26"/>
      <c r="AH135" s="5" t="s">
        <v>16</v>
      </c>
      <c r="AI135" s="5"/>
      <c r="AJ135" s="5" t="s">
        <v>1</v>
      </c>
      <c r="AK135" s="5" t="s">
        <v>17</v>
      </c>
      <c r="AL135" s="5" t="s">
        <v>17</v>
      </c>
      <c r="AM135" s="5" t="s">
        <v>18</v>
      </c>
      <c r="AN135" s="5"/>
      <c r="AO135" s="5"/>
      <c r="AP135" s="5" t="s">
        <v>21</v>
      </c>
      <c r="AQ135" s="5"/>
      <c r="AR135" s="5"/>
      <c r="AS135" s="5" t="s">
        <v>22</v>
      </c>
      <c r="AT135" s="5"/>
      <c r="AU135" s="5"/>
      <c r="AV135" s="5" t="s">
        <v>23</v>
      </c>
      <c r="AW135" s="5"/>
      <c r="AX135" s="5"/>
      <c r="AY135" s="5" t="s">
        <v>24</v>
      </c>
      <c r="AZ135" s="5"/>
      <c r="BA135" s="5"/>
      <c r="BB135" s="5" t="s">
        <v>25</v>
      </c>
      <c r="BC135" s="5"/>
      <c r="BD135" s="5"/>
      <c r="BE135" s="5" t="s">
        <v>20</v>
      </c>
      <c r="BF135" s="5"/>
      <c r="BG135" s="5"/>
      <c r="BH135" s="5" t="s">
        <v>26</v>
      </c>
      <c r="BI135" s="5"/>
      <c r="BJ135" s="5" t="s">
        <v>27</v>
      </c>
      <c r="BK135" s="5"/>
      <c r="BL135" s="44" t="s">
        <v>36</v>
      </c>
    </row>
    <row r="136" spans="1:78" x14ac:dyDescent="0.3">
      <c r="A136" s="13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4"/>
      <c r="AG136" s="26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44"/>
      <c r="BQ136" s="44" t="s">
        <v>37</v>
      </c>
      <c r="BR136" s="44"/>
      <c r="BS136" s="44" t="s">
        <v>38</v>
      </c>
      <c r="BT136" s="44"/>
      <c r="BU136" s="44" t="s">
        <v>35</v>
      </c>
      <c r="BV136" s="44"/>
      <c r="BW136" s="44" t="s">
        <v>39</v>
      </c>
      <c r="BX136" s="44"/>
      <c r="BY136" s="5" t="s">
        <v>41</v>
      </c>
      <c r="BZ136" s="5"/>
    </row>
    <row r="137" spans="1:78" x14ac:dyDescent="0.3">
      <c r="A137" s="13"/>
      <c r="B137" s="6"/>
      <c r="C137" s="5"/>
      <c r="D137" s="6"/>
      <c r="E137" s="6"/>
      <c r="F137" s="6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27"/>
      <c r="AG137" s="26"/>
      <c r="AH137" s="6"/>
      <c r="AI137" s="5"/>
      <c r="AJ137" s="6"/>
      <c r="AK137" s="6"/>
      <c r="AL137" s="6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Q137" s="44"/>
      <c r="BR137" s="44"/>
      <c r="BS137" s="44"/>
      <c r="BT137" s="44"/>
      <c r="BU137" s="44"/>
      <c r="BV137" s="44"/>
      <c r="BW137" s="44"/>
      <c r="BX137" s="44"/>
      <c r="BY137" s="5"/>
      <c r="BZ137" s="5"/>
    </row>
    <row r="138" spans="1:78" x14ac:dyDescent="0.3">
      <c r="A138" s="13"/>
      <c r="B138" s="15">
        <v>9</v>
      </c>
      <c r="C138" s="5"/>
      <c r="D138" s="5" t="str">
        <f>VLOOKUP(B138,'Emp Table'!$C$5:$D$14,2)</f>
        <v>Name 9</v>
      </c>
      <c r="E138" s="10">
        <f ca="1">VLOOKUP('Emp Dashboard'!B138,'Emp Table'!$C$5:$H$14,5)</f>
        <v>25</v>
      </c>
      <c r="F138" s="28">
        <f ca="1">VLOOKUP('Emp Dashboard'!B138,'Emp Table'!$C$5:$H$14,6)</f>
        <v>0.19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27"/>
      <c r="AG138" s="26"/>
      <c r="AH138" s="15">
        <f>B138</f>
        <v>9</v>
      </c>
      <c r="AI138" s="5"/>
      <c r="AJ138" s="5" t="str">
        <f>VLOOKUP(AH138,'Emp Table'!$C$5:$D$14,2)</f>
        <v>Name 9</v>
      </c>
      <c r="AK138" s="10">
        <f ca="1">VLOOKUP('Emp Dashboard'!AH138,'Emp Table'!$C$5:$H$14,5)</f>
        <v>25</v>
      </c>
      <c r="AL138" s="28">
        <f ca="1">VLOOKUP('Emp Dashboard'!AH138,'Emp Table'!$C$5:$H$14,6)</f>
        <v>0.19</v>
      </c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P138" s="5">
        <f>B138</f>
        <v>9</v>
      </c>
      <c r="BQ138" s="5">
        <f>AB139+BH139</f>
        <v>86</v>
      </c>
      <c r="BR138" s="5"/>
      <c r="BS138" s="10">
        <f ca="1">AD139+BJ139</f>
        <v>2150</v>
      </c>
      <c r="BT138" s="5"/>
      <c r="BU138" s="10">
        <f ca="1">AD147+BJ147</f>
        <v>1611.01</v>
      </c>
      <c r="BV138" s="5"/>
      <c r="BW138" s="10">
        <f ca="1">AF139+BL139</f>
        <v>3761.01</v>
      </c>
      <c r="BX138" s="5"/>
      <c r="BY138" s="5">
        <f ca="1">SUM(AM146:BG147)+SUM(G146:AA147)</f>
        <v>8479</v>
      </c>
      <c r="BZ138" s="5"/>
    </row>
    <row r="139" spans="1:78" x14ac:dyDescent="0.3">
      <c r="A139" s="13"/>
      <c r="B139" s="15"/>
      <c r="C139" s="5"/>
      <c r="D139" s="5"/>
      <c r="E139" s="10"/>
      <c r="F139" s="28"/>
      <c r="G139" s="17">
        <v>0.33333333333333331</v>
      </c>
      <c r="H139" s="6" t="s">
        <v>19</v>
      </c>
      <c r="I139" s="17">
        <v>0.5</v>
      </c>
      <c r="J139" s="17">
        <v>0.33333333333333331</v>
      </c>
      <c r="K139" s="6" t="s">
        <v>19</v>
      </c>
      <c r="L139" s="17">
        <v>0.5</v>
      </c>
      <c r="M139" s="17">
        <v>0.33333333333333331</v>
      </c>
      <c r="N139" s="6" t="s">
        <v>19</v>
      </c>
      <c r="O139" s="17">
        <v>0.5</v>
      </c>
      <c r="P139" s="17">
        <v>0.33333333333333331</v>
      </c>
      <c r="Q139" s="6" t="s">
        <v>19</v>
      </c>
      <c r="R139" s="17">
        <v>0.5</v>
      </c>
      <c r="S139" s="17">
        <v>0.33333333333333331</v>
      </c>
      <c r="T139" s="6" t="s">
        <v>19</v>
      </c>
      <c r="U139" s="17">
        <v>0.5</v>
      </c>
      <c r="V139" s="17">
        <v>0.33333333333333331</v>
      </c>
      <c r="W139" s="6" t="s">
        <v>19</v>
      </c>
      <c r="X139" s="17">
        <v>0.5</v>
      </c>
      <c r="Y139" s="17">
        <v>0.33333333333333331</v>
      </c>
      <c r="Z139" s="6" t="s">
        <v>19</v>
      </c>
      <c r="AA139" s="17">
        <v>0.5</v>
      </c>
      <c r="AB139" s="5">
        <f>SUM(G140:AA141,G143:AA144)</f>
        <v>43</v>
      </c>
      <c r="AC139" s="5"/>
      <c r="AD139" s="10">
        <f ca="1">AB139*E138</f>
        <v>1075</v>
      </c>
      <c r="AE139" s="10"/>
      <c r="AF139" s="55">
        <f ca="1">AD139+AD147</f>
        <v>1858.94</v>
      </c>
      <c r="AG139" s="26"/>
      <c r="AH139" s="15"/>
      <c r="AI139" s="5"/>
      <c r="AJ139" s="5"/>
      <c r="AK139" s="10"/>
      <c r="AL139" s="28"/>
      <c r="AM139" s="17">
        <v>0.33333333333333331</v>
      </c>
      <c r="AN139" s="6" t="s">
        <v>19</v>
      </c>
      <c r="AO139" s="17">
        <v>0.5</v>
      </c>
      <c r="AP139" s="17">
        <v>0.33333333333333331</v>
      </c>
      <c r="AQ139" s="6" t="s">
        <v>19</v>
      </c>
      <c r="AR139" s="17">
        <v>0.5</v>
      </c>
      <c r="AS139" s="17">
        <v>0.33333333333333331</v>
      </c>
      <c r="AT139" s="6" t="s">
        <v>19</v>
      </c>
      <c r="AU139" s="17">
        <v>0.5</v>
      </c>
      <c r="AV139" s="17">
        <v>0.33333333333333331</v>
      </c>
      <c r="AW139" s="6" t="s">
        <v>19</v>
      </c>
      <c r="AX139" s="17">
        <v>0.5</v>
      </c>
      <c r="AY139" s="17">
        <v>0.33333333333333331</v>
      </c>
      <c r="AZ139" s="6" t="s">
        <v>19</v>
      </c>
      <c r="BA139" s="17">
        <v>0.5</v>
      </c>
      <c r="BB139" s="17">
        <v>0.33333333333333331</v>
      </c>
      <c r="BC139" s="6" t="s">
        <v>19</v>
      </c>
      <c r="BD139" s="17">
        <v>0.5</v>
      </c>
      <c r="BE139" s="17">
        <v>0.33333333333333331</v>
      </c>
      <c r="BF139" s="6" t="s">
        <v>19</v>
      </c>
      <c r="BG139" s="17">
        <v>0.5</v>
      </c>
      <c r="BH139" s="5">
        <f>SUM(AM140:BG141,AM143:BG144)</f>
        <v>43</v>
      </c>
      <c r="BI139" s="5"/>
      <c r="BJ139" s="10">
        <f ca="1">BH139*AK138</f>
        <v>1075</v>
      </c>
      <c r="BK139" s="10"/>
      <c r="BL139" s="10">
        <f ca="1">BJ139+BJ147</f>
        <v>1902.0700000000002</v>
      </c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</row>
    <row r="140" spans="1:78" x14ac:dyDescent="0.3">
      <c r="A140" s="13"/>
      <c r="B140" s="15"/>
      <c r="C140" s="5"/>
      <c r="D140" s="5"/>
      <c r="E140" s="10"/>
      <c r="F140" s="28"/>
      <c r="G140" s="9">
        <f>(I139-G139)*24</f>
        <v>4</v>
      </c>
      <c r="H140" s="9"/>
      <c r="I140" s="9"/>
      <c r="J140" s="9">
        <f>(L139-J139)*24</f>
        <v>4</v>
      </c>
      <c r="K140" s="9"/>
      <c r="L140" s="9"/>
      <c r="M140" s="9">
        <f>(O139-M139)*24</f>
        <v>4</v>
      </c>
      <c r="N140" s="9"/>
      <c r="O140" s="9"/>
      <c r="P140" s="9">
        <f>(R139-P139)*24</f>
        <v>4</v>
      </c>
      <c r="Q140" s="9"/>
      <c r="R140" s="9"/>
      <c r="S140" s="9">
        <f>(U139-S139)*24</f>
        <v>4</v>
      </c>
      <c r="T140" s="9"/>
      <c r="U140" s="9"/>
      <c r="V140" s="9">
        <f>(X139-V139)*24</f>
        <v>4</v>
      </c>
      <c r="W140" s="9"/>
      <c r="X140" s="9"/>
      <c r="Y140" s="9">
        <f>(AA139-Y139)*24</f>
        <v>4</v>
      </c>
      <c r="Z140" s="9"/>
      <c r="AA140" s="9"/>
      <c r="AB140" s="5"/>
      <c r="AC140" s="5"/>
      <c r="AD140" s="10"/>
      <c r="AE140" s="10"/>
      <c r="AF140" s="27"/>
      <c r="AG140" s="26"/>
      <c r="AH140" s="15"/>
      <c r="AI140" s="5"/>
      <c r="AJ140" s="5"/>
      <c r="AK140" s="10"/>
      <c r="AL140" s="28"/>
      <c r="AM140" s="9">
        <f>(AO139-AM139)*24</f>
        <v>4</v>
      </c>
      <c r="AN140" s="9"/>
      <c r="AO140" s="9"/>
      <c r="AP140" s="9">
        <f>(AR139-AP139)*24</f>
        <v>4</v>
      </c>
      <c r="AQ140" s="9"/>
      <c r="AR140" s="9"/>
      <c r="AS140" s="9">
        <f>(AU139-AS139)*24</f>
        <v>4</v>
      </c>
      <c r="AT140" s="9"/>
      <c r="AU140" s="9"/>
      <c r="AV140" s="9">
        <f>(AX139-AV139)*24</f>
        <v>4</v>
      </c>
      <c r="AW140" s="9"/>
      <c r="AX140" s="9"/>
      <c r="AY140" s="9">
        <f>(BA139-AY139)*24</f>
        <v>4</v>
      </c>
      <c r="AZ140" s="9"/>
      <c r="BA140" s="9"/>
      <c r="BB140" s="9">
        <f>(BD139-BB139)*24</f>
        <v>4</v>
      </c>
      <c r="BC140" s="9"/>
      <c r="BD140" s="9"/>
      <c r="BE140" s="9">
        <f>(BG139-BE139)*24</f>
        <v>4</v>
      </c>
      <c r="BF140" s="9"/>
      <c r="BG140" s="9"/>
      <c r="BH140" s="5"/>
      <c r="BI140" s="5"/>
      <c r="BJ140" s="10"/>
      <c r="BK140" s="10"/>
      <c r="BL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</row>
    <row r="141" spans="1:78" x14ac:dyDescent="0.3">
      <c r="A141" s="13"/>
      <c r="B141" s="15"/>
      <c r="C141" s="5"/>
      <c r="D141" s="5"/>
      <c r="E141" s="10"/>
      <c r="F141" s="28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5"/>
      <c r="AC141" s="5"/>
      <c r="AD141" s="10"/>
      <c r="AE141" s="10"/>
      <c r="AF141" s="27"/>
      <c r="AG141" s="26"/>
      <c r="AH141" s="15"/>
      <c r="AI141" s="5"/>
      <c r="AJ141" s="5"/>
      <c r="AK141" s="10"/>
      <c r="AL141" s="28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5"/>
      <c r="BI141" s="5"/>
      <c r="BJ141" s="10"/>
      <c r="BK141" s="10"/>
      <c r="BL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</row>
    <row r="142" spans="1:78" x14ac:dyDescent="0.3">
      <c r="A142" s="13"/>
      <c r="B142" s="15"/>
      <c r="C142" s="5"/>
      <c r="D142" s="5"/>
      <c r="E142" s="10"/>
      <c r="F142" s="28"/>
      <c r="G142" s="17">
        <v>0.54166666666666663</v>
      </c>
      <c r="H142" s="6" t="s">
        <v>19</v>
      </c>
      <c r="I142" s="17">
        <v>0.66666666666666663</v>
      </c>
      <c r="J142" s="17">
        <v>0.54166666666666663</v>
      </c>
      <c r="K142" s="6" t="s">
        <v>19</v>
      </c>
      <c r="L142" s="17">
        <v>0.66666666666666663</v>
      </c>
      <c r="M142" s="17">
        <v>0.54166666666666663</v>
      </c>
      <c r="N142" s="6" t="s">
        <v>19</v>
      </c>
      <c r="O142" s="17">
        <v>0.66666666666666663</v>
      </c>
      <c r="P142" s="17"/>
      <c r="Q142" s="6" t="s">
        <v>19</v>
      </c>
      <c r="R142" s="17"/>
      <c r="S142" s="17">
        <v>0.54166666666666663</v>
      </c>
      <c r="T142" s="6" t="s">
        <v>19</v>
      </c>
      <c r="U142" s="17">
        <v>0.66666666666666663</v>
      </c>
      <c r="V142" s="17"/>
      <c r="W142" s="6" t="s">
        <v>19</v>
      </c>
      <c r="X142" s="17"/>
      <c r="Y142" s="17">
        <v>0.54166666666666663</v>
      </c>
      <c r="Z142" s="6" t="s">
        <v>19</v>
      </c>
      <c r="AA142" s="17">
        <v>0.66666666666666663</v>
      </c>
      <c r="AB142" s="5"/>
      <c r="AC142" s="5"/>
      <c r="AD142" s="10"/>
      <c r="AE142" s="10"/>
      <c r="AF142" s="27"/>
      <c r="AG142" s="26"/>
      <c r="AH142" s="15"/>
      <c r="AI142" s="5"/>
      <c r="AJ142" s="5"/>
      <c r="AK142" s="10"/>
      <c r="AL142" s="28"/>
      <c r="AM142" s="17">
        <v>0.54166666666666663</v>
      </c>
      <c r="AN142" s="6" t="s">
        <v>19</v>
      </c>
      <c r="AO142" s="17">
        <v>0.66666666666666663</v>
      </c>
      <c r="AP142" s="17">
        <v>0.54166666666666663</v>
      </c>
      <c r="AQ142" s="6" t="s">
        <v>19</v>
      </c>
      <c r="AR142" s="17">
        <v>0.66666666666666663</v>
      </c>
      <c r="AS142" s="17">
        <v>0.54166666666666663</v>
      </c>
      <c r="AT142" s="6" t="s">
        <v>19</v>
      </c>
      <c r="AU142" s="17">
        <v>0.66666666666666663</v>
      </c>
      <c r="AV142" s="17"/>
      <c r="AW142" s="6" t="s">
        <v>19</v>
      </c>
      <c r="AX142" s="17"/>
      <c r="AY142" s="17">
        <v>0.54166666666666663</v>
      </c>
      <c r="AZ142" s="6" t="s">
        <v>19</v>
      </c>
      <c r="BA142" s="17">
        <v>0.66666666666666663</v>
      </c>
      <c r="BB142" s="17"/>
      <c r="BC142" s="6" t="s">
        <v>19</v>
      </c>
      <c r="BD142" s="17"/>
      <c r="BE142" s="17">
        <v>0.54166666666666663</v>
      </c>
      <c r="BF142" s="6" t="s">
        <v>19</v>
      </c>
      <c r="BG142" s="17">
        <v>0.66666666666666663</v>
      </c>
      <c r="BH142" s="5"/>
      <c r="BI142" s="5"/>
      <c r="BJ142" s="10"/>
      <c r="BK142" s="10"/>
      <c r="BL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</row>
    <row r="143" spans="1:78" x14ac:dyDescent="0.3">
      <c r="A143" s="13"/>
      <c r="B143" s="15"/>
      <c r="C143" s="5"/>
      <c r="D143" s="5"/>
      <c r="E143" s="10"/>
      <c r="F143" s="28"/>
      <c r="G143" s="9">
        <f>(I142-G142)*24</f>
        <v>3</v>
      </c>
      <c r="H143" s="9"/>
      <c r="I143" s="9"/>
      <c r="J143" s="9">
        <f>(L142-J142)*24</f>
        <v>3</v>
      </c>
      <c r="K143" s="9"/>
      <c r="L143" s="9"/>
      <c r="M143" s="9">
        <f>(O142-M142)*24</f>
        <v>3</v>
      </c>
      <c r="N143" s="9"/>
      <c r="O143" s="9"/>
      <c r="P143" s="9">
        <f>(R142-P142)*24</f>
        <v>0</v>
      </c>
      <c r="Q143" s="9"/>
      <c r="R143" s="9"/>
      <c r="S143" s="9">
        <f>(U142-S142)*24</f>
        <v>3</v>
      </c>
      <c r="T143" s="9"/>
      <c r="U143" s="9"/>
      <c r="V143" s="9">
        <f>(X142-V142)*24</f>
        <v>0</v>
      </c>
      <c r="W143" s="9"/>
      <c r="X143" s="9"/>
      <c r="Y143" s="9">
        <f>(AA142-Y142)*24</f>
        <v>3</v>
      </c>
      <c r="Z143" s="9"/>
      <c r="AA143" s="9"/>
      <c r="AB143" s="5"/>
      <c r="AC143" s="5"/>
      <c r="AD143" s="10"/>
      <c r="AE143" s="10"/>
      <c r="AF143" s="27"/>
      <c r="AG143" s="26"/>
      <c r="AH143" s="15"/>
      <c r="AI143" s="5"/>
      <c r="AJ143" s="5"/>
      <c r="AK143" s="10"/>
      <c r="AL143" s="28"/>
      <c r="AM143" s="9">
        <f>(AO142-AM142)*24</f>
        <v>3</v>
      </c>
      <c r="AN143" s="9"/>
      <c r="AO143" s="9"/>
      <c r="AP143" s="9">
        <f>(AR142-AP142)*24</f>
        <v>3</v>
      </c>
      <c r="AQ143" s="9"/>
      <c r="AR143" s="9"/>
      <c r="AS143" s="9">
        <f>(AU142-AS142)*24</f>
        <v>3</v>
      </c>
      <c r="AT143" s="9"/>
      <c r="AU143" s="9"/>
      <c r="AV143" s="9">
        <f>(AX142-AV142)*24</f>
        <v>0</v>
      </c>
      <c r="AW143" s="9"/>
      <c r="AX143" s="9"/>
      <c r="AY143" s="9">
        <f>(BA142-AY142)*24</f>
        <v>3</v>
      </c>
      <c r="AZ143" s="9"/>
      <c r="BA143" s="9"/>
      <c r="BB143" s="9">
        <f>(BD142-BB142)*24</f>
        <v>0</v>
      </c>
      <c r="BC143" s="9"/>
      <c r="BD143" s="9"/>
      <c r="BE143" s="9">
        <f>(BG142-BE142)*24</f>
        <v>3</v>
      </c>
      <c r="BF143" s="9"/>
      <c r="BG143" s="9"/>
      <c r="BH143" s="5"/>
      <c r="BI143" s="5"/>
      <c r="BJ143" s="10"/>
      <c r="BK143" s="10"/>
      <c r="BL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</row>
    <row r="144" spans="1:78" x14ac:dyDescent="0.3">
      <c r="A144" s="13"/>
      <c r="B144" s="15"/>
      <c r="C144" s="5"/>
      <c r="D144" s="5"/>
      <c r="E144" s="10"/>
      <c r="F144" s="28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5"/>
      <c r="AC144" s="5"/>
      <c r="AD144" s="38" t="s">
        <v>35</v>
      </c>
      <c r="AE144" s="39"/>
      <c r="AF144" s="27"/>
      <c r="AG144" s="26"/>
      <c r="AH144" s="15"/>
      <c r="AI144" s="5"/>
      <c r="AJ144" s="5"/>
      <c r="AK144" s="10"/>
      <c r="AL144" s="28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5"/>
      <c r="BI144" s="5"/>
      <c r="BJ144" s="38" t="s">
        <v>35</v>
      </c>
      <c r="BK144" s="39"/>
      <c r="BL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</row>
    <row r="145" spans="1:78" x14ac:dyDescent="0.3">
      <c r="A145" s="13"/>
      <c r="B145" s="15"/>
      <c r="C145" s="5"/>
      <c r="D145" s="5"/>
      <c r="E145" s="10"/>
      <c r="F145" s="28"/>
      <c r="G145" s="29" t="s">
        <v>33</v>
      </c>
      <c r="H145" s="30"/>
      <c r="I145" s="31"/>
      <c r="J145" s="29" t="s">
        <v>33</v>
      </c>
      <c r="K145" s="30"/>
      <c r="L145" s="31"/>
      <c r="M145" s="29" t="s">
        <v>33</v>
      </c>
      <c r="N145" s="30"/>
      <c r="O145" s="31"/>
      <c r="P145" s="29" t="s">
        <v>33</v>
      </c>
      <c r="Q145" s="30"/>
      <c r="R145" s="31"/>
      <c r="S145" s="29" t="s">
        <v>33</v>
      </c>
      <c r="T145" s="30"/>
      <c r="U145" s="31"/>
      <c r="V145" s="29" t="s">
        <v>33</v>
      </c>
      <c r="W145" s="30"/>
      <c r="X145" s="31"/>
      <c r="Y145" s="29" t="s">
        <v>33</v>
      </c>
      <c r="Z145" s="30"/>
      <c r="AA145" s="31"/>
      <c r="AB145" s="5"/>
      <c r="AC145" s="5"/>
      <c r="AD145" s="40"/>
      <c r="AE145" s="41"/>
      <c r="AF145" s="27"/>
      <c r="AG145" s="26"/>
      <c r="AH145" s="15"/>
      <c r="AI145" s="5"/>
      <c r="AJ145" s="5"/>
      <c r="AK145" s="10"/>
      <c r="AL145" s="28"/>
      <c r="AM145" s="29" t="s">
        <v>33</v>
      </c>
      <c r="AN145" s="30"/>
      <c r="AO145" s="31"/>
      <c r="AP145" s="29" t="s">
        <v>33</v>
      </c>
      <c r="AQ145" s="30"/>
      <c r="AR145" s="31"/>
      <c r="AS145" s="29" t="s">
        <v>33</v>
      </c>
      <c r="AT145" s="30"/>
      <c r="AU145" s="31"/>
      <c r="AV145" s="29" t="s">
        <v>33</v>
      </c>
      <c r="AW145" s="30"/>
      <c r="AX145" s="31"/>
      <c r="AY145" s="29" t="s">
        <v>33</v>
      </c>
      <c r="AZ145" s="30"/>
      <c r="BA145" s="31"/>
      <c r="BB145" s="29" t="s">
        <v>33</v>
      </c>
      <c r="BC145" s="30"/>
      <c r="BD145" s="31"/>
      <c r="BE145" s="29" t="s">
        <v>33</v>
      </c>
      <c r="BF145" s="30"/>
      <c r="BG145" s="31"/>
      <c r="BH145" s="5"/>
      <c r="BI145" s="5"/>
      <c r="BJ145" s="40"/>
      <c r="BK145" s="41"/>
      <c r="BL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</row>
    <row r="146" spans="1:78" x14ac:dyDescent="0.3">
      <c r="A146" s="13"/>
      <c r="B146" s="15"/>
      <c r="C146" s="5"/>
      <c r="D146" s="5"/>
      <c r="E146" s="10"/>
      <c r="F146" s="28"/>
      <c r="G146" s="32">
        <f ca="1">RANDBETWEEN(100,1000)</f>
        <v>379</v>
      </c>
      <c r="H146" s="33"/>
      <c r="I146" s="34"/>
      <c r="J146" s="32">
        <f ca="1">RANDBETWEEN(100,1000)</f>
        <v>530</v>
      </c>
      <c r="K146" s="33"/>
      <c r="L146" s="34"/>
      <c r="M146" s="32">
        <f ca="1">RANDBETWEEN(100,1000)</f>
        <v>891</v>
      </c>
      <c r="N146" s="33"/>
      <c r="O146" s="34"/>
      <c r="P146" s="32">
        <f ca="1">RANDBETWEEN(100,1000)</f>
        <v>433</v>
      </c>
      <c r="Q146" s="33"/>
      <c r="R146" s="34"/>
      <c r="S146" s="32">
        <f ca="1">RANDBETWEEN(100,1000)</f>
        <v>640</v>
      </c>
      <c r="T146" s="33"/>
      <c r="U146" s="34"/>
      <c r="V146" s="32">
        <f ca="1">RANDBETWEEN(100,1000)</f>
        <v>735</v>
      </c>
      <c r="W146" s="33"/>
      <c r="X146" s="34"/>
      <c r="Y146" s="32">
        <f ca="1">RANDBETWEEN(100,1000)</f>
        <v>518</v>
      </c>
      <c r="Z146" s="33"/>
      <c r="AA146" s="34"/>
      <c r="AB146" s="5"/>
      <c r="AC146" s="5"/>
      <c r="AD146" s="42"/>
      <c r="AE146" s="43"/>
      <c r="AF146" s="27"/>
      <c r="AG146" s="26"/>
      <c r="AH146" s="15"/>
      <c r="AI146" s="5"/>
      <c r="AJ146" s="5"/>
      <c r="AK146" s="10"/>
      <c r="AL146" s="28"/>
      <c r="AM146" s="32">
        <f ca="1">RANDBETWEEN(100,1000)</f>
        <v>812</v>
      </c>
      <c r="AN146" s="33"/>
      <c r="AO146" s="34"/>
      <c r="AP146" s="32">
        <f ca="1">RANDBETWEEN(100,1000)</f>
        <v>551</v>
      </c>
      <c r="AQ146" s="33"/>
      <c r="AR146" s="34"/>
      <c r="AS146" s="32">
        <f ca="1">RANDBETWEEN(100,1000)</f>
        <v>265</v>
      </c>
      <c r="AT146" s="33"/>
      <c r="AU146" s="34"/>
      <c r="AV146" s="32">
        <f ca="1">RANDBETWEEN(100,1000)</f>
        <v>672</v>
      </c>
      <c r="AW146" s="33"/>
      <c r="AX146" s="34"/>
      <c r="AY146" s="32">
        <f ca="1">RANDBETWEEN(100,1000)</f>
        <v>780</v>
      </c>
      <c r="AZ146" s="33"/>
      <c r="BA146" s="34"/>
      <c r="BB146" s="32">
        <f ca="1">RANDBETWEEN(100,1000)</f>
        <v>448</v>
      </c>
      <c r="BC146" s="33"/>
      <c r="BD146" s="34"/>
      <c r="BE146" s="32">
        <f ca="1">RANDBETWEEN(100,1000)</f>
        <v>825</v>
      </c>
      <c r="BF146" s="33"/>
      <c r="BG146" s="34"/>
      <c r="BH146" s="5"/>
      <c r="BI146" s="5"/>
      <c r="BJ146" s="42"/>
      <c r="BK146" s="43"/>
      <c r="BL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</row>
    <row r="147" spans="1:78" x14ac:dyDescent="0.3">
      <c r="A147" s="13"/>
      <c r="B147" s="15"/>
      <c r="C147" s="5"/>
      <c r="D147" s="5"/>
      <c r="E147" s="10"/>
      <c r="F147" s="28"/>
      <c r="G147" s="35"/>
      <c r="H147" s="36"/>
      <c r="I147" s="37"/>
      <c r="J147" s="35"/>
      <c r="K147" s="36"/>
      <c r="L147" s="37"/>
      <c r="M147" s="35"/>
      <c r="N147" s="36"/>
      <c r="O147" s="37"/>
      <c r="P147" s="35"/>
      <c r="Q147" s="36"/>
      <c r="R147" s="37"/>
      <c r="S147" s="35"/>
      <c r="T147" s="36"/>
      <c r="U147" s="37"/>
      <c r="V147" s="35"/>
      <c r="W147" s="36"/>
      <c r="X147" s="37"/>
      <c r="Y147" s="35"/>
      <c r="Z147" s="36"/>
      <c r="AA147" s="37"/>
      <c r="AB147" s="5"/>
      <c r="AC147" s="5"/>
      <c r="AD147" s="25">
        <f ca="1">SUM(G149:AA150)</f>
        <v>783.93999999999994</v>
      </c>
      <c r="AE147" s="45"/>
      <c r="AF147" s="27"/>
      <c r="AG147" s="26"/>
      <c r="AH147" s="15"/>
      <c r="AI147" s="5"/>
      <c r="AJ147" s="5"/>
      <c r="AK147" s="10"/>
      <c r="AL147" s="28"/>
      <c r="AM147" s="35"/>
      <c r="AN147" s="36"/>
      <c r="AO147" s="37"/>
      <c r="AP147" s="35"/>
      <c r="AQ147" s="36"/>
      <c r="AR147" s="37"/>
      <c r="AS147" s="35"/>
      <c r="AT147" s="36"/>
      <c r="AU147" s="37"/>
      <c r="AV147" s="35"/>
      <c r="AW147" s="36"/>
      <c r="AX147" s="37"/>
      <c r="AY147" s="35"/>
      <c r="AZ147" s="36"/>
      <c r="BA147" s="37"/>
      <c r="BB147" s="35"/>
      <c r="BC147" s="36"/>
      <c r="BD147" s="37"/>
      <c r="BE147" s="35"/>
      <c r="BF147" s="36"/>
      <c r="BG147" s="37"/>
      <c r="BH147" s="5"/>
      <c r="BI147" s="5"/>
      <c r="BJ147" s="25">
        <f ca="1">SUM(AM149:BG150)</f>
        <v>827.07</v>
      </c>
      <c r="BK147" s="45"/>
      <c r="BL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</row>
    <row r="148" spans="1:78" x14ac:dyDescent="0.3">
      <c r="A148" s="13"/>
      <c r="B148" s="15"/>
      <c r="C148" s="5"/>
      <c r="D148" s="5"/>
      <c r="E148" s="10"/>
      <c r="F148" s="28"/>
      <c r="G148" s="29" t="s">
        <v>34</v>
      </c>
      <c r="H148" s="30"/>
      <c r="I148" s="31"/>
      <c r="J148" s="29" t="s">
        <v>34</v>
      </c>
      <c r="K148" s="30"/>
      <c r="L148" s="31"/>
      <c r="M148" s="29" t="s">
        <v>34</v>
      </c>
      <c r="N148" s="30"/>
      <c r="O148" s="31"/>
      <c r="P148" s="29" t="s">
        <v>34</v>
      </c>
      <c r="Q148" s="30"/>
      <c r="R148" s="31"/>
      <c r="S148" s="29" t="s">
        <v>34</v>
      </c>
      <c r="T148" s="30"/>
      <c r="U148" s="31"/>
      <c r="V148" s="29" t="s">
        <v>34</v>
      </c>
      <c r="W148" s="30"/>
      <c r="X148" s="31"/>
      <c r="Y148" s="29" t="s">
        <v>34</v>
      </c>
      <c r="Z148" s="30"/>
      <c r="AA148" s="31"/>
      <c r="AB148" s="5"/>
      <c r="AC148" s="5"/>
      <c r="AD148" s="48"/>
      <c r="AE148" s="49"/>
      <c r="AF148" s="27"/>
      <c r="AG148" s="26"/>
      <c r="AH148" s="15"/>
      <c r="AI148" s="5"/>
      <c r="AJ148" s="5"/>
      <c r="AK148" s="10"/>
      <c r="AL148" s="28"/>
      <c r="AM148" s="29" t="s">
        <v>34</v>
      </c>
      <c r="AN148" s="30"/>
      <c r="AO148" s="31"/>
      <c r="AP148" s="29" t="s">
        <v>34</v>
      </c>
      <c r="AQ148" s="30"/>
      <c r="AR148" s="31"/>
      <c r="AS148" s="29" t="s">
        <v>34</v>
      </c>
      <c r="AT148" s="30"/>
      <c r="AU148" s="31"/>
      <c r="AV148" s="29" t="s">
        <v>34</v>
      </c>
      <c r="AW148" s="30"/>
      <c r="AX148" s="31"/>
      <c r="AY148" s="29" t="s">
        <v>34</v>
      </c>
      <c r="AZ148" s="30"/>
      <c r="BA148" s="31"/>
      <c r="BB148" s="29" t="s">
        <v>34</v>
      </c>
      <c r="BC148" s="30"/>
      <c r="BD148" s="31"/>
      <c r="BE148" s="29" t="s">
        <v>34</v>
      </c>
      <c r="BF148" s="30"/>
      <c r="BG148" s="31"/>
      <c r="BH148" s="5"/>
      <c r="BI148" s="5"/>
      <c r="BJ148" s="48"/>
      <c r="BK148" s="49"/>
      <c r="BL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</row>
    <row r="149" spans="1:78" x14ac:dyDescent="0.3">
      <c r="A149" s="13"/>
      <c r="B149" s="15"/>
      <c r="C149" s="5"/>
      <c r="D149" s="5"/>
      <c r="E149" s="10"/>
      <c r="F149" s="28"/>
      <c r="G149" s="19">
        <f ca="1">G146*$F138</f>
        <v>72.010000000000005</v>
      </c>
      <c r="H149" s="18"/>
      <c r="I149" s="20"/>
      <c r="J149" s="19">
        <f ca="1">J146*$F138</f>
        <v>100.7</v>
      </c>
      <c r="K149" s="18"/>
      <c r="L149" s="20"/>
      <c r="M149" s="19">
        <f ca="1">M146*$F138</f>
        <v>169.29</v>
      </c>
      <c r="N149" s="18"/>
      <c r="O149" s="20"/>
      <c r="P149" s="19">
        <f t="shared" ref="P149:AA149" ca="1" si="62">P146*$F138</f>
        <v>82.27</v>
      </c>
      <c r="Q149" s="18"/>
      <c r="R149" s="20"/>
      <c r="S149" s="19">
        <f t="shared" ref="S149:AA149" ca="1" si="63">S146*$F138</f>
        <v>121.6</v>
      </c>
      <c r="T149" s="18"/>
      <c r="U149" s="20"/>
      <c r="V149" s="19">
        <f ca="1">V146*$F138</f>
        <v>139.65</v>
      </c>
      <c r="W149" s="18"/>
      <c r="X149" s="20"/>
      <c r="Y149" s="19">
        <f t="shared" ref="Y149:AA149" ca="1" si="64">Y146*$F138</f>
        <v>98.42</v>
      </c>
      <c r="Z149" s="18"/>
      <c r="AA149" s="20"/>
      <c r="AB149" s="5"/>
      <c r="AC149" s="5"/>
      <c r="AD149" s="46"/>
      <c r="AE149" s="47"/>
      <c r="AF149" s="27"/>
      <c r="AG149" s="26"/>
      <c r="AH149" s="15"/>
      <c r="AI149" s="5"/>
      <c r="AJ149" s="5"/>
      <c r="AK149" s="10"/>
      <c r="AL149" s="28"/>
      <c r="AM149" s="19">
        <f ca="1">AM146*$F138</f>
        <v>154.28</v>
      </c>
      <c r="AN149" s="18"/>
      <c r="AO149" s="20"/>
      <c r="AP149" s="19">
        <f ca="1">AP146*$F138</f>
        <v>104.69</v>
      </c>
      <c r="AQ149" s="18"/>
      <c r="AR149" s="20"/>
      <c r="AS149" s="19">
        <f ca="1">AS146*$F138</f>
        <v>50.35</v>
      </c>
      <c r="AT149" s="18"/>
      <c r="AU149" s="20"/>
      <c r="AV149" s="19">
        <f t="shared" ref="AV149:BG149" ca="1" si="65">AV146*$F138</f>
        <v>127.68</v>
      </c>
      <c r="AW149" s="18"/>
      <c r="AX149" s="20"/>
      <c r="AY149" s="19">
        <f t="shared" ref="AY149:BG149" ca="1" si="66">AY146*$F138</f>
        <v>148.19999999999999</v>
      </c>
      <c r="AZ149" s="18"/>
      <c r="BA149" s="20"/>
      <c r="BB149" s="19">
        <f ca="1">BB146*$F138</f>
        <v>85.12</v>
      </c>
      <c r="BC149" s="18"/>
      <c r="BD149" s="20"/>
      <c r="BE149" s="19">
        <f t="shared" ref="BE149:BG149" ca="1" si="67">BE146*$F138</f>
        <v>156.75</v>
      </c>
      <c r="BF149" s="18"/>
      <c r="BG149" s="20"/>
      <c r="BH149" s="5"/>
      <c r="BI149" s="5"/>
      <c r="BJ149" s="46"/>
      <c r="BK149" s="47"/>
      <c r="BL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</row>
    <row r="150" spans="1:78" x14ac:dyDescent="0.3">
      <c r="A150" s="13"/>
      <c r="B150" s="15"/>
      <c r="C150" s="5"/>
      <c r="D150" s="5"/>
      <c r="E150" s="10"/>
      <c r="F150" s="28"/>
      <c r="G150" s="21"/>
      <c r="H150" s="22"/>
      <c r="I150" s="23"/>
      <c r="J150" s="21"/>
      <c r="K150" s="22"/>
      <c r="L150" s="23"/>
      <c r="M150" s="21"/>
      <c r="N150" s="22"/>
      <c r="O150" s="23"/>
      <c r="P150" s="21"/>
      <c r="Q150" s="22"/>
      <c r="R150" s="23"/>
      <c r="S150" s="21"/>
      <c r="T150" s="22"/>
      <c r="U150" s="23"/>
      <c r="V150" s="21"/>
      <c r="W150" s="22"/>
      <c r="X150" s="23"/>
      <c r="Y150" s="21"/>
      <c r="Z150" s="22"/>
      <c r="AA150" s="23"/>
      <c r="AB150" s="5"/>
      <c r="AC150" s="5"/>
      <c r="AD150" s="5"/>
      <c r="AE150" s="5"/>
      <c r="AG150" s="26"/>
      <c r="AH150" s="15"/>
      <c r="AI150" s="5"/>
      <c r="AJ150" s="5"/>
      <c r="AK150" s="10"/>
      <c r="AL150" s="28"/>
      <c r="AM150" s="21"/>
      <c r="AN150" s="22"/>
      <c r="AO150" s="23"/>
      <c r="AP150" s="21"/>
      <c r="AQ150" s="22"/>
      <c r="AR150" s="23"/>
      <c r="AS150" s="21"/>
      <c r="AT150" s="22"/>
      <c r="AU150" s="23"/>
      <c r="AV150" s="21"/>
      <c r="AW150" s="22"/>
      <c r="AX150" s="23"/>
      <c r="AY150" s="21"/>
      <c r="AZ150" s="22"/>
      <c r="BA150" s="23"/>
      <c r="BB150" s="21"/>
      <c r="BC150" s="22"/>
      <c r="BD150" s="23"/>
      <c r="BE150" s="21"/>
      <c r="BF150" s="22"/>
      <c r="BG150" s="23"/>
      <c r="BH150" s="5"/>
      <c r="BI150" s="5"/>
      <c r="BJ150" s="5"/>
      <c r="BK150" s="5"/>
      <c r="BL150" s="6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</row>
    <row r="151" spans="1:78" x14ac:dyDescent="0.3">
      <c r="A151" s="13"/>
      <c r="B151" s="5" t="s">
        <v>16</v>
      </c>
      <c r="C151" s="5"/>
      <c r="D151" s="5" t="s">
        <v>1</v>
      </c>
      <c r="E151" s="5" t="s">
        <v>17</v>
      </c>
      <c r="F151" s="5" t="s">
        <v>17</v>
      </c>
      <c r="G151" s="5" t="s">
        <v>18</v>
      </c>
      <c r="H151" s="5"/>
      <c r="I151" s="5"/>
      <c r="J151" s="5" t="s">
        <v>21</v>
      </c>
      <c r="K151" s="5"/>
      <c r="L151" s="5"/>
      <c r="M151" s="5" t="s">
        <v>22</v>
      </c>
      <c r="N151" s="5"/>
      <c r="O151" s="5"/>
      <c r="P151" s="5" t="s">
        <v>23</v>
      </c>
      <c r="Q151" s="5"/>
      <c r="R151" s="5"/>
      <c r="S151" s="5" t="s">
        <v>24</v>
      </c>
      <c r="T151" s="5"/>
      <c r="U151" s="5"/>
      <c r="V151" s="5" t="s">
        <v>25</v>
      </c>
      <c r="W151" s="5"/>
      <c r="X151" s="5"/>
      <c r="Y151" s="5" t="s">
        <v>20</v>
      </c>
      <c r="Z151" s="5"/>
      <c r="AA151" s="5"/>
      <c r="AB151" s="5" t="s">
        <v>26</v>
      </c>
      <c r="AC151" s="5"/>
      <c r="AD151" s="5" t="s">
        <v>27</v>
      </c>
      <c r="AE151" s="5"/>
      <c r="AF151" s="54" t="s">
        <v>36</v>
      </c>
      <c r="AG151" s="26"/>
      <c r="AH151" s="5" t="s">
        <v>16</v>
      </c>
      <c r="AI151" s="5"/>
      <c r="AJ151" s="5" t="s">
        <v>1</v>
      </c>
      <c r="AK151" s="5" t="s">
        <v>17</v>
      </c>
      <c r="AL151" s="5" t="s">
        <v>17</v>
      </c>
      <c r="AM151" s="5" t="s">
        <v>18</v>
      </c>
      <c r="AN151" s="5"/>
      <c r="AO151" s="5"/>
      <c r="AP151" s="5" t="s">
        <v>21</v>
      </c>
      <c r="AQ151" s="5"/>
      <c r="AR151" s="5"/>
      <c r="AS151" s="5" t="s">
        <v>22</v>
      </c>
      <c r="AT151" s="5"/>
      <c r="AU151" s="5"/>
      <c r="AV151" s="5" t="s">
        <v>23</v>
      </c>
      <c r="AW151" s="5"/>
      <c r="AX151" s="5"/>
      <c r="AY151" s="5" t="s">
        <v>24</v>
      </c>
      <c r="AZ151" s="5"/>
      <c r="BA151" s="5"/>
      <c r="BB151" s="5" t="s">
        <v>25</v>
      </c>
      <c r="BC151" s="5"/>
      <c r="BD151" s="5"/>
      <c r="BE151" s="5" t="s">
        <v>20</v>
      </c>
      <c r="BF151" s="5"/>
      <c r="BG151" s="5"/>
      <c r="BH151" s="5" t="s">
        <v>26</v>
      </c>
      <c r="BI151" s="5"/>
      <c r="BJ151" s="5" t="s">
        <v>27</v>
      </c>
      <c r="BK151" s="5"/>
      <c r="BL151" s="44" t="s">
        <v>36</v>
      </c>
    </row>
    <row r="152" spans="1:78" x14ac:dyDescent="0.3">
      <c r="A152" s="13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4"/>
      <c r="AG152" s="26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44"/>
      <c r="BQ152" s="44" t="s">
        <v>37</v>
      </c>
      <c r="BR152" s="44"/>
      <c r="BS152" s="44" t="s">
        <v>38</v>
      </c>
      <c r="BT152" s="44"/>
      <c r="BU152" s="44" t="s">
        <v>35</v>
      </c>
      <c r="BV152" s="44"/>
      <c r="BW152" s="44" t="s">
        <v>39</v>
      </c>
      <c r="BX152" s="44"/>
      <c r="BY152" s="5" t="s">
        <v>41</v>
      </c>
      <c r="BZ152" s="5"/>
    </row>
    <row r="153" spans="1:78" x14ac:dyDescent="0.3">
      <c r="A153" s="13"/>
      <c r="B153" s="6"/>
      <c r="C153" s="5"/>
      <c r="D153" s="6"/>
      <c r="E153" s="6"/>
      <c r="F153" s="6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27"/>
      <c r="AG153" s="26"/>
      <c r="AH153" s="6"/>
      <c r="AI153" s="5"/>
      <c r="AJ153" s="6"/>
      <c r="AK153" s="6"/>
      <c r="AL153" s="6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Q153" s="44"/>
      <c r="BR153" s="44"/>
      <c r="BS153" s="44"/>
      <c r="BT153" s="44"/>
      <c r="BU153" s="44"/>
      <c r="BV153" s="44"/>
      <c r="BW153" s="44"/>
      <c r="BX153" s="44"/>
      <c r="BY153" s="5"/>
      <c r="BZ153" s="5"/>
    </row>
    <row r="154" spans="1:78" x14ac:dyDescent="0.3">
      <c r="A154" s="13"/>
      <c r="B154" s="15">
        <v>10</v>
      </c>
      <c r="C154" s="5"/>
      <c r="D154" s="5" t="str">
        <f>VLOOKUP(B154,'Emp Table'!$C$5:$D$14,2)</f>
        <v>Name 10</v>
      </c>
      <c r="E154" s="10">
        <f ca="1">VLOOKUP('Emp Dashboard'!B154,'Emp Table'!$C$5:$H$14,5)</f>
        <v>19</v>
      </c>
      <c r="F154" s="28">
        <f ca="1">VLOOKUP('Emp Dashboard'!B154,'Emp Table'!$C$5:$H$14,6)</f>
        <v>0.12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27"/>
      <c r="AG154" s="26"/>
      <c r="AH154" s="15">
        <f>B154</f>
        <v>10</v>
      </c>
      <c r="AI154" s="5"/>
      <c r="AJ154" s="5" t="str">
        <f>VLOOKUP(AH154,'Emp Table'!$C$5:$D$14,2)</f>
        <v>Name 10</v>
      </c>
      <c r="AK154" s="10">
        <f ca="1">VLOOKUP('Emp Dashboard'!AH154,'Emp Table'!$C$5:$H$14,5)</f>
        <v>19</v>
      </c>
      <c r="AL154" s="28">
        <f ca="1">VLOOKUP('Emp Dashboard'!AH154,'Emp Table'!$C$5:$H$14,6)</f>
        <v>0.12</v>
      </c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P154" s="5">
        <f>B154</f>
        <v>10</v>
      </c>
      <c r="BQ154" s="5">
        <f>AB155+BH155</f>
        <v>86</v>
      </c>
      <c r="BR154" s="5"/>
      <c r="BS154" s="10">
        <f ca="1">AD155+BJ155</f>
        <v>1634</v>
      </c>
      <c r="BT154" s="5"/>
      <c r="BU154" s="10">
        <f ca="1">AD163+BJ163</f>
        <v>808.44</v>
      </c>
      <c r="BV154" s="5"/>
      <c r="BW154" s="10">
        <f ca="1">AF155+BL155</f>
        <v>2442.44</v>
      </c>
      <c r="BX154" s="5"/>
      <c r="BY154" s="5">
        <f ca="1">SUM(AM162:BG163)+SUM(G162:AA163)</f>
        <v>6737</v>
      </c>
      <c r="BZ154" s="5"/>
    </row>
    <row r="155" spans="1:78" x14ac:dyDescent="0.3">
      <c r="A155" s="13"/>
      <c r="B155" s="15"/>
      <c r="C155" s="5"/>
      <c r="D155" s="5"/>
      <c r="E155" s="10"/>
      <c r="F155" s="28"/>
      <c r="G155" s="17">
        <v>0.33333333333333331</v>
      </c>
      <c r="H155" s="6" t="s">
        <v>19</v>
      </c>
      <c r="I155" s="17">
        <v>0.5</v>
      </c>
      <c r="J155" s="17">
        <v>0.33333333333333331</v>
      </c>
      <c r="K155" s="6" t="s">
        <v>19</v>
      </c>
      <c r="L155" s="17">
        <v>0.5</v>
      </c>
      <c r="M155" s="17">
        <v>0.33333333333333331</v>
      </c>
      <c r="N155" s="6" t="s">
        <v>19</v>
      </c>
      <c r="O155" s="17">
        <v>0.5</v>
      </c>
      <c r="P155" s="17">
        <v>0.33333333333333331</v>
      </c>
      <c r="Q155" s="6" t="s">
        <v>19</v>
      </c>
      <c r="R155" s="17">
        <v>0.5</v>
      </c>
      <c r="S155" s="17">
        <v>0.33333333333333331</v>
      </c>
      <c r="T155" s="6" t="s">
        <v>19</v>
      </c>
      <c r="U155" s="17">
        <v>0.5</v>
      </c>
      <c r="V155" s="17">
        <v>0.33333333333333331</v>
      </c>
      <c r="W155" s="6" t="s">
        <v>19</v>
      </c>
      <c r="X155" s="17">
        <v>0.5</v>
      </c>
      <c r="Y155" s="17">
        <v>0.33333333333333331</v>
      </c>
      <c r="Z155" s="6" t="s">
        <v>19</v>
      </c>
      <c r="AA155" s="17">
        <v>0.5</v>
      </c>
      <c r="AB155" s="5">
        <f>SUM(G156:AA157,G159:AA160)</f>
        <v>43</v>
      </c>
      <c r="AC155" s="5"/>
      <c r="AD155" s="10">
        <f ca="1">AB155*E154</f>
        <v>817</v>
      </c>
      <c r="AE155" s="10"/>
      <c r="AF155" s="55">
        <f ca="1">AD155+AD163</f>
        <v>1330.3600000000001</v>
      </c>
      <c r="AG155" s="26"/>
      <c r="AH155" s="15"/>
      <c r="AI155" s="5"/>
      <c r="AJ155" s="5"/>
      <c r="AK155" s="10"/>
      <c r="AL155" s="28"/>
      <c r="AM155" s="17">
        <v>0.33333333333333331</v>
      </c>
      <c r="AN155" s="6" t="s">
        <v>19</v>
      </c>
      <c r="AO155" s="17">
        <v>0.5</v>
      </c>
      <c r="AP155" s="17">
        <v>0.33333333333333331</v>
      </c>
      <c r="AQ155" s="6" t="s">
        <v>19</v>
      </c>
      <c r="AR155" s="17">
        <v>0.5</v>
      </c>
      <c r="AS155" s="17">
        <v>0.33333333333333331</v>
      </c>
      <c r="AT155" s="6" t="s">
        <v>19</v>
      </c>
      <c r="AU155" s="17">
        <v>0.5</v>
      </c>
      <c r="AV155" s="17">
        <v>0.33333333333333331</v>
      </c>
      <c r="AW155" s="6" t="s">
        <v>19</v>
      </c>
      <c r="AX155" s="17">
        <v>0.5</v>
      </c>
      <c r="AY155" s="17">
        <v>0.33333333333333331</v>
      </c>
      <c r="AZ155" s="6" t="s">
        <v>19</v>
      </c>
      <c r="BA155" s="17">
        <v>0.5</v>
      </c>
      <c r="BB155" s="17">
        <v>0.33333333333333331</v>
      </c>
      <c r="BC155" s="6" t="s">
        <v>19</v>
      </c>
      <c r="BD155" s="17">
        <v>0.5</v>
      </c>
      <c r="BE155" s="17">
        <v>0.33333333333333331</v>
      </c>
      <c r="BF155" s="6" t="s">
        <v>19</v>
      </c>
      <c r="BG155" s="17">
        <v>0.5</v>
      </c>
      <c r="BH155" s="5">
        <f>SUM(AM156:BG157,AM159:BG160)</f>
        <v>43</v>
      </c>
      <c r="BI155" s="5"/>
      <c r="BJ155" s="10">
        <f ca="1">BH155*AK154</f>
        <v>817</v>
      </c>
      <c r="BK155" s="10"/>
      <c r="BL155" s="10">
        <f ca="1">BJ155+BJ163</f>
        <v>1112.08</v>
      </c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</row>
    <row r="156" spans="1:78" x14ac:dyDescent="0.3">
      <c r="A156" s="13"/>
      <c r="B156" s="15"/>
      <c r="C156" s="5"/>
      <c r="D156" s="5"/>
      <c r="E156" s="10"/>
      <c r="F156" s="28"/>
      <c r="G156" s="9">
        <f>(I155-G155)*24</f>
        <v>4</v>
      </c>
      <c r="H156" s="9"/>
      <c r="I156" s="9"/>
      <c r="J156" s="9">
        <f>(L155-J155)*24</f>
        <v>4</v>
      </c>
      <c r="K156" s="9"/>
      <c r="L156" s="9"/>
      <c r="M156" s="9">
        <f>(O155-M155)*24</f>
        <v>4</v>
      </c>
      <c r="N156" s="9"/>
      <c r="O156" s="9"/>
      <c r="P156" s="9">
        <f>(R155-P155)*24</f>
        <v>4</v>
      </c>
      <c r="Q156" s="9"/>
      <c r="R156" s="9"/>
      <c r="S156" s="9">
        <f>(U155-S155)*24</f>
        <v>4</v>
      </c>
      <c r="T156" s="9"/>
      <c r="U156" s="9"/>
      <c r="V156" s="9">
        <f>(X155-V155)*24</f>
        <v>4</v>
      </c>
      <c r="W156" s="9"/>
      <c r="X156" s="9"/>
      <c r="Y156" s="9">
        <f>(AA155-Y155)*24</f>
        <v>4</v>
      </c>
      <c r="Z156" s="9"/>
      <c r="AA156" s="9"/>
      <c r="AB156" s="5"/>
      <c r="AC156" s="5"/>
      <c r="AD156" s="10"/>
      <c r="AE156" s="10"/>
      <c r="AF156" s="27"/>
      <c r="AG156" s="26"/>
      <c r="AH156" s="15"/>
      <c r="AI156" s="5"/>
      <c r="AJ156" s="5"/>
      <c r="AK156" s="10"/>
      <c r="AL156" s="28"/>
      <c r="AM156" s="9">
        <f>(AO155-AM155)*24</f>
        <v>4</v>
      </c>
      <c r="AN156" s="9"/>
      <c r="AO156" s="9"/>
      <c r="AP156" s="9">
        <f>(AR155-AP155)*24</f>
        <v>4</v>
      </c>
      <c r="AQ156" s="9"/>
      <c r="AR156" s="9"/>
      <c r="AS156" s="9">
        <f>(AU155-AS155)*24</f>
        <v>4</v>
      </c>
      <c r="AT156" s="9"/>
      <c r="AU156" s="9"/>
      <c r="AV156" s="9">
        <f>(AX155-AV155)*24</f>
        <v>4</v>
      </c>
      <c r="AW156" s="9"/>
      <c r="AX156" s="9"/>
      <c r="AY156" s="9">
        <f>(BA155-AY155)*24</f>
        <v>4</v>
      </c>
      <c r="AZ156" s="9"/>
      <c r="BA156" s="9"/>
      <c r="BB156" s="9">
        <f>(BD155-BB155)*24</f>
        <v>4</v>
      </c>
      <c r="BC156" s="9"/>
      <c r="BD156" s="9"/>
      <c r="BE156" s="9">
        <f>(BG155-BE155)*24</f>
        <v>4</v>
      </c>
      <c r="BF156" s="9"/>
      <c r="BG156" s="9"/>
      <c r="BH156" s="5"/>
      <c r="BI156" s="5"/>
      <c r="BJ156" s="10"/>
      <c r="BK156" s="10"/>
      <c r="BL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</row>
    <row r="157" spans="1:78" x14ac:dyDescent="0.3">
      <c r="A157" s="13"/>
      <c r="B157" s="15"/>
      <c r="C157" s="5"/>
      <c r="D157" s="5"/>
      <c r="E157" s="10"/>
      <c r="F157" s="28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5"/>
      <c r="AC157" s="5"/>
      <c r="AD157" s="10"/>
      <c r="AE157" s="10"/>
      <c r="AF157" s="27"/>
      <c r="AG157" s="26"/>
      <c r="AH157" s="15"/>
      <c r="AI157" s="5"/>
      <c r="AJ157" s="5"/>
      <c r="AK157" s="10"/>
      <c r="AL157" s="28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5"/>
      <c r="BI157" s="5"/>
      <c r="BJ157" s="10"/>
      <c r="BK157" s="10"/>
      <c r="BL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</row>
    <row r="158" spans="1:78" x14ac:dyDescent="0.3">
      <c r="A158" s="13"/>
      <c r="B158" s="15"/>
      <c r="C158" s="5"/>
      <c r="D158" s="5"/>
      <c r="E158" s="10"/>
      <c r="F158" s="28"/>
      <c r="G158" s="17">
        <v>0.54166666666666663</v>
      </c>
      <c r="H158" s="6" t="s">
        <v>19</v>
      </c>
      <c r="I158" s="17">
        <v>0.66666666666666663</v>
      </c>
      <c r="J158" s="17">
        <v>0.54166666666666663</v>
      </c>
      <c r="K158" s="6" t="s">
        <v>19</v>
      </c>
      <c r="L158" s="17">
        <v>0.66666666666666663</v>
      </c>
      <c r="M158" s="17">
        <v>0.54166666666666663</v>
      </c>
      <c r="N158" s="6" t="s">
        <v>19</v>
      </c>
      <c r="O158" s="17">
        <v>0.66666666666666663</v>
      </c>
      <c r="P158" s="17"/>
      <c r="Q158" s="6" t="s">
        <v>19</v>
      </c>
      <c r="R158" s="17"/>
      <c r="S158" s="17">
        <v>0.54166666666666663</v>
      </c>
      <c r="T158" s="6" t="s">
        <v>19</v>
      </c>
      <c r="U158" s="17">
        <v>0.66666666666666663</v>
      </c>
      <c r="V158" s="17"/>
      <c r="W158" s="6" t="s">
        <v>19</v>
      </c>
      <c r="X158" s="17"/>
      <c r="Y158" s="17">
        <v>0.54166666666666663</v>
      </c>
      <c r="Z158" s="6" t="s">
        <v>19</v>
      </c>
      <c r="AA158" s="17">
        <v>0.66666666666666663</v>
      </c>
      <c r="AB158" s="5"/>
      <c r="AC158" s="5"/>
      <c r="AD158" s="10"/>
      <c r="AE158" s="10"/>
      <c r="AF158" s="27"/>
      <c r="AG158" s="26"/>
      <c r="AH158" s="15"/>
      <c r="AI158" s="5"/>
      <c r="AJ158" s="5"/>
      <c r="AK158" s="10"/>
      <c r="AL158" s="28"/>
      <c r="AM158" s="17">
        <v>0.54166666666666663</v>
      </c>
      <c r="AN158" s="6" t="s">
        <v>19</v>
      </c>
      <c r="AO158" s="17">
        <v>0.66666666666666663</v>
      </c>
      <c r="AP158" s="17">
        <v>0.54166666666666663</v>
      </c>
      <c r="AQ158" s="6" t="s">
        <v>19</v>
      </c>
      <c r="AR158" s="17">
        <v>0.66666666666666663</v>
      </c>
      <c r="AS158" s="17">
        <v>0.54166666666666663</v>
      </c>
      <c r="AT158" s="6" t="s">
        <v>19</v>
      </c>
      <c r="AU158" s="17">
        <v>0.66666666666666663</v>
      </c>
      <c r="AV158" s="17"/>
      <c r="AW158" s="6" t="s">
        <v>19</v>
      </c>
      <c r="AX158" s="17"/>
      <c r="AY158" s="17">
        <v>0.54166666666666663</v>
      </c>
      <c r="AZ158" s="6" t="s">
        <v>19</v>
      </c>
      <c r="BA158" s="17">
        <v>0.66666666666666663</v>
      </c>
      <c r="BB158" s="17"/>
      <c r="BC158" s="6" t="s">
        <v>19</v>
      </c>
      <c r="BD158" s="17"/>
      <c r="BE158" s="17">
        <v>0.54166666666666663</v>
      </c>
      <c r="BF158" s="6" t="s">
        <v>19</v>
      </c>
      <c r="BG158" s="17">
        <v>0.66666666666666663</v>
      </c>
      <c r="BH158" s="5"/>
      <c r="BI158" s="5"/>
      <c r="BJ158" s="10"/>
      <c r="BK158" s="10"/>
      <c r="BL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</row>
    <row r="159" spans="1:78" x14ac:dyDescent="0.3">
      <c r="A159" s="13"/>
      <c r="B159" s="15"/>
      <c r="C159" s="5"/>
      <c r="D159" s="5"/>
      <c r="E159" s="10"/>
      <c r="F159" s="28"/>
      <c r="G159" s="9">
        <f>(I158-G158)*24</f>
        <v>3</v>
      </c>
      <c r="H159" s="9"/>
      <c r="I159" s="9"/>
      <c r="J159" s="9">
        <f>(L158-J158)*24</f>
        <v>3</v>
      </c>
      <c r="K159" s="9"/>
      <c r="L159" s="9"/>
      <c r="M159" s="9">
        <f>(O158-M158)*24</f>
        <v>3</v>
      </c>
      <c r="N159" s="9"/>
      <c r="O159" s="9"/>
      <c r="P159" s="9">
        <f>(R158-P158)*24</f>
        <v>0</v>
      </c>
      <c r="Q159" s="9"/>
      <c r="R159" s="9"/>
      <c r="S159" s="9">
        <f>(U158-S158)*24</f>
        <v>3</v>
      </c>
      <c r="T159" s="9"/>
      <c r="U159" s="9"/>
      <c r="V159" s="9">
        <f>(X158-V158)*24</f>
        <v>0</v>
      </c>
      <c r="W159" s="9"/>
      <c r="X159" s="9"/>
      <c r="Y159" s="9">
        <f>(AA158-Y158)*24</f>
        <v>3</v>
      </c>
      <c r="Z159" s="9"/>
      <c r="AA159" s="9"/>
      <c r="AB159" s="5"/>
      <c r="AC159" s="5"/>
      <c r="AD159" s="10"/>
      <c r="AE159" s="10"/>
      <c r="AF159" s="27"/>
      <c r="AG159" s="26"/>
      <c r="AH159" s="15"/>
      <c r="AI159" s="5"/>
      <c r="AJ159" s="5"/>
      <c r="AK159" s="10"/>
      <c r="AL159" s="28"/>
      <c r="AM159" s="9">
        <f>(AO158-AM158)*24</f>
        <v>3</v>
      </c>
      <c r="AN159" s="9"/>
      <c r="AO159" s="9"/>
      <c r="AP159" s="9">
        <f>(AR158-AP158)*24</f>
        <v>3</v>
      </c>
      <c r="AQ159" s="9"/>
      <c r="AR159" s="9"/>
      <c r="AS159" s="9">
        <f>(AU158-AS158)*24</f>
        <v>3</v>
      </c>
      <c r="AT159" s="9"/>
      <c r="AU159" s="9"/>
      <c r="AV159" s="9">
        <f>(AX158-AV158)*24</f>
        <v>0</v>
      </c>
      <c r="AW159" s="9"/>
      <c r="AX159" s="9"/>
      <c r="AY159" s="9">
        <f>(BA158-AY158)*24</f>
        <v>3</v>
      </c>
      <c r="AZ159" s="9"/>
      <c r="BA159" s="9"/>
      <c r="BB159" s="9">
        <f>(BD158-BB158)*24</f>
        <v>0</v>
      </c>
      <c r="BC159" s="9"/>
      <c r="BD159" s="9"/>
      <c r="BE159" s="9">
        <f>(BG158-BE158)*24</f>
        <v>3</v>
      </c>
      <c r="BF159" s="9"/>
      <c r="BG159" s="9"/>
      <c r="BH159" s="5"/>
      <c r="BI159" s="5"/>
      <c r="BJ159" s="10"/>
      <c r="BK159" s="10"/>
      <c r="BL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</row>
    <row r="160" spans="1:78" x14ac:dyDescent="0.3">
      <c r="A160" s="13"/>
      <c r="B160" s="15"/>
      <c r="C160" s="5"/>
      <c r="D160" s="5"/>
      <c r="E160" s="10"/>
      <c r="F160" s="28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19"/>
      <c r="AC160" s="20"/>
      <c r="AD160" s="38" t="s">
        <v>35</v>
      </c>
      <c r="AE160" s="39"/>
      <c r="AF160" s="27"/>
      <c r="AG160" s="26"/>
      <c r="AH160" s="15"/>
      <c r="AI160" s="5"/>
      <c r="AJ160" s="5"/>
      <c r="AK160" s="10"/>
      <c r="AL160" s="28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19"/>
      <c r="BI160" s="20"/>
      <c r="BJ160" s="38" t="s">
        <v>35</v>
      </c>
      <c r="BK160" s="39"/>
      <c r="BL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</row>
    <row r="161" spans="1:78" x14ac:dyDescent="0.3">
      <c r="A161" s="13"/>
      <c r="B161" s="15"/>
      <c r="C161" s="5"/>
      <c r="D161" s="5"/>
      <c r="E161" s="10"/>
      <c r="F161" s="28"/>
      <c r="G161" s="29" t="s">
        <v>33</v>
      </c>
      <c r="H161" s="30"/>
      <c r="I161" s="31"/>
      <c r="J161" s="29" t="s">
        <v>33</v>
      </c>
      <c r="K161" s="30"/>
      <c r="L161" s="31"/>
      <c r="M161" s="29" t="s">
        <v>33</v>
      </c>
      <c r="N161" s="30"/>
      <c r="O161" s="31"/>
      <c r="P161" s="29" t="s">
        <v>33</v>
      </c>
      <c r="Q161" s="30"/>
      <c r="R161" s="31"/>
      <c r="S161" s="29" t="s">
        <v>33</v>
      </c>
      <c r="T161" s="30"/>
      <c r="U161" s="31"/>
      <c r="V161" s="29" t="s">
        <v>33</v>
      </c>
      <c r="W161" s="30"/>
      <c r="X161" s="31"/>
      <c r="Y161" s="29" t="s">
        <v>33</v>
      </c>
      <c r="Z161" s="30"/>
      <c r="AA161" s="31"/>
      <c r="AB161" s="24"/>
      <c r="AC161" s="56"/>
      <c r="AD161" s="40"/>
      <c r="AE161" s="41"/>
      <c r="AF161" s="27"/>
      <c r="AG161" s="26"/>
      <c r="AH161" s="15"/>
      <c r="AI161" s="5"/>
      <c r="AJ161" s="5"/>
      <c r="AK161" s="10"/>
      <c r="AL161" s="28"/>
      <c r="AM161" s="29" t="s">
        <v>33</v>
      </c>
      <c r="AN161" s="30"/>
      <c r="AO161" s="31"/>
      <c r="AP161" s="29" t="s">
        <v>33</v>
      </c>
      <c r="AQ161" s="30"/>
      <c r="AR161" s="31"/>
      <c r="AS161" s="29" t="s">
        <v>33</v>
      </c>
      <c r="AT161" s="30"/>
      <c r="AU161" s="31"/>
      <c r="AV161" s="29" t="s">
        <v>33</v>
      </c>
      <c r="AW161" s="30"/>
      <c r="AX161" s="31"/>
      <c r="AY161" s="29" t="s">
        <v>33</v>
      </c>
      <c r="AZ161" s="30"/>
      <c r="BA161" s="31"/>
      <c r="BB161" s="29" t="s">
        <v>33</v>
      </c>
      <c r="BC161" s="30"/>
      <c r="BD161" s="31"/>
      <c r="BE161" s="29" t="s">
        <v>33</v>
      </c>
      <c r="BF161" s="30"/>
      <c r="BG161" s="31"/>
      <c r="BH161" s="24"/>
      <c r="BI161" s="56"/>
      <c r="BJ161" s="40"/>
      <c r="BK161" s="41"/>
      <c r="BL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</row>
    <row r="162" spans="1:78" x14ac:dyDescent="0.3">
      <c r="A162" s="13"/>
      <c r="B162" s="15"/>
      <c r="C162" s="5"/>
      <c r="D162" s="5"/>
      <c r="E162" s="10"/>
      <c r="F162" s="28"/>
      <c r="G162" s="32">
        <f ca="1">RANDBETWEEN(100,1000)</f>
        <v>104</v>
      </c>
      <c r="H162" s="33"/>
      <c r="I162" s="34"/>
      <c r="J162" s="32">
        <f ca="1">RANDBETWEEN(100,1000)</f>
        <v>784</v>
      </c>
      <c r="K162" s="33"/>
      <c r="L162" s="34"/>
      <c r="M162" s="32">
        <f ca="1">RANDBETWEEN(100,1000)</f>
        <v>407</v>
      </c>
      <c r="N162" s="33"/>
      <c r="O162" s="34"/>
      <c r="P162" s="32">
        <f ca="1">RANDBETWEEN(100,1000)</f>
        <v>582</v>
      </c>
      <c r="Q162" s="33"/>
      <c r="R162" s="34"/>
      <c r="S162" s="32">
        <f ca="1">RANDBETWEEN(100,1000)</f>
        <v>889</v>
      </c>
      <c r="T162" s="33"/>
      <c r="U162" s="34"/>
      <c r="V162" s="32">
        <f ca="1">RANDBETWEEN(100,1000)</f>
        <v>889</v>
      </c>
      <c r="W162" s="33"/>
      <c r="X162" s="34"/>
      <c r="Y162" s="32">
        <f ca="1">RANDBETWEEN(100,1000)</f>
        <v>623</v>
      </c>
      <c r="Z162" s="33"/>
      <c r="AA162" s="34"/>
      <c r="AB162" s="24"/>
      <c r="AC162" s="56"/>
      <c r="AD162" s="42"/>
      <c r="AE162" s="43"/>
      <c r="AF162" s="27"/>
      <c r="AG162" s="26"/>
      <c r="AH162" s="15"/>
      <c r="AI162" s="5"/>
      <c r="AJ162" s="5"/>
      <c r="AK162" s="10"/>
      <c r="AL162" s="28"/>
      <c r="AM162" s="32">
        <f ca="1">RANDBETWEEN(100,1000)</f>
        <v>892</v>
      </c>
      <c r="AN162" s="33"/>
      <c r="AO162" s="34"/>
      <c r="AP162" s="32">
        <f ca="1">RANDBETWEEN(100,1000)</f>
        <v>185</v>
      </c>
      <c r="AQ162" s="33"/>
      <c r="AR162" s="34"/>
      <c r="AS162" s="32">
        <f ca="1">RANDBETWEEN(100,1000)</f>
        <v>156</v>
      </c>
      <c r="AT162" s="33"/>
      <c r="AU162" s="34"/>
      <c r="AV162" s="32">
        <f ca="1">RANDBETWEEN(100,1000)</f>
        <v>302</v>
      </c>
      <c r="AW162" s="33"/>
      <c r="AX162" s="34"/>
      <c r="AY162" s="32">
        <f ca="1">RANDBETWEEN(100,1000)</f>
        <v>323</v>
      </c>
      <c r="AZ162" s="33"/>
      <c r="BA162" s="34"/>
      <c r="BB162" s="32">
        <f ca="1">RANDBETWEEN(100,1000)</f>
        <v>299</v>
      </c>
      <c r="BC162" s="33"/>
      <c r="BD162" s="34"/>
      <c r="BE162" s="32">
        <f ca="1">RANDBETWEEN(100,1000)</f>
        <v>302</v>
      </c>
      <c r="BF162" s="33"/>
      <c r="BG162" s="34"/>
      <c r="BH162" s="24"/>
      <c r="BI162" s="56"/>
      <c r="BJ162" s="42"/>
      <c r="BK162" s="43"/>
      <c r="BL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</row>
    <row r="163" spans="1:78" x14ac:dyDescent="0.3">
      <c r="A163" s="13"/>
      <c r="B163" s="15"/>
      <c r="C163" s="5"/>
      <c r="D163" s="5"/>
      <c r="E163" s="10"/>
      <c r="F163" s="28"/>
      <c r="G163" s="35"/>
      <c r="H163" s="36"/>
      <c r="I163" s="37"/>
      <c r="J163" s="35"/>
      <c r="K163" s="36"/>
      <c r="L163" s="37"/>
      <c r="M163" s="35"/>
      <c r="N163" s="36"/>
      <c r="O163" s="37"/>
      <c r="P163" s="35"/>
      <c r="Q163" s="36"/>
      <c r="R163" s="37"/>
      <c r="S163" s="35"/>
      <c r="T163" s="36"/>
      <c r="U163" s="37"/>
      <c r="V163" s="35"/>
      <c r="W163" s="36"/>
      <c r="X163" s="37"/>
      <c r="Y163" s="35"/>
      <c r="Z163" s="36"/>
      <c r="AA163" s="37"/>
      <c r="AB163" s="24"/>
      <c r="AC163" s="56"/>
      <c r="AD163" s="25">
        <f ca="1">SUM(G165:AA166)</f>
        <v>513.36</v>
      </c>
      <c r="AE163" s="45"/>
      <c r="AF163" s="27"/>
      <c r="AG163" s="26"/>
      <c r="AH163" s="15"/>
      <c r="AI163" s="5"/>
      <c r="AJ163" s="5"/>
      <c r="AK163" s="10"/>
      <c r="AL163" s="28"/>
      <c r="AM163" s="35"/>
      <c r="AN163" s="36"/>
      <c r="AO163" s="37"/>
      <c r="AP163" s="35"/>
      <c r="AQ163" s="36"/>
      <c r="AR163" s="37"/>
      <c r="AS163" s="35"/>
      <c r="AT163" s="36"/>
      <c r="AU163" s="37"/>
      <c r="AV163" s="35"/>
      <c r="AW163" s="36"/>
      <c r="AX163" s="37"/>
      <c r="AY163" s="35"/>
      <c r="AZ163" s="36"/>
      <c r="BA163" s="37"/>
      <c r="BB163" s="35"/>
      <c r="BC163" s="36"/>
      <c r="BD163" s="37"/>
      <c r="BE163" s="35"/>
      <c r="BF163" s="36"/>
      <c r="BG163" s="37"/>
      <c r="BH163" s="24"/>
      <c r="BI163" s="56"/>
      <c r="BJ163" s="25">
        <f ca="1">SUM(AM165:BG166)</f>
        <v>295.08</v>
      </c>
      <c r="BK163" s="45"/>
      <c r="BL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</row>
    <row r="164" spans="1:78" x14ac:dyDescent="0.3">
      <c r="A164" s="13"/>
      <c r="B164" s="15"/>
      <c r="C164" s="5"/>
      <c r="D164" s="5"/>
      <c r="E164" s="10"/>
      <c r="F164" s="28"/>
      <c r="G164" s="29" t="s">
        <v>34</v>
      </c>
      <c r="H164" s="30"/>
      <c r="I164" s="31"/>
      <c r="J164" s="29" t="s">
        <v>34</v>
      </c>
      <c r="K164" s="30"/>
      <c r="L164" s="31"/>
      <c r="M164" s="29" t="s">
        <v>34</v>
      </c>
      <c r="N164" s="30"/>
      <c r="O164" s="31"/>
      <c r="P164" s="29" t="s">
        <v>34</v>
      </c>
      <c r="Q164" s="30"/>
      <c r="R164" s="31"/>
      <c r="S164" s="29" t="s">
        <v>34</v>
      </c>
      <c r="T164" s="30"/>
      <c r="U164" s="31"/>
      <c r="V164" s="29" t="s">
        <v>34</v>
      </c>
      <c r="W164" s="30"/>
      <c r="X164" s="31"/>
      <c r="Y164" s="29" t="s">
        <v>34</v>
      </c>
      <c r="Z164" s="30"/>
      <c r="AA164" s="31"/>
      <c r="AB164" s="24"/>
      <c r="AC164" s="56"/>
      <c r="AD164" s="48"/>
      <c r="AE164" s="49"/>
      <c r="AF164" s="27"/>
      <c r="AG164" s="26"/>
      <c r="AH164" s="15"/>
      <c r="AI164" s="5"/>
      <c r="AJ164" s="5"/>
      <c r="AK164" s="10"/>
      <c r="AL164" s="28"/>
      <c r="AM164" s="29" t="s">
        <v>34</v>
      </c>
      <c r="AN164" s="30"/>
      <c r="AO164" s="31"/>
      <c r="AP164" s="29" t="s">
        <v>34</v>
      </c>
      <c r="AQ164" s="30"/>
      <c r="AR164" s="31"/>
      <c r="AS164" s="29" t="s">
        <v>34</v>
      </c>
      <c r="AT164" s="30"/>
      <c r="AU164" s="31"/>
      <c r="AV164" s="29" t="s">
        <v>34</v>
      </c>
      <c r="AW164" s="30"/>
      <c r="AX164" s="31"/>
      <c r="AY164" s="29" t="s">
        <v>34</v>
      </c>
      <c r="AZ164" s="30"/>
      <c r="BA164" s="31"/>
      <c r="BB164" s="29" t="s">
        <v>34</v>
      </c>
      <c r="BC164" s="30"/>
      <c r="BD164" s="31"/>
      <c r="BE164" s="29" t="s">
        <v>34</v>
      </c>
      <c r="BF164" s="30"/>
      <c r="BG164" s="31"/>
      <c r="BH164" s="24"/>
      <c r="BI164" s="56"/>
      <c r="BJ164" s="48"/>
      <c r="BK164" s="49"/>
      <c r="BL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</row>
    <row r="165" spans="1:78" x14ac:dyDescent="0.3">
      <c r="A165" s="13"/>
      <c r="B165" s="15"/>
      <c r="C165" s="5"/>
      <c r="D165" s="5"/>
      <c r="E165" s="10"/>
      <c r="F165" s="28"/>
      <c r="G165" s="19">
        <f ca="1">G162*$F154</f>
        <v>12.48</v>
      </c>
      <c r="H165" s="18"/>
      <c r="I165" s="20"/>
      <c r="J165" s="19">
        <f ca="1">J162*$F154</f>
        <v>94.08</v>
      </c>
      <c r="K165" s="18"/>
      <c r="L165" s="20"/>
      <c r="M165" s="19">
        <f ca="1">M162*$F154</f>
        <v>48.839999999999996</v>
      </c>
      <c r="N165" s="18"/>
      <c r="O165" s="20"/>
      <c r="P165" s="19">
        <f t="shared" ref="P165:AA165" ca="1" si="68">P162*$F154</f>
        <v>69.84</v>
      </c>
      <c r="Q165" s="18"/>
      <c r="R165" s="20"/>
      <c r="S165" s="19">
        <f t="shared" ref="S165:AA165" ca="1" si="69">S162*$F154</f>
        <v>106.67999999999999</v>
      </c>
      <c r="T165" s="18"/>
      <c r="U165" s="20"/>
      <c r="V165" s="19">
        <f t="shared" ref="V165:AA165" ca="1" si="70">V162*$F154</f>
        <v>106.67999999999999</v>
      </c>
      <c r="W165" s="18"/>
      <c r="X165" s="20"/>
      <c r="Y165" s="19">
        <f t="shared" ref="Y165:AA165" ca="1" si="71">Y162*$F154</f>
        <v>74.759999999999991</v>
      </c>
      <c r="Z165" s="18"/>
      <c r="AA165" s="20"/>
      <c r="AB165" s="24"/>
      <c r="AC165" s="56"/>
      <c r="AD165" s="46"/>
      <c r="AE165" s="47"/>
      <c r="AF165" s="27"/>
      <c r="AG165" s="26"/>
      <c r="AH165" s="15"/>
      <c r="AI165" s="5"/>
      <c r="AJ165" s="5"/>
      <c r="AK165" s="10"/>
      <c r="AL165" s="28"/>
      <c r="AM165" s="19">
        <f ca="1">AM162*$F154</f>
        <v>107.03999999999999</v>
      </c>
      <c r="AN165" s="18"/>
      <c r="AO165" s="20"/>
      <c r="AP165" s="19">
        <f ca="1">AP162*$F154</f>
        <v>22.2</v>
      </c>
      <c r="AQ165" s="18"/>
      <c r="AR165" s="20"/>
      <c r="AS165" s="19">
        <f ca="1">AS162*$F154</f>
        <v>18.72</v>
      </c>
      <c r="AT165" s="18"/>
      <c r="AU165" s="20"/>
      <c r="AV165" s="19">
        <f t="shared" ref="AV165:BG165" ca="1" si="72">AV162*$F154</f>
        <v>36.24</v>
      </c>
      <c r="AW165" s="18"/>
      <c r="AX165" s="20"/>
      <c r="AY165" s="19">
        <f t="shared" ref="AY165:BG165" ca="1" si="73">AY162*$F154</f>
        <v>38.76</v>
      </c>
      <c r="AZ165" s="18"/>
      <c r="BA165" s="20"/>
      <c r="BB165" s="19">
        <f t="shared" ref="BB165:BG165" ca="1" si="74">BB162*$F154</f>
        <v>35.879999999999995</v>
      </c>
      <c r="BC165" s="18"/>
      <c r="BD165" s="20"/>
      <c r="BE165" s="19">
        <f t="shared" ref="BE165:BG165" ca="1" si="75">BE162*$F154</f>
        <v>36.24</v>
      </c>
      <c r="BF165" s="18"/>
      <c r="BG165" s="20"/>
      <c r="BH165" s="24"/>
      <c r="BI165" s="56"/>
      <c r="BJ165" s="46"/>
      <c r="BK165" s="47"/>
      <c r="BL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</row>
    <row r="166" spans="1:78" x14ac:dyDescent="0.3">
      <c r="A166" s="13"/>
      <c r="B166" s="15"/>
      <c r="C166" s="5"/>
      <c r="D166" s="5"/>
      <c r="E166" s="10"/>
      <c r="F166" s="28"/>
      <c r="G166" s="21"/>
      <c r="H166" s="22"/>
      <c r="I166" s="23"/>
      <c r="J166" s="21"/>
      <c r="K166" s="22"/>
      <c r="L166" s="23"/>
      <c r="M166" s="21"/>
      <c r="N166" s="22"/>
      <c r="O166" s="23"/>
      <c r="P166" s="21"/>
      <c r="Q166" s="22"/>
      <c r="R166" s="23"/>
      <c r="S166" s="21"/>
      <c r="T166" s="22"/>
      <c r="U166" s="23"/>
      <c r="V166" s="21"/>
      <c r="W166" s="22"/>
      <c r="X166" s="23"/>
      <c r="Y166" s="21"/>
      <c r="Z166" s="22"/>
      <c r="AA166" s="23"/>
      <c r="AB166" s="21"/>
      <c r="AC166" s="23"/>
      <c r="AD166" s="5"/>
      <c r="AE166" s="5"/>
      <c r="AF166" s="14"/>
      <c r="AG166" s="26"/>
      <c r="AH166" s="15"/>
      <c r="AI166" s="5"/>
      <c r="AJ166" s="5"/>
      <c r="AK166" s="10"/>
      <c r="AL166" s="28"/>
      <c r="AM166" s="21"/>
      <c r="AN166" s="22"/>
      <c r="AO166" s="23"/>
      <c r="AP166" s="21"/>
      <c r="AQ166" s="22"/>
      <c r="AR166" s="23"/>
      <c r="AS166" s="21"/>
      <c r="AT166" s="22"/>
      <c r="AU166" s="23"/>
      <c r="AV166" s="21"/>
      <c r="AW166" s="22"/>
      <c r="AX166" s="23"/>
      <c r="AY166" s="21"/>
      <c r="AZ166" s="22"/>
      <c r="BA166" s="23"/>
      <c r="BB166" s="21"/>
      <c r="BC166" s="22"/>
      <c r="BD166" s="23"/>
      <c r="BE166" s="21"/>
      <c r="BF166" s="22"/>
      <c r="BG166" s="23"/>
      <c r="BH166" s="21"/>
      <c r="BI166" s="23"/>
      <c r="BJ166" s="5"/>
      <c r="BK166" s="5"/>
      <c r="BL166" s="14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</row>
    <row r="167" spans="1:78" x14ac:dyDescent="0.3">
      <c r="A167" s="13"/>
      <c r="B167" s="5" t="s">
        <v>28</v>
      </c>
      <c r="C167" s="5"/>
      <c r="D167" s="5"/>
      <c r="E167" s="5"/>
      <c r="F167" s="6"/>
      <c r="G167" s="10">
        <f ca="1">(G159+G156)*$E$154+(G143+G140)*$E$138+(G127+G124)*$E$122+(G111+G108)*$E$106+(G95+G92)*$E$90+(G79+G76)*$E$74+(G63+G60)*$E$58+(G47+G44)*$E$42+(G31+G28)*$E$26+(G15+G12)*$E$10</f>
        <v>1498</v>
      </c>
      <c r="H167" s="5"/>
      <c r="I167" s="5"/>
      <c r="J167" s="10">
        <f t="shared" ref="J167" ca="1" si="76">(J159+J156)*$E$154+(J143+J140)*$E$138+(J127+J124)*$E$122+(J111+J108)*$E$106+(J95+J92)*$E$90+(J79+J76)*$E$74+(J63+J60)*$E$58+(J47+J44)*$E$42+(J31+J28)*$E$26+(J15+J12)*$E$10</f>
        <v>1498</v>
      </c>
      <c r="K167" s="5"/>
      <c r="L167" s="5"/>
      <c r="M167" s="10">
        <f t="shared" ref="M167" ca="1" si="77">(M159+M156)*$E$154+(M143+M140)*$E$138+(M127+M124)*$E$122+(M111+M108)*$E$106+(M95+M92)*$E$90+(M79+M76)*$E$74+(M63+M60)*$E$58+(M47+M44)*$E$42+(M31+M28)*$E$26+(M15+M12)*$E$10</f>
        <v>1498</v>
      </c>
      <c r="N167" s="5"/>
      <c r="O167" s="5"/>
      <c r="P167" s="10">
        <f t="shared" ref="P167" ca="1" si="78">(P159+P156)*$E$154+(P143+P140)*$E$138+(P127+P124)*$E$122+(P111+P108)*$E$106+(P95+P92)*$E$90+(P79+P76)*$E$74+(P63+P60)*$E$58+(P47+P44)*$E$42+(P31+P28)*$E$26+(P15+P12)*$E$10</f>
        <v>880</v>
      </c>
      <c r="Q167" s="5"/>
      <c r="R167" s="5"/>
      <c r="S167" s="10">
        <f ca="1">(S159+S156)*$E$154+(S143+S140)*$E$138+(S127+S124)*$E$122+(S111+S108)*$E$106+(S95+S92)*$E$90+(S79+S76)*$E$74+(S63+S60)*$E$58+(S47+S44)*$E$42+(S31+S28)*$E$26+(S15+S12)*$E$10</f>
        <v>1498</v>
      </c>
      <c r="T167" s="5"/>
      <c r="U167" s="5"/>
      <c r="V167" s="10">
        <f ca="1">(V159+V156)*$E$154+(V143+V140)*$E$138+(V127+V124)*$E$122+(V111+V108)*$E$106+(V95+V92)*$E$90+(V79+V76)*$E$74+(V63+V60)*$E$58+(V47+V44)*$E$42+(V31+V28)*$E$26+(V15+V12)*$E$10</f>
        <v>948</v>
      </c>
      <c r="W167" s="5"/>
      <c r="X167" s="5"/>
      <c r="Y167" s="10">
        <f ca="1">(Y159+Y156)*$E$154+(Y143+Y140)*$E$138+(Y127+Y124)*$E$122+(Y111+Y108)*$E$106+(Y95+Y92)*$E$90+(Y79+Y76)*$E$74+(Y63+Y60)*$E$58+(Y47+Y44)*$E$42+(Y31+Y28)*$E$26+(Y15+Y12)*$E$10</f>
        <v>1498</v>
      </c>
      <c r="Z167" s="5"/>
      <c r="AA167" s="5"/>
      <c r="AB167" s="10">
        <f ca="1">SUM(G167:AA168)</f>
        <v>9318</v>
      </c>
      <c r="AC167" s="5"/>
      <c r="AD167" s="10"/>
      <c r="AE167" s="10"/>
      <c r="AF167" s="11">
        <f ca="1">AF11+AF27+AF43+AF59+AF75+AF91+AF107+AF123+AF139+AF155</f>
        <v>15007.320000000002</v>
      </c>
      <c r="AG167" s="26"/>
      <c r="AH167" s="5" t="s">
        <v>28</v>
      </c>
      <c r="AI167" s="5"/>
      <c r="AJ167" s="5"/>
      <c r="AK167" s="5"/>
      <c r="AL167" s="6"/>
      <c r="AM167" s="10">
        <f ca="1">(AM159+AM156)*$E$154+(AM143+AM140)*$E$138+(AM127+AM124)*$E$122+(AM111+AM108)*$E$106+(AM95+AM92)*$E$90+(AM79+AM76)*$E$74+(AM63+AM60)*$E$58+(AM47+AM44)*$E$42+(AM31+AM28)*$E$26+(AM15+AM12)*$E$10</f>
        <v>1498</v>
      </c>
      <c r="AN167" s="5"/>
      <c r="AO167" s="5"/>
      <c r="AP167" s="10">
        <f t="shared" ref="AP167" ca="1" si="79">(AP159+AP156)*$E$154+(AP143+AP140)*$E$138+(AP127+AP124)*$E$122+(AP111+AP108)*$E$106+(AP95+AP92)*$E$90+(AP79+AP76)*$E$74+(AP63+AP60)*$E$58+(AP47+AP44)*$E$42+(AP31+AP28)*$E$26+(AP15+AP12)*$E$10</f>
        <v>1498</v>
      </c>
      <c r="AQ167" s="5"/>
      <c r="AR167" s="5"/>
      <c r="AS167" s="10">
        <f t="shared" ref="AS167" ca="1" si="80">(AS159+AS156)*$E$154+(AS143+AS140)*$E$138+(AS127+AS124)*$E$122+(AS111+AS108)*$E$106+(AS95+AS92)*$E$90+(AS79+AS76)*$E$74+(AS63+AS60)*$E$58+(AS47+AS44)*$E$42+(AS31+AS28)*$E$26+(AS15+AS12)*$E$10</f>
        <v>1498</v>
      </c>
      <c r="AT167" s="5"/>
      <c r="AU167" s="5"/>
      <c r="AV167" s="10">
        <f t="shared" ref="AV167" ca="1" si="81">(AV159+AV156)*$E$154+(AV143+AV140)*$E$138+(AV127+AV124)*$E$122+(AV111+AV108)*$E$106+(AV95+AV92)*$E$90+(AV79+AV76)*$E$74+(AV63+AV60)*$E$58+(AV47+AV44)*$E$42+(AV31+AV28)*$E$26+(AV15+AV12)*$E$10</f>
        <v>880</v>
      </c>
      <c r="AW167" s="5"/>
      <c r="AX167" s="5"/>
      <c r="AY167" s="10">
        <f ca="1">(AY159+AY156)*$E$154+(AY143+AY140)*$E$138+(AY127+AY124)*$E$122+(AY111+AY108)*$E$106+(AY95+AY92)*$E$90+(AY79+AY76)*$E$74+(AY63+AY60)*$E$58+(AY47+AY44)*$E$42+(AY31+AY28)*$E$26+(AY15+AY12)*$E$10</f>
        <v>1498</v>
      </c>
      <c r="AZ167" s="5"/>
      <c r="BA167" s="5"/>
      <c r="BB167" s="10">
        <f ca="1">(BB159+BB156)*$E$154+(BB143+BB140)*$E$138+(BB127+BB124)*$E$122+(BB111+BB108)*$E$106+(BB95+BB92)*$E$90+(BB79+BB76)*$E$74+(BB63+BB60)*$E$58+(BB47+BB44)*$E$42+(BB31+BB28)*$E$26+(BB15+BB12)*$E$10</f>
        <v>948</v>
      </c>
      <c r="BC167" s="5"/>
      <c r="BD167" s="5"/>
      <c r="BE167" s="10">
        <f ca="1">(BE159+BE156)*$E$154+(BE143+BE140)*$E$138+(BE127+BE124)*$E$122+(BE111+BE108)*$E$106+(BE95+BE92)*$E$90+(BE79+BE76)*$E$74+(BE63+BE60)*$E$58+(BE47+BE44)*$E$42+(BE31+BE28)*$E$26+(BE15+BE12)*$E$10</f>
        <v>1498</v>
      </c>
      <c r="BF167" s="5"/>
      <c r="BG167" s="5"/>
      <c r="BH167" s="10">
        <f ca="1">SUM(AM167:BG168)</f>
        <v>9318</v>
      </c>
      <c r="BI167" s="5"/>
      <c r="BJ167" s="10"/>
      <c r="BK167" s="10"/>
      <c r="BL167" s="10">
        <f ca="1">BL11+BL27+BL43+BL59+BL75+BL91+BL107+BL123+BL139+BL155</f>
        <v>14534</v>
      </c>
    </row>
    <row r="168" spans="1:78" x14ac:dyDescent="0.3">
      <c r="A168" s="13"/>
      <c r="B168" s="5"/>
      <c r="C168" s="5"/>
      <c r="D168" s="5"/>
      <c r="E168" s="5"/>
      <c r="F168" s="6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10"/>
      <c r="AE168" s="10"/>
      <c r="AF168" s="7"/>
      <c r="AG168" s="26"/>
      <c r="AH168" s="5"/>
      <c r="AI168" s="5"/>
      <c r="AJ168" s="5"/>
      <c r="AK168" s="5"/>
      <c r="AL168" s="6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10"/>
      <c r="BK168" s="10"/>
      <c r="BL168" s="10"/>
    </row>
    <row r="169" spans="1:78" x14ac:dyDescent="0.3">
      <c r="A169" s="13"/>
      <c r="B169" s="5" t="s">
        <v>29</v>
      </c>
      <c r="C169" s="5"/>
      <c r="D169" s="5"/>
      <c r="E169" s="5"/>
      <c r="F169" s="6"/>
      <c r="G169" s="5">
        <f>G159+G156+G143+G140+G127+G124+G111+G108+G95+G92+G79+G76+G63+G60+G47+G44+G31+G28+G15+G12</f>
        <v>70</v>
      </c>
      <c r="H169" s="5"/>
      <c r="I169" s="5"/>
      <c r="J169" s="5">
        <f t="shared" ref="J169" si="82">J159+J156+J143+J140+J127+J124+J111+J108+J95+J92+J79+J76+J63+J60+J47+J44+J31+J28+J15+J12</f>
        <v>70</v>
      </c>
      <c r="K169" s="5"/>
      <c r="L169" s="5"/>
      <c r="M169" s="5">
        <f t="shared" ref="M169" si="83">M159+M156+M143+M140+M127+M124+M111+M108+M95+M92+M79+M76+M63+M60+M47+M44+M31+M28+M15+M12</f>
        <v>70</v>
      </c>
      <c r="N169" s="5"/>
      <c r="O169" s="5"/>
      <c r="P169" s="5">
        <f t="shared" ref="P169" si="84">P159+P156+P143+P140+P127+P124+P111+P108+P95+P92+P79+P76+P63+P60+P47+P44+P31+P28+P15+P12</f>
        <v>41</v>
      </c>
      <c r="Q169" s="5"/>
      <c r="R169" s="5"/>
      <c r="S169" s="5">
        <f t="shared" ref="S169" si="85">S159+S156+S143+S140+S127+S124+S111+S108+S95+S92+S79+S76+S63+S60+S47+S44+S31+S28+S15+S12</f>
        <v>70</v>
      </c>
      <c r="T169" s="5"/>
      <c r="U169" s="5"/>
      <c r="V169" s="5">
        <f t="shared" ref="V169" si="86">V159+V156+V143+V140+V127+V124+V111+V108+V95+V92+V79+V76+V63+V60+V47+V44+V31+V28+V15+V12</f>
        <v>44</v>
      </c>
      <c r="W169" s="5"/>
      <c r="X169" s="5"/>
      <c r="Y169" s="5">
        <f t="shared" ref="Y169:AA169" si="87">Y159+Y156+Y143+Y140+Y127+Y124+Y111+Y108+Y95+Y92+Y79+Y76+Y63+Y60+Y47+Y44+Y31+Y28+Y15+Y12</f>
        <v>70</v>
      </c>
      <c r="Z169" s="5"/>
      <c r="AA169" s="5"/>
      <c r="AB169" s="5">
        <f>SUM(G169:AA170)</f>
        <v>435</v>
      </c>
      <c r="AC169" s="5"/>
      <c r="AD169" s="10"/>
      <c r="AE169" s="10"/>
      <c r="AF169" s="7"/>
      <c r="AG169" s="26"/>
      <c r="AH169" s="5" t="s">
        <v>29</v>
      </c>
      <c r="AI169" s="5"/>
      <c r="AJ169" s="5"/>
      <c r="AK169" s="5"/>
      <c r="AL169" s="6"/>
      <c r="AM169" s="5">
        <f>AM159+AM156+AM143+AM140+AM127+AM124+AM111+AM108+AM95+AM92+AM79+AM76+AM63+AM60+AM47+AM44+AM31+AM28+AM15+AM12</f>
        <v>70</v>
      </c>
      <c r="AN169" s="5"/>
      <c r="AO169" s="5"/>
      <c r="AP169" s="5">
        <f t="shared" ref="AP169" si="88">AP159+AP156+AP143+AP140+AP127+AP124+AP111+AP108+AP95+AP92+AP79+AP76+AP63+AP60+AP47+AP44+AP31+AP28+AP15+AP12</f>
        <v>70</v>
      </c>
      <c r="AQ169" s="5"/>
      <c r="AR169" s="5"/>
      <c r="AS169" s="5">
        <f t="shared" ref="AS169" si="89">AS159+AS156+AS143+AS140+AS127+AS124+AS111+AS108+AS95+AS92+AS79+AS76+AS63+AS60+AS47+AS44+AS31+AS28+AS15+AS12</f>
        <v>70</v>
      </c>
      <c r="AT169" s="5"/>
      <c r="AU169" s="5"/>
      <c r="AV169" s="5">
        <f t="shared" ref="AV169" si="90">AV159+AV156+AV143+AV140+AV127+AV124+AV111+AV108+AV95+AV92+AV79+AV76+AV63+AV60+AV47+AV44+AV31+AV28+AV15+AV12</f>
        <v>41</v>
      </c>
      <c r="AW169" s="5"/>
      <c r="AX169" s="5"/>
      <c r="AY169" s="5">
        <f t="shared" ref="AY169" si="91">AY159+AY156+AY143+AY140+AY127+AY124+AY111+AY108+AY95+AY92+AY79+AY76+AY63+AY60+AY47+AY44+AY31+AY28+AY15+AY12</f>
        <v>70</v>
      </c>
      <c r="AZ169" s="5"/>
      <c r="BA169" s="5"/>
      <c r="BB169" s="5">
        <f t="shared" ref="BB169" si="92">BB159+BB156+BB143+BB140+BB127+BB124+BB111+BB108+BB95+BB92+BB79+BB76+BB63+BB60+BB47+BB44+BB31+BB28+BB15+BB12</f>
        <v>44</v>
      </c>
      <c r="BC169" s="5"/>
      <c r="BD169" s="5"/>
      <c r="BE169" s="5">
        <f t="shared" ref="BE169:BG169" si="93">BE159+BE156+BE143+BE140+BE127+BE124+BE111+BE108+BE95+BE92+BE79+BE76+BE63+BE60+BE47+BE44+BE31+BE28+BE15+BE12</f>
        <v>70</v>
      </c>
      <c r="BF169" s="5"/>
      <c r="BG169" s="5"/>
      <c r="BH169" s="5">
        <f>SUM(AM169:BG170)</f>
        <v>435</v>
      </c>
      <c r="BI169" s="5"/>
      <c r="BJ169" s="10"/>
      <c r="BK169" s="10"/>
      <c r="BL169" s="10"/>
    </row>
    <row r="170" spans="1:78" x14ac:dyDescent="0.3">
      <c r="A170" s="13"/>
      <c r="B170" s="5"/>
      <c r="C170" s="5"/>
      <c r="D170" s="5"/>
      <c r="E170" s="5"/>
      <c r="F170" s="6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10"/>
      <c r="AE170" s="10"/>
      <c r="AF170" s="8"/>
      <c r="AG170" s="26"/>
      <c r="AH170" s="5"/>
      <c r="AI170" s="5"/>
      <c r="AJ170" s="5"/>
      <c r="AK170" s="5"/>
      <c r="AL170" s="6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10"/>
      <c r="BK170" s="10"/>
      <c r="BL170" s="10"/>
    </row>
    <row r="171" spans="1:78" x14ac:dyDescent="0.3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BK171" s="13"/>
      <c r="BL171" s="13"/>
      <c r="BM171" s="13"/>
      <c r="BN171" s="13"/>
    </row>
    <row r="172" spans="1:78" x14ac:dyDescent="0.3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BK172" s="13"/>
      <c r="BL172" s="13"/>
      <c r="BM172" s="13"/>
      <c r="BN172" s="13"/>
    </row>
    <row r="173" spans="1:78" x14ac:dyDescent="0.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BQ173" s="63"/>
      <c r="BS173" s="63"/>
    </row>
    <row r="174" spans="1:78" x14ac:dyDescent="0.3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</row>
    <row r="175" spans="1:78" x14ac:dyDescent="0.3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</row>
    <row r="176" spans="1:78" x14ac:dyDescent="0.3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</row>
    <row r="177" spans="1:35" x14ac:dyDescent="0.3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</row>
    <row r="178" spans="1:35" x14ac:dyDescent="0.3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</row>
    <row r="179" spans="1:35" x14ac:dyDescent="0.3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</row>
    <row r="180" spans="1:35" x14ac:dyDescent="0.3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</row>
  </sheetData>
  <mergeCells count="1715">
    <mergeCell ref="BY120:BZ121"/>
    <mergeCell ref="BY122:BZ134"/>
    <mergeCell ref="BY136:BZ137"/>
    <mergeCell ref="BY138:BZ150"/>
    <mergeCell ref="BY152:BZ153"/>
    <mergeCell ref="BY154:BZ166"/>
    <mergeCell ref="BY72:BZ73"/>
    <mergeCell ref="BY74:BZ86"/>
    <mergeCell ref="BY88:BZ89"/>
    <mergeCell ref="BY90:BZ102"/>
    <mergeCell ref="BY104:BZ105"/>
    <mergeCell ref="BY106:BZ118"/>
    <mergeCell ref="BQ152:BR153"/>
    <mergeCell ref="BS152:BT153"/>
    <mergeCell ref="BU152:BV153"/>
    <mergeCell ref="BW152:BX153"/>
    <mergeCell ref="BY24:BZ25"/>
    <mergeCell ref="BY26:BZ38"/>
    <mergeCell ref="BY40:BZ41"/>
    <mergeCell ref="BY42:BZ54"/>
    <mergeCell ref="BY56:BZ57"/>
    <mergeCell ref="BY58:BZ70"/>
    <mergeCell ref="BS120:BT121"/>
    <mergeCell ref="BU120:BV121"/>
    <mergeCell ref="BW120:BX121"/>
    <mergeCell ref="BQ136:BR137"/>
    <mergeCell ref="BS136:BT137"/>
    <mergeCell ref="BU136:BV137"/>
    <mergeCell ref="BW136:BX137"/>
    <mergeCell ref="BS88:BT89"/>
    <mergeCell ref="BU88:BV89"/>
    <mergeCell ref="BW88:BX89"/>
    <mergeCell ref="BQ104:BR105"/>
    <mergeCell ref="BS104:BT105"/>
    <mergeCell ref="BU104:BV105"/>
    <mergeCell ref="BW104:BX105"/>
    <mergeCell ref="BS56:BT57"/>
    <mergeCell ref="BU56:BV57"/>
    <mergeCell ref="BW56:BX57"/>
    <mergeCell ref="BQ72:BR73"/>
    <mergeCell ref="BS72:BT73"/>
    <mergeCell ref="BU72:BV73"/>
    <mergeCell ref="BW72:BX73"/>
    <mergeCell ref="BS24:BT25"/>
    <mergeCell ref="BU24:BV25"/>
    <mergeCell ref="BW24:BX25"/>
    <mergeCell ref="BQ40:BR41"/>
    <mergeCell ref="BS40:BT41"/>
    <mergeCell ref="BU40:BV41"/>
    <mergeCell ref="BW40:BX41"/>
    <mergeCell ref="BP138:BP150"/>
    <mergeCell ref="BQ138:BR150"/>
    <mergeCell ref="BS138:BT150"/>
    <mergeCell ref="BU138:BV150"/>
    <mergeCell ref="BW138:BX150"/>
    <mergeCell ref="BP154:BP166"/>
    <mergeCell ref="BQ154:BR166"/>
    <mergeCell ref="BS154:BT166"/>
    <mergeCell ref="BU154:BV166"/>
    <mergeCell ref="BW154:BX166"/>
    <mergeCell ref="BQ106:BR118"/>
    <mergeCell ref="BS106:BT118"/>
    <mergeCell ref="BU106:BV118"/>
    <mergeCell ref="BW106:BX118"/>
    <mergeCell ref="BP122:BP134"/>
    <mergeCell ref="BQ122:BR134"/>
    <mergeCell ref="BS122:BT134"/>
    <mergeCell ref="BU122:BV134"/>
    <mergeCell ref="BW122:BX134"/>
    <mergeCell ref="BQ120:BR121"/>
    <mergeCell ref="BQ74:BR86"/>
    <mergeCell ref="BS74:BT86"/>
    <mergeCell ref="BU74:BV86"/>
    <mergeCell ref="BW74:BX86"/>
    <mergeCell ref="BP90:BP102"/>
    <mergeCell ref="BQ90:BR102"/>
    <mergeCell ref="BS90:BT102"/>
    <mergeCell ref="BU90:BV102"/>
    <mergeCell ref="BW90:BX102"/>
    <mergeCell ref="BQ88:BR89"/>
    <mergeCell ref="BQ42:BR54"/>
    <mergeCell ref="BS42:BT54"/>
    <mergeCell ref="BU42:BV54"/>
    <mergeCell ref="BW42:BX54"/>
    <mergeCell ref="BP58:BP70"/>
    <mergeCell ref="BQ58:BR70"/>
    <mergeCell ref="BS58:BT70"/>
    <mergeCell ref="BU58:BV70"/>
    <mergeCell ref="BW58:BX70"/>
    <mergeCell ref="BQ56:BR57"/>
    <mergeCell ref="BP26:BP38"/>
    <mergeCell ref="BQ26:BR38"/>
    <mergeCell ref="BS26:BT38"/>
    <mergeCell ref="BU26:BV38"/>
    <mergeCell ref="BW26:BX38"/>
    <mergeCell ref="BQ24:BR25"/>
    <mergeCell ref="BQ10:BR22"/>
    <mergeCell ref="BS10:BT22"/>
    <mergeCell ref="BU10:BV22"/>
    <mergeCell ref="BW10:BX22"/>
    <mergeCell ref="BY10:BZ22"/>
    <mergeCell ref="B3:BL4"/>
    <mergeCell ref="BQ8:BR9"/>
    <mergeCell ref="BS8:BT9"/>
    <mergeCell ref="BU8:BV9"/>
    <mergeCell ref="BW8:BX9"/>
    <mergeCell ref="BY8:BZ9"/>
    <mergeCell ref="BQ6:BX7"/>
    <mergeCell ref="BJ167:BK170"/>
    <mergeCell ref="AF167:AF170"/>
    <mergeCell ref="BL167:BL170"/>
    <mergeCell ref="BP10:BP22"/>
    <mergeCell ref="BP42:BP54"/>
    <mergeCell ref="BP74:BP86"/>
    <mergeCell ref="BP106:BP118"/>
    <mergeCell ref="BE167:BG168"/>
    <mergeCell ref="BH167:BI168"/>
    <mergeCell ref="AM169:AO170"/>
    <mergeCell ref="AP169:AR170"/>
    <mergeCell ref="AS169:AU170"/>
    <mergeCell ref="AV169:AX170"/>
    <mergeCell ref="AY169:BA170"/>
    <mergeCell ref="BB169:BD170"/>
    <mergeCell ref="BE169:BG170"/>
    <mergeCell ref="BH169:BI170"/>
    <mergeCell ref="AY165:BA166"/>
    <mergeCell ref="BB165:BD166"/>
    <mergeCell ref="BE165:BG166"/>
    <mergeCell ref="BJ166:BK166"/>
    <mergeCell ref="AM167:AO168"/>
    <mergeCell ref="AP167:AR168"/>
    <mergeCell ref="AS167:AU168"/>
    <mergeCell ref="AV167:AX168"/>
    <mergeCell ref="AY167:BA168"/>
    <mergeCell ref="BB167:BD168"/>
    <mergeCell ref="BJ163:BK165"/>
    <mergeCell ref="AM164:AO164"/>
    <mergeCell ref="AP164:AR164"/>
    <mergeCell ref="AS164:AU164"/>
    <mergeCell ref="AV164:AX164"/>
    <mergeCell ref="AY164:BA164"/>
    <mergeCell ref="BB164:BD164"/>
    <mergeCell ref="BE164:BG164"/>
    <mergeCell ref="AM165:AO166"/>
    <mergeCell ref="AP165:AR166"/>
    <mergeCell ref="AM162:AO163"/>
    <mergeCell ref="AP162:AR163"/>
    <mergeCell ref="AS162:AU163"/>
    <mergeCell ref="AV162:AX163"/>
    <mergeCell ref="AY162:BA163"/>
    <mergeCell ref="BB162:BD163"/>
    <mergeCell ref="AM161:AO161"/>
    <mergeCell ref="AP161:AR161"/>
    <mergeCell ref="AS161:AU161"/>
    <mergeCell ref="AV161:AX161"/>
    <mergeCell ref="AY161:BA161"/>
    <mergeCell ref="BB161:BD161"/>
    <mergeCell ref="AY156:BA157"/>
    <mergeCell ref="BB156:BD157"/>
    <mergeCell ref="BE156:BG157"/>
    <mergeCell ref="AM159:AO160"/>
    <mergeCell ref="AP159:AR160"/>
    <mergeCell ref="AS159:AU160"/>
    <mergeCell ref="AV159:AX160"/>
    <mergeCell ref="AY159:BA160"/>
    <mergeCell ref="BB159:BD160"/>
    <mergeCell ref="BE159:BG160"/>
    <mergeCell ref="BJ153:BK154"/>
    <mergeCell ref="BL153:BL154"/>
    <mergeCell ref="AL154:AL166"/>
    <mergeCell ref="BH155:BI159"/>
    <mergeCell ref="BJ155:BK159"/>
    <mergeCell ref="BL155:BL165"/>
    <mergeCell ref="AM156:AO157"/>
    <mergeCell ref="AP156:AR157"/>
    <mergeCell ref="AS156:AU157"/>
    <mergeCell ref="AV156:AX157"/>
    <mergeCell ref="BJ151:BK152"/>
    <mergeCell ref="BL151:BL152"/>
    <mergeCell ref="AM153:AO154"/>
    <mergeCell ref="AP153:AR154"/>
    <mergeCell ref="AS153:AU154"/>
    <mergeCell ref="AV153:AX154"/>
    <mergeCell ref="AY153:BA154"/>
    <mergeCell ref="BB153:BD154"/>
    <mergeCell ref="BE153:BG154"/>
    <mergeCell ref="BH153:BI154"/>
    <mergeCell ref="AY149:BA150"/>
    <mergeCell ref="BB149:BD150"/>
    <mergeCell ref="BE149:BG150"/>
    <mergeCell ref="BJ150:BK150"/>
    <mergeCell ref="AI151:AI166"/>
    <mergeCell ref="AL151:AL152"/>
    <mergeCell ref="AM151:AO152"/>
    <mergeCell ref="AP151:AR152"/>
    <mergeCell ref="AS151:AU152"/>
    <mergeCell ref="AV151:AX152"/>
    <mergeCell ref="BJ147:BK149"/>
    <mergeCell ref="AM148:AO148"/>
    <mergeCell ref="AP148:AR148"/>
    <mergeCell ref="AS148:AU148"/>
    <mergeCell ref="AV148:AX148"/>
    <mergeCell ref="AY148:BA148"/>
    <mergeCell ref="BB148:BD148"/>
    <mergeCell ref="BE148:BG148"/>
    <mergeCell ref="AM149:AO150"/>
    <mergeCell ref="AP149:AR150"/>
    <mergeCell ref="AM146:AO147"/>
    <mergeCell ref="AP146:AR147"/>
    <mergeCell ref="AS146:AU147"/>
    <mergeCell ref="AV146:AX147"/>
    <mergeCell ref="AY146:BA147"/>
    <mergeCell ref="BB146:BD147"/>
    <mergeCell ref="AM145:AO145"/>
    <mergeCell ref="AP145:AR145"/>
    <mergeCell ref="AS145:AU145"/>
    <mergeCell ref="AV145:AX145"/>
    <mergeCell ref="AY145:BA145"/>
    <mergeCell ref="BB145:BD145"/>
    <mergeCell ref="AY140:BA141"/>
    <mergeCell ref="BB140:BD141"/>
    <mergeCell ref="BE140:BG141"/>
    <mergeCell ref="AM143:AO144"/>
    <mergeCell ref="AP143:AR144"/>
    <mergeCell ref="AS143:AU144"/>
    <mergeCell ref="AV143:AX144"/>
    <mergeCell ref="AY143:BA144"/>
    <mergeCell ref="BB143:BD144"/>
    <mergeCell ref="BE143:BG144"/>
    <mergeCell ref="BJ137:BK138"/>
    <mergeCell ref="BL137:BL138"/>
    <mergeCell ref="AL138:AL150"/>
    <mergeCell ref="BH139:BI143"/>
    <mergeCell ref="BJ139:BK143"/>
    <mergeCell ref="BL139:BL149"/>
    <mergeCell ref="AM140:AO141"/>
    <mergeCell ref="AP140:AR141"/>
    <mergeCell ref="AS140:AU141"/>
    <mergeCell ref="AV140:AX141"/>
    <mergeCell ref="BJ135:BK136"/>
    <mergeCell ref="BL135:BL136"/>
    <mergeCell ref="AM137:AO138"/>
    <mergeCell ref="AP137:AR138"/>
    <mergeCell ref="AS137:AU138"/>
    <mergeCell ref="AV137:AX138"/>
    <mergeCell ref="AY137:BA138"/>
    <mergeCell ref="BB137:BD138"/>
    <mergeCell ref="BE137:BG138"/>
    <mergeCell ref="BH137:BI138"/>
    <mergeCell ref="AY133:BA134"/>
    <mergeCell ref="BB133:BD134"/>
    <mergeCell ref="BE133:BG134"/>
    <mergeCell ref="BJ134:BK134"/>
    <mergeCell ref="AI135:AI150"/>
    <mergeCell ref="AL135:AL136"/>
    <mergeCell ref="AM135:AO136"/>
    <mergeCell ref="AP135:AR136"/>
    <mergeCell ref="AS135:AU136"/>
    <mergeCell ref="AV135:AX136"/>
    <mergeCell ref="BJ131:BK133"/>
    <mergeCell ref="AM132:AO132"/>
    <mergeCell ref="AP132:AR132"/>
    <mergeCell ref="AS132:AU132"/>
    <mergeCell ref="AV132:AX132"/>
    <mergeCell ref="AY132:BA132"/>
    <mergeCell ref="BB132:BD132"/>
    <mergeCell ref="BE132:BG132"/>
    <mergeCell ref="AM133:AO134"/>
    <mergeCell ref="AP133:AR134"/>
    <mergeCell ref="AM130:AO131"/>
    <mergeCell ref="AP130:AR131"/>
    <mergeCell ref="AS130:AU131"/>
    <mergeCell ref="AV130:AX131"/>
    <mergeCell ref="AY130:BA131"/>
    <mergeCell ref="BB130:BD131"/>
    <mergeCell ref="AM129:AO129"/>
    <mergeCell ref="AP129:AR129"/>
    <mergeCell ref="AS129:AU129"/>
    <mergeCell ref="AV129:AX129"/>
    <mergeCell ref="AY129:BA129"/>
    <mergeCell ref="BB129:BD129"/>
    <mergeCell ref="AY124:BA125"/>
    <mergeCell ref="BB124:BD125"/>
    <mergeCell ref="BE124:BG125"/>
    <mergeCell ref="AM127:AO128"/>
    <mergeCell ref="AP127:AR128"/>
    <mergeCell ref="AS127:AU128"/>
    <mergeCell ref="AV127:AX128"/>
    <mergeCell ref="AY127:BA128"/>
    <mergeCell ref="BB127:BD128"/>
    <mergeCell ref="BE127:BG128"/>
    <mergeCell ref="BJ121:BK122"/>
    <mergeCell ref="BL121:BL122"/>
    <mergeCell ref="AL122:AL134"/>
    <mergeCell ref="BH123:BI127"/>
    <mergeCell ref="BJ123:BK127"/>
    <mergeCell ref="BL123:BL133"/>
    <mergeCell ref="AM124:AO125"/>
    <mergeCell ref="AP124:AR125"/>
    <mergeCell ref="AS124:AU125"/>
    <mergeCell ref="AV124:AX125"/>
    <mergeCell ref="BJ119:BK120"/>
    <mergeCell ref="BL119:BL120"/>
    <mergeCell ref="AM121:AO122"/>
    <mergeCell ref="AP121:AR122"/>
    <mergeCell ref="AS121:AU122"/>
    <mergeCell ref="AV121:AX122"/>
    <mergeCell ref="AY121:BA122"/>
    <mergeCell ref="BB121:BD122"/>
    <mergeCell ref="BE121:BG122"/>
    <mergeCell ref="BH121:BI122"/>
    <mergeCell ref="AY117:BA118"/>
    <mergeCell ref="BB117:BD118"/>
    <mergeCell ref="BE117:BG118"/>
    <mergeCell ref="BJ118:BK118"/>
    <mergeCell ref="AI119:AI134"/>
    <mergeCell ref="AL119:AL120"/>
    <mergeCell ref="AM119:AO120"/>
    <mergeCell ref="AP119:AR120"/>
    <mergeCell ref="AS119:AU120"/>
    <mergeCell ref="AV119:AX120"/>
    <mergeCell ref="BJ115:BK117"/>
    <mergeCell ref="AM116:AO116"/>
    <mergeCell ref="AP116:AR116"/>
    <mergeCell ref="AS116:AU116"/>
    <mergeCell ref="AV116:AX116"/>
    <mergeCell ref="AY116:BA116"/>
    <mergeCell ref="BB116:BD116"/>
    <mergeCell ref="BE116:BG116"/>
    <mergeCell ref="AM117:AO118"/>
    <mergeCell ref="AP117:AR118"/>
    <mergeCell ref="AM114:AO115"/>
    <mergeCell ref="AP114:AR115"/>
    <mergeCell ref="AS114:AU115"/>
    <mergeCell ref="AV114:AX115"/>
    <mergeCell ref="AY114:BA115"/>
    <mergeCell ref="BB114:BD115"/>
    <mergeCell ref="AM113:AO113"/>
    <mergeCell ref="AP113:AR113"/>
    <mergeCell ref="AS113:AU113"/>
    <mergeCell ref="AV113:AX113"/>
    <mergeCell ref="AY113:BA113"/>
    <mergeCell ref="BB113:BD113"/>
    <mergeCell ref="AY108:BA109"/>
    <mergeCell ref="BB108:BD109"/>
    <mergeCell ref="BE108:BG109"/>
    <mergeCell ref="AM111:AO112"/>
    <mergeCell ref="AP111:AR112"/>
    <mergeCell ref="AS111:AU112"/>
    <mergeCell ref="AV111:AX112"/>
    <mergeCell ref="AY111:BA112"/>
    <mergeCell ref="BB111:BD112"/>
    <mergeCell ref="BE111:BG112"/>
    <mergeCell ref="BJ105:BK106"/>
    <mergeCell ref="BL105:BL106"/>
    <mergeCell ref="AL106:AL118"/>
    <mergeCell ref="BH107:BI111"/>
    <mergeCell ref="BJ107:BK111"/>
    <mergeCell ref="BL107:BL117"/>
    <mergeCell ref="AM108:AO109"/>
    <mergeCell ref="AP108:AR109"/>
    <mergeCell ref="AS108:AU109"/>
    <mergeCell ref="AV108:AX109"/>
    <mergeCell ref="BJ103:BK104"/>
    <mergeCell ref="BL103:BL104"/>
    <mergeCell ref="AM105:AO106"/>
    <mergeCell ref="AP105:AR106"/>
    <mergeCell ref="AS105:AU106"/>
    <mergeCell ref="AV105:AX106"/>
    <mergeCell ref="AY105:BA106"/>
    <mergeCell ref="BB105:BD106"/>
    <mergeCell ref="BE105:BG106"/>
    <mergeCell ref="BH105:BI106"/>
    <mergeCell ref="AY101:BA102"/>
    <mergeCell ref="BB101:BD102"/>
    <mergeCell ref="BE101:BG102"/>
    <mergeCell ref="BJ102:BK102"/>
    <mergeCell ref="AI103:AI118"/>
    <mergeCell ref="AL103:AL104"/>
    <mergeCell ref="AM103:AO104"/>
    <mergeCell ref="AP103:AR104"/>
    <mergeCell ref="AS103:AU104"/>
    <mergeCell ref="AV103:AX104"/>
    <mergeCell ref="BJ99:BK101"/>
    <mergeCell ref="AM100:AO100"/>
    <mergeCell ref="AP100:AR100"/>
    <mergeCell ref="AS100:AU100"/>
    <mergeCell ref="AV100:AX100"/>
    <mergeCell ref="AY100:BA100"/>
    <mergeCell ref="BB100:BD100"/>
    <mergeCell ref="BE100:BG100"/>
    <mergeCell ref="AM101:AO102"/>
    <mergeCell ref="AP101:AR102"/>
    <mergeCell ref="AM98:AO99"/>
    <mergeCell ref="AP98:AR99"/>
    <mergeCell ref="AS98:AU99"/>
    <mergeCell ref="AV98:AX99"/>
    <mergeCell ref="AY98:BA99"/>
    <mergeCell ref="BB98:BD99"/>
    <mergeCell ref="AM97:AO97"/>
    <mergeCell ref="AP97:AR97"/>
    <mergeCell ref="AS97:AU97"/>
    <mergeCell ref="AV97:AX97"/>
    <mergeCell ref="AY97:BA97"/>
    <mergeCell ref="BB97:BD97"/>
    <mergeCell ref="AY92:BA93"/>
    <mergeCell ref="BB92:BD93"/>
    <mergeCell ref="BE92:BG93"/>
    <mergeCell ref="AM95:AO96"/>
    <mergeCell ref="AP95:AR96"/>
    <mergeCell ref="AS95:AU96"/>
    <mergeCell ref="AV95:AX96"/>
    <mergeCell ref="AY95:BA96"/>
    <mergeCell ref="BB95:BD96"/>
    <mergeCell ref="BE95:BG96"/>
    <mergeCell ref="BJ89:BK90"/>
    <mergeCell ref="BL89:BL90"/>
    <mergeCell ref="AL90:AL102"/>
    <mergeCell ref="BH91:BI95"/>
    <mergeCell ref="BJ91:BK95"/>
    <mergeCell ref="BL91:BL101"/>
    <mergeCell ref="AM92:AO93"/>
    <mergeCell ref="AP92:AR93"/>
    <mergeCell ref="AS92:AU93"/>
    <mergeCell ref="AV92:AX93"/>
    <mergeCell ref="BJ87:BK88"/>
    <mergeCell ref="BL87:BL88"/>
    <mergeCell ref="AM89:AO90"/>
    <mergeCell ref="AP89:AR90"/>
    <mergeCell ref="AS89:AU90"/>
    <mergeCell ref="AV89:AX90"/>
    <mergeCell ref="AY89:BA90"/>
    <mergeCell ref="BB89:BD90"/>
    <mergeCell ref="BE89:BG90"/>
    <mergeCell ref="BH89:BI90"/>
    <mergeCell ref="AY85:BA86"/>
    <mergeCell ref="BB85:BD86"/>
    <mergeCell ref="BE85:BG86"/>
    <mergeCell ref="BJ86:BK86"/>
    <mergeCell ref="AI87:AI102"/>
    <mergeCell ref="AL87:AL88"/>
    <mergeCell ref="AM87:AO88"/>
    <mergeCell ref="AP87:AR88"/>
    <mergeCell ref="AS87:AU88"/>
    <mergeCell ref="AV87:AX88"/>
    <mergeCell ref="BJ83:BK85"/>
    <mergeCell ref="AM84:AO84"/>
    <mergeCell ref="AP84:AR84"/>
    <mergeCell ref="AS84:AU84"/>
    <mergeCell ref="AV84:AX84"/>
    <mergeCell ref="AY84:BA84"/>
    <mergeCell ref="BB84:BD84"/>
    <mergeCell ref="BE84:BG84"/>
    <mergeCell ref="AM85:AO86"/>
    <mergeCell ref="AP85:AR86"/>
    <mergeCell ref="AM82:AO83"/>
    <mergeCell ref="AP82:AR83"/>
    <mergeCell ref="AS82:AU83"/>
    <mergeCell ref="AV82:AX83"/>
    <mergeCell ref="AY82:BA83"/>
    <mergeCell ref="BB82:BD83"/>
    <mergeCell ref="AM81:AO81"/>
    <mergeCell ref="AP81:AR81"/>
    <mergeCell ref="AS81:AU81"/>
    <mergeCell ref="AV81:AX81"/>
    <mergeCell ref="AY81:BA81"/>
    <mergeCell ref="BB81:BD81"/>
    <mergeCell ref="AY76:BA77"/>
    <mergeCell ref="BB76:BD77"/>
    <mergeCell ref="BE76:BG77"/>
    <mergeCell ref="AM79:AO80"/>
    <mergeCell ref="AP79:AR80"/>
    <mergeCell ref="AS79:AU80"/>
    <mergeCell ref="AV79:AX80"/>
    <mergeCell ref="AY79:BA80"/>
    <mergeCell ref="BB79:BD80"/>
    <mergeCell ref="BE79:BG80"/>
    <mergeCell ref="BJ73:BK74"/>
    <mergeCell ref="BL73:BL74"/>
    <mergeCell ref="AL74:AL86"/>
    <mergeCell ref="BH75:BI79"/>
    <mergeCell ref="BJ75:BK79"/>
    <mergeCell ref="BL75:BL85"/>
    <mergeCell ref="AM76:AO77"/>
    <mergeCell ref="AP76:AR77"/>
    <mergeCell ref="AS76:AU77"/>
    <mergeCell ref="AV76:AX77"/>
    <mergeCell ref="BJ71:BK72"/>
    <mergeCell ref="BL71:BL72"/>
    <mergeCell ref="AM73:AO74"/>
    <mergeCell ref="AP73:AR74"/>
    <mergeCell ref="AS73:AU74"/>
    <mergeCell ref="AV73:AX74"/>
    <mergeCell ref="AY73:BA74"/>
    <mergeCell ref="BB73:BD74"/>
    <mergeCell ref="BE73:BG74"/>
    <mergeCell ref="BH73:BI74"/>
    <mergeCell ref="AY69:BA70"/>
    <mergeCell ref="BB69:BD70"/>
    <mergeCell ref="BE69:BG70"/>
    <mergeCell ref="BJ70:BK70"/>
    <mergeCell ref="AI71:AI86"/>
    <mergeCell ref="AL71:AL72"/>
    <mergeCell ref="AM71:AO72"/>
    <mergeCell ref="AP71:AR72"/>
    <mergeCell ref="AS71:AU72"/>
    <mergeCell ref="AV71:AX72"/>
    <mergeCell ref="BJ67:BK69"/>
    <mergeCell ref="AM68:AO68"/>
    <mergeCell ref="AP68:AR68"/>
    <mergeCell ref="AS68:AU68"/>
    <mergeCell ref="AV68:AX68"/>
    <mergeCell ref="AY68:BA68"/>
    <mergeCell ref="BB68:BD68"/>
    <mergeCell ref="BE68:BG68"/>
    <mergeCell ref="AM69:AO70"/>
    <mergeCell ref="AP69:AR70"/>
    <mergeCell ref="AM66:AO67"/>
    <mergeCell ref="AP66:AR67"/>
    <mergeCell ref="AS66:AU67"/>
    <mergeCell ref="AV66:AX67"/>
    <mergeCell ref="AY66:BA67"/>
    <mergeCell ref="BB66:BD67"/>
    <mergeCell ref="AM65:AO65"/>
    <mergeCell ref="AP65:AR65"/>
    <mergeCell ref="AS65:AU65"/>
    <mergeCell ref="AV65:AX65"/>
    <mergeCell ref="AY65:BA65"/>
    <mergeCell ref="BB65:BD65"/>
    <mergeCell ref="AY60:BA61"/>
    <mergeCell ref="BB60:BD61"/>
    <mergeCell ref="BE60:BG61"/>
    <mergeCell ref="AM63:AO64"/>
    <mergeCell ref="AP63:AR64"/>
    <mergeCell ref="AS63:AU64"/>
    <mergeCell ref="AV63:AX64"/>
    <mergeCell ref="AY63:BA64"/>
    <mergeCell ref="BB63:BD64"/>
    <mergeCell ref="BE63:BG64"/>
    <mergeCell ref="BJ57:BK58"/>
    <mergeCell ref="BL57:BL58"/>
    <mergeCell ref="AL58:AL70"/>
    <mergeCell ref="BH59:BI63"/>
    <mergeCell ref="BJ59:BK63"/>
    <mergeCell ref="BL59:BL69"/>
    <mergeCell ref="AM60:AO61"/>
    <mergeCell ref="AP60:AR61"/>
    <mergeCell ref="AS60:AU61"/>
    <mergeCell ref="AV60:AX61"/>
    <mergeCell ref="BJ55:BK56"/>
    <mergeCell ref="BL55:BL56"/>
    <mergeCell ref="AM57:AO58"/>
    <mergeCell ref="AP57:AR58"/>
    <mergeCell ref="AS57:AU58"/>
    <mergeCell ref="AV57:AX58"/>
    <mergeCell ref="AY57:BA58"/>
    <mergeCell ref="BB57:BD58"/>
    <mergeCell ref="BE57:BG58"/>
    <mergeCell ref="BH57:BI58"/>
    <mergeCell ref="AY53:BA54"/>
    <mergeCell ref="BB53:BD54"/>
    <mergeCell ref="BE53:BG54"/>
    <mergeCell ref="BJ54:BK54"/>
    <mergeCell ref="AI55:AI70"/>
    <mergeCell ref="AL55:AL56"/>
    <mergeCell ref="AM55:AO56"/>
    <mergeCell ref="AP55:AR56"/>
    <mergeCell ref="AS55:AU56"/>
    <mergeCell ref="AV55:AX56"/>
    <mergeCell ref="BJ51:BK53"/>
    <mergeCell ref="AM52:AO52"/>
    <mergeCell ref="AP52:AR52"/>
    <mergeCell ref="AS52:AU52"/>
    <mergeCell ref="AV52:AX52"/>
    <mergeCell ref="AY52:BA52"/>
    <mergeCell ref="BB52:BD52"/>
    <mergeCell ref="BE52:BG52"/>
    <mergeCell ref="AM53:AO54"/>
    <mergeCell ref="AP53:AR54"/>
    <mergeCell ref="AM50:AO51"/>
    <mergeCell ref="AP50:AR51"/>
    <mergeCell ref="AS50:AU51"/>
    <mergeCell ref="AV50:AX51"/>
    <mergeCell ref="AY50:BA51"/>
    <mergeCell ref="BB50:BD51"/>
    <mergeCell ref="AM49:AO49"/>
    <mergeCell ref="AP49:AR49"/>
    <mergeCell ref="AS49:AU49"/>
    <mergeCell ref="AV49:AX49"/>
    <mergeCell ref="AY49:BA49"/>
    <mergeCell ref="BB49:BD49"/>
    <mergeCell ref="AY44:BA45"/>
    <mergeCell ref="BB44:BD45"/>
    <mergeCell ref="BE44:BG45"/>
    <mergeCell ref="AM47:AO48"/>
    <mergeCell ref="AP47:AR48"/>
    <mergeCell ref="AS47:AU48"/>
    <mergeCell ref="AV47:AX48"/>
    <mergeCell ref="AY47:BA48"/>
    <mergeCell ref="BB47:BD48"/>
    <mergeCell ref="BE47:BG48"/>
    <mergeCell ref="BJ41:BK42"/>
    <mergeCell ref="BL41:BL42"/>
    <mergeCell ref="AL42:AL54"/>
    <mergeCell ref="BH43:BI47"/>
    <mergeCell ref="BJ43:BK47"/>
    <mergeCell ref="BL43:BL53"/>
    <mergeCell ref="AM44:AO45"/>
    <mergeCell ref="AP44:AR45"/>
    <mergeCell ref="AS44:AU45"/>
    <mergeCell ref="AV44:AX45"/>
    <mergeCell ref="BJ39:BK40"/>
    <mergeCell ref="BL39:BL40"/>
    <mergeCell ref="AM41:AO42"/>
    <mergeCell ref="AP41:AR42"/>
    <mergeCell ref="AS41:AU42"/>
    <mergeCell ref="AV41:AX42"/>
    <mergeCell ref="AY41:BA42"/>
    <mergeCell ref="BB41:BD42"/>
    <mergeCell ref="BE41:BG42"/>
    <mergeCell ref="BH41:BI42"/>
    <mergeCell ref="BJ38:BK38"/>
    <mergeCell ref="AI39:AI54"/>
    <mergeCell ref="AL39:AL40"/>
    <mergeCell ref="AM39:AO40"/>
    <mergeCell ref="AP39:AR40"/>
    <mergeCell ref="AS39:AU40"/>
    <mergeCell ref="AV39:AX40"/>
    <mergeCell ref="AY39:BA40"/>
    <mergeCell ref="BB39:BD40"/>
    <mergeCell ref="BE39:BG40"/>
    <mergeCell ref="BB36:BD36"/>
    <mergeCell ref="BE36:BG36"/>
    <mergeCell ref="AM37:AO38"/>
    <mergeCell ref="AP37:AR38"/>
    <mergeCell ref="AS37:AU38"/>
    <mergeCell ref="AV37:AX38"/>
    <mergeCell ref="AY37:BA38"/>
    <mergeCell ref="BB37:BD38"/>
    <mergeCell ref="BE37:BG38"/>
    <mergeCell ref="AV34:AX35"/>
    <mergeCell ref="AY34:BA35"/>
    <mergeCell ref="BB34:BD35"/>
    <mergeCell ref="BE34:BG35"/>
    <mergeCell ref="BJ35:BK37"/>
    <mergeCell ref="AM36:AO36"/>
    <mergeCell ref="AP36:AR36"/>
    <mergeCell ref="AS36:AU36"/>
    <mergeCell ref="AV36:AX36"/>
    <mergeCell ref="AY36:BA36"/>
    <mergeCell ref="BH32:BI38"/>
    <mergeCell ref="BJ32:BK34"/>
    <mergeCell ref="AM33:AO33"/>
    <mergeCell ref="AP33:AR33"/>
    <mergeCell ref="AS33:AU33"/>
    <mergeCell ref="AV33:AX33"/>
    <mergeCell ref="AY33:BA33"/>
    <mergeCell ref="BB33:BD33"/>
    <mergeCell ref="BE33:BG33"/>
    <mergeCell ref="AM34:AO35"/>
    <mergeCell ref="AY28:BA29"/>
    <mergeCell ref="BB28:BD29"/>
    <mergeCell ref="BE28:BG29"/>
    <mergeCell ref="AM31:AO32"/>
    <mergeCell ref="AP31:AR32"/>
    <mergeCell ref="AS31:AU32"/>
    <mergeCell ref="AV31:AX32"/>
    <mergeCell ref="AY31:BA32"/>
    <mergeCell ref="BB31:BD32"/>
    <mergeCell ref="BE31:BG32"/>
    <mergeCell ref="BE25:BG26"/>
    <mergeCell ref="BH25:BI26"/>
    <mergeCell ref="BJ25:BK26"/>
    <mergeCell ref="BL25:BL26"/>
    <mergeCell ref="AL26:AL38"/>
    <mergeCell ref="BH27:BI31"/>
    <mergeCell ref="BJ27:BK31"/>
    <mergeCell ref="BL27:BL37"/>
    <mergeCell ref="AM28:AO29"/>
    <mergeCell ref="AP28:AR29"/>
    <mergeCell ref="BE23:BG24"/>
    <mergeCell ref="BH23:BI24"/>
    <mergeCell ref="BJ23:BK24"/>
    <mergeCell ref="BL23:BL24"/>
    <mergeCell ref="AM25:AO26"/>
    <mergeCell ref="AP25:AR26"/>
    <mergeCell ref="AS25:AU26"/>
    <mergeCell ref="AV25:AX26"/>
    <mergeCell ref="AY25:BA26"/>
    <mergeCell ref="BB25:BD26"/>
    <mergeCell ref="AI23:AI38"/>
    <mergeCell ref="AL23:AL24"/>
    <mergeCell ref="AM23:AO24"/>
    <mergeCell ref="AP23:AR24"/>
    <mergeCell ref="AS23:AU24"/>
    <mergeCell ref="AV23:AX24"/>
    <mergeCell ref="AS28:AU29"/>
    <mergeCell ref="AV28:AX29"/>
    <mergeCell ref="AP34:AR35"/>
    <mergeCell ref="AS34:AU35"/>
    <mergeCell ref="AS21:AU22"/>
    <mergeCell ref="AV21:AX22"/>
    <mergeCell ref="AY21:BA22"/>
    <mergeCell ref="BB21:BD22"/>
    <mergeCell ref="BE21:BG22"/>
    <mergeCell ref="BJ22:BK22"/>
    <mergeCell ref="BJ19:BK21"/>
    <mergeCell ref="AM20:AO20"/>
    <mergeCell ref="AP20:AR20"/>
    <mergeCell ref="AS20:AU20"/>
    <mergeCell ref="AV20:AX20"/>
    <mergeCell ref="AY20:BA20"/>
    <mergeCell ref="BB20:BD20"/>
    <mergeCell ref="BE20:BG20"/>
    <mergeCell ref="AM21:AO22"/>
    <mergeCell ref="AP21:AR22"/>
    <mergeCell ref="AP18:AR19"/>
    <mergeCell ref="AS18:AU19"/>
    <mergeCell ref="AV18:AX19"/>
    <mergeCell ref="AY18:BA19"/>
    <mergeCell ref="BB18:BD19"/>
    <mergeCell ref="BE18:BG19"/>
    <mergeCell ref="BH16:BI22"/>
    <mergeCell ref="BJ16:BK18"/>
    <mergeCell ref="AM17:AO17"/>
    <mergeCell ref="AP17:AR17"/>
    <mergeCell ref="AS17:AU17"/>
    <mergeCell ref="AV17:AX17"/>
    <mergeCell ref="AY17:BA17"/>
    <mergeCell ref="BB17:BD17"/>
    <mergeCell ref="BE17:BG17"/>
    <mergeCell ref="AM18:AO19"/>
    <mergeCell ref="AV12:AX13"/>
    <mergeCell ref="AY12:BA13"/>
    <mergeCell ref="BB12:BD13"/>
    <mergeCell ref="BE12:BG13"/>
    <mergeCell ref="AM15:AO16"/>
    <mergeCell ref="AP15:AR16"/>
    <mergeCell ref="AS15:AU16"/>
    <mergeCell ref="AV15:AX16"/>
    <mergeCell ref="AY15:BA16"/>
    <mergeCell ref="BB15:BD16"/>
    <mergeCell ref="BH9:BI10"/>
    <mergeCell ref="BJ9:BK10"/>
    <mergeCell ref="BL9:BL10"/>
    <mergeCell ref="AL10:AL22"/>
    <mergeCell ref="BH11:BI15"/>
    <mergeCell ref="BJ11:BK15"/>
    <mergeCell ref="BL11:BL21"/>
    <mergeCell ref="AM12:AO13"/>
    <mergeCell ref="AP12:AR13"/>
    <mergeCell ref="AS12:AU13"/>
    <mergeCell ref="BH7:BI8"/>
    <mergeCell ref="BJ7:BK8"/>
    <mergeCell ref="BL7:BL8"/>
    <mergeCell ref="AM9:AO10"/>
    <mergeCell ref="AP9:AR10"/>
    <mergeCell ref="AS9:AU10"/>
    <mergeCell ref="AV9:AX10"/>
    <mergeCell ref="AY9:BA10"/>
    <mergeCell ref="BB9:BD10"/>
    <mergeCell ref="BE9:BG10"/>
    <mergeCell ref="B5:AF6"/>
    <mergeCell ref="AG5:AG170"/>
    <mergeCell ref="AH5:BL6"/>
    <mergeCell ref="AI7:AI22"/>
    <mergeCell ref="AL7:AL8"/>
    <mergeCell ref="AM7:AO8"/>
    <mergeCell ref="AP7:AR8"/>
    <mergeCell ref="AS7:AU8"/>
    <mergeCell ref="AV7:AX8"/>
    <mergeCell ref="AY7:BA8"/>
    <mergeCell ref="AF7:AF8"/>
    <mergeCell ref="AF151:AF152"/>
    <mergeCell ref="AF153:AF154"/>
    <mergeCell ref="AF155:AF165"/>
    <mergeCell ref="AD160:AE162"/>
    <mergeCell ref="AD163:AE165"/>
    <mergeCell ref="AD166:AE166"/>
    <mergeCell ref="AF135:AF136"/>
    <mergeCell ref="AF137:AF138"/>
    <mergeCell ref="AF139:AF149"/>
    <mergeCell ref="AD144:AE146"/>
    <mergeCell ref="AD147:AE149"/>
    <mergeCell ref="AD150:AE150"/>
    <mergeCell ref="AD118:AE118"/>
    <mergeCell ref="AF119:AF120"/>
    <mergeCell ref="AF121:AF122"/>
    <mergeCell ref="AF123:AF133"/>
    <mergeCell ref="AD128:AE130"/>
    <mergeCell ref="AD131:AE133"/>
    <mergeCell ref="AD102:AE102"/>
    <mergeCell ref="AF103:AF104"/>
    <mergeCell ref="AF105:AF106"/>
    <mergeCell ref="AF107:AF117"/>
    <mergeCell ref="AD112:AE114"/>
    <mergeCell ref="AD115:AE117"/>
    <mergeCell ref="AD86:AE86"/>
    <mergeCell ref="AF87:AF88"/>
    <mergeCell ref="AF89:AF90"/>
    <mergeCell ref="AF91:AF101"/>
    <mergeCell ref="AD96:AE98"/>
    <mergeCell ref="AD99:AE101"/>
    <mergeCell ref="AD64:AE66"/>
    <mergeCell ref="AD67:AE69"/>
    <mergeCell ref="AD70:AE70"/>
    <mergeCell ref="AF71:AF72"/>
    <mergeCell ref="AF73:AF74"/>
    <mergeCell ref="AF75:AF85"/>
    <mergeCell ref="AD80:AE82"/>
    <mergeCell ref="AD83:AE85"/>
    <mergeCell ref="Y164:AA164"/>
    <mergeCell ref="AF39:AF40"/>
    <mergeCell ref="AF41:AF42"/>
    <mergeCell ref="AF43:AF53"/>
    <mergeCell ref="AD48:AE50"/>
    <mergeCell ref="AD51:AE53"/>
    <mergeCell ref="AD54:AE54"/>
    <mergeCell ref="AF55:AF56"/>
    <mergeCell ref="AF57:AF58"/>
    <mergeCell ref="AF59:AF69"/>
    <mergeCell ref="G164:I164"/>
    <mergeCell ref="J164:L164"/>
    <mergeCell ref="M164:O164"/>
    <mergeCell ref="P164:R164"/>
    <mergeCell ref="S164:U164"/>
    <mergeCell ref="V164:X164"/>
    <mergeCell ref="Y161:AA161"/>
    <mergeCell ref="G162:I163"/>
    <mergeCell ref="J162:L163"/>
    <mergeCell ref="M162:O163"/>
    <mergeCell ref="P162:R163"/>
    <mergeCell ref="S162:U163"/>
    <mergeCell ref="V162:X163"/>
    <mergeCell ref="Y162:AA163"/>
    <mergeCell ref="J148:L148"/>
    <mergeCell ref="M148:O148"/>
    <mergeCell ref="P148:R148"/>
    <mergeCell ref="S148:U148"/>
    <mergeCell ref="V148:X148"/>
    <mergeCell ref="Y148:AA148"/>
    <mergeCell ref="Y132:AA132"/>
    <mergeCell ref="G145:I145"/>
    <mergeCell ref="J145:L145"/>
    <mergeCell ref="M145:O145"/>
    <mergeCell ref="P145:R145"/>
    <mergeCell ref="S145:U145"/>
    <mergeCell ref="V145:X145"/>
    <mergeCell ref="Y145:AA145"/>
    <mergeCell ref="G132:I132"/>
    <mergeCell ref="J132:L132"/>
    <mergeCell ref="M132:O132"/>
    <mergeCell ref="P132:R132"/>
    <mergeCell ref="S132:U132"/>
    <mergeCell ref="V132:X132"/>
    <mergeCell ref="Y129:AA129"/>
    <mergeCell ref="G130:I131"/>
    <mergeCell ref="J130:L131"/>
    <mergeCell ref="M130:O131"/>
    <mergeCell ref="P130:R131"/>
    <mergeCell ref="S130:U131"/>
    <mergeCell ref="V130:X131"/>
    <mergeCell ref="Y130:AA131"/>
    <mergeCell ref="Y114:AA115"/>
    <mergeCell ref="G116:I116"/>
    <mergeCell ref="J116:L116"/>
    <mergeCell ref="M116:O116"/>
    <mergeCell ref="P116:R116"/>
    <mergeCell ref="S116:U116"/>
    <mergeCell ref="V116:X116"/>
    <mergeCell ref="Y116:AA116"/>
    <mergeCell ref="Y100:AA100"/>
    <mergeCell ref="G113:I113"/>
    <mergeCell ref="J113:L113"/>
    <mergeCell ref="M113:O113"/>
    <mergeCell ref="P113:R113"/>
    <mergeCell ref="S113:U113"/>
    <mergeCell ref="V113:X113"/>
    <mergeCell ref="Y113:AA113"/>
    <mergeCell ref="G100:I100"/>
    <mergeCell ref="J100:L100"/>
    <mergeCell ref="M100:O100"/>
    <mergeCell ref="P100:R100"/>
    <mergeCell ref="S100:U100"/>
    <mergeCell ref="V100:X100"/>
    <mergeCell ref="Y97:AA97"/>
    <mergeCell ref="G98:I99"/>
    <mergeCell ref="J98:L99"/>
    <mergeCell ref="M98:O99"/>
    <mergeCell ref="P98:R99"/>
    <mergeCell ref="S98:U99"/>
    <mergeCell ref="V98:X99"/>
    <mergeCell ref="Y98:AA99"/>
    <mergeCell ref="Y82:AA83"/>
    <mergeCell ref="G84:I84"/>
    <mergeCell ref="J84:L84"/>
    <mergeCell ref="M84:O84"/>
    <mergeCell ref="P84:R84"/>
    <mergeCell ref="S84:U84"/>
    <mergeCell ref="V84:X84"/>
    <mergeCell ref="Y84:AA84"/>
    <mergeCell ref="Y68:AA68"/>
    <mergeCell ref="G81:I81"/>
    <mergeCell ref="J81:L81"/>
    <mergeCell ref="M81:O81"/>
    <mergeCell ref="P81:R81"/>
    <mergeCell ref="S81:U81"/>
    <mergeCell ref="V81:X81"/>
    <mergeCell ref="Y81:AA81"/>
    <mergeCell ref="G68:I68"/>
    <mergeCell ref="J68:L68"/>
    <mergeCell ref="M68:O68"/>
    <mergeCell ref="P68:R68"/>
    <mergeCell ref="S68:U68"/>
    <mergeCell ref="V68:X68"/>
    <mergeCell ref="Y65:AA65"/>
    <mergeCell ref="G66:I67"/>
    <mergeCell ref="J66:L67"/>
    <mergeCell ref="M66:O67"/>
    <mergeCell ref="P66:R67"/>
    <mergeCell ref="S66:U67"/>
    <mergeCell ref="V66:X67"/>
    <mergeCell ref="Y66:AA67"/>
    <mergeCell ref="J52:L52"/>
    <mergeCell ref="M52:O52"/>
    <mergeCell ref="P52:R52"/>
    <mergeCell ref="S52:U52"/>
    <mergeCell ref="V52:X52"/>
    <mergeCell ref="Y52:AA52"/>
    <mergeCell ref="J50:L51"/>
    <mergeCell ref="M50:O51"/>
    <mergeCell ref="P50:R51"/>
    <mergeCell ref="S50:U51"/>
    <mergeCell ref="V50:X51"/>
    <mergeCell ref="Y50:AA51"/>
    <mergeCell ref="AD32:AE34"/>
    <mergeCell ref="AD35:AE37"/>
    <mergeCell ref="AD38:AE38"/>
    <mergeCell ref="AF23:AF24"/>
    <mergeCell ref="AF25:AF26"/>
    <mergeCell ref="AF27:AF37"/>
    <mergeCell ref="S36:U36"/>
    <mergeCell ref="V33:X33"/>
    <mergeCell ref="V34:X35"/>
    <mergeCell ref="V36:X36"/>
    <mergeCell ref="Y33:AA33"/>
    <mergeCell ref="Y34:AA35"/>
    <mergeCell ref="Y36:AA36"/>
    <mergeCell ref="AF9:AF10"/>
    <mergeCell ref="AF11:AF21"/>
    <mergeCell ref="G33:I33"/>
    <mergeCell ref="G34:I35"/>
    <mergeCell ref="G36:I36"/>
    <mergeCell ref="J33:L33"/>
    <mergeCell ref="J34:L35"/>
    <mergeCell ref="J36:L36"/>
    <mergeCell ref="M33:O33"/>
    <mergeCell ref="M34:O35"/>
    <mergeCell ref="AD16:AE18"/>
    <mergeCell ref="AB16:AC22"/>
    <mergeCell ref="AD22:AE22"/>
    <mergeCell ref="AD19:AE21"/>
    <mergeCell ref="V17:X17"/>
    <mergeCell ref="V18:X19"/>
    <mergeCell ref="V20:X20"/>
    <mergeCell ref="Y17:AA17"/>
    <mergeCell ref="Y18:AA19"/>
    <mergeCell ref="Y20:AA20"/>
    <mergeCell ref="P17:R17"/>
    <mergeCell ref="P18:R19"/>
    <mergeCell ref="P20:R20"/>
    <mergeCell ref="S17:U17"/>
    <mergeCell ref="S18:U19"/>
    <mergeCell ref="S20:U20"/>
    <mergeCell ref="J17:L17"/>
    <mergeCell ref="J18:L19"/>
    <mergeCell ref="J20:L20"/>
    <mergeCell ref="M17:O17"/>
    <mergeCell ref="M18:O19"/>
    <mergeCell ref="M20:O20"/>
    <mergeCell ref="F151:F152"/>
    <mergeCell ref="F154:F166"/>
    <mergeCell ref="G17:I17"/>
    <mergeCell ref="G18:I19"/>
    <mergeCell ref="G20:I20"/>
    <mergeCell ref="G21:I22"/>
    <mergeCell ref="G49:I49"/>
    <mergeCell ref="G50:I51"/>
    <mergeCell ref="G52:I52"/>
    <mergeCell ref="F103:F104"/>
    <mergeCell ref="F106:F118"/>
    <mergeCell ref="F119:F120"/>
    <mergeCell ref="F122:F134"/>
    <mergeCell ref="F135:F136"/>
    <mergeCell ref="F138:F150"/>
    <mergeCell ref="F55:F56"/>
    <mergeCell ref="F58:F70"/>
    <mergeCell ref="F71:F72"/>
    <mergeCell ref="F74:F86"/>
    <mergeCell ref="F87:F88"/>
    <mergeCell ref="F90:F102"/>
    <mergeCell ref="F7:F8"/>
    <mergeCell ref="F10:F22"/>
    <mergeCell ref="F23:F24"/>
    <mergeCell ref="F26:F38"/>
    <mergeCell ref="AH169:AK170"/>
    <mergeCell ref="AH167:AK168"/>
    <mergeCell ref="BH160:BI166"/>
    <mergeCell ref="BJ160:BK162"/>
    <mergeCell ref="BE161:BG161"/>
    <mergeCell ref="BE162:BG163"/>
    <mergeCell ref="AS165:AU166"/>
    <mergeCell ref="AV165:AX166"/>
    <mergeCell ref="AY151:BA152"/>
    <mergeCell ref="BB151:BD152"/>
    <mergeCell ref="BE151:BG152"/>
    <mergeCell ref="BH151:BI152"/>
    <mergeCell ref="AH151:AH152"/>
    <mergeCell ref="AJ151:AJ152"/>
    <mergeCell ref="AK151:AK152"/>
    <mergeCell ref="AH154:AH166"/>
    <mergeCell ref="AJ154:AJ166"/>
    <mergeCell ref="AK154:AK166"/>
    <mergeCell ref="BH144:BI150"/>
    <mergeCell ref="BJ144:BK146"/>
    <mergeCell ref="BE145:BG145"/>
    <mergeCell ref="BE146:BG147"/>
    <mergeCell ref="AS149:AU150"/>
    <mergeCell ref="AV149:AX150"/>
    <mergeCell ref="AY135:BA136"/>
    <mergeCell ref="BB135:BD136"/>
    <mergeCell ref="BE135:BG136"/>
    <mergeCell ref="BH135:BI136"/>
    <mergeCell ref="AH135:AH136"/>
    <mergeCell ref="AJ135:AJ136"/>
    <mergeCell ref="AK135:AK136"/>
    <mergeCell ref="AH138:AH150"/>
    <mergeCell ref="AJ138:AJ150"/>
    <mergeCell ref="AK138:AK150"/>
    <mergeCell ref="BH128:BI134"/>
    <mergeCell ref="BJ128:BK130"/>
    <mergeCell ref="BE129:BG129"/>
    <mergeCell ref="BE130:BG131"/>
    <mergeCell ref="AS133:AU134"/>
    <mergeCell ref="AV133:AX134"/>
    <mergeCell ref="AY119:BA120"/>
    <mergeCell ref="BB119:BD120"/>
    <mergeCell ref="BE119:BG120"/>
    <mergeCell ref="BH119:BI120"/>
    <mergeCell ref="AH119:AH120"/>
    <mergeCell ref="AJ119:AJ120"/>
    <mergeCell ref="AK119:AK120"/>
    <mergeCell ref="AH122:AH134"/>
    <mergeCell ref="AJ122:AJ134"/>
    <mergeCell ref="AK122:AK134"/>
    <mergeCell ref="BH112:BI118"/>
    <mergeCell ref="BJ112:BK114"/>
    <mergeCell ref="BE113:BG113"/>
    <mergeCell ref="BE114:BG115"/>
    <mergeCell ref="AS117:AU118"/>
    <mergeCell ref="AV117:AX118"/>
    <mergeCell ref="AY103:BA104"/>
    <mergeCell ref="BB103:BD104"/>
    <mergeCell ref="BE103:BG104"/>
    <mergeCell ref="BH103:BI104"/>
    <mergeCell ref="AH103:AH104"/>
    <mergeCell ref="AJ103:AJ104"/>
    <mergeCell ref="AK103:AK104"/>
    <mergeCell ref="AH106:AH118"/>
    <mergeCell ref="AJ106:AJ118"/>
    <mergeCell ref="AK106:AK118"/>
    <mergeCell ref="BH96:BI102"/>
    <mergeCell ref="BJ96:BK98"/>
    <mergeCell ref="BE97:BG97"/>
    <mergeCell ref="BE98:BG99"/>
    <mergeCell ref="AS101:AU102"/>
    <mergeCell ref="AV101:AX102"/>
    <mergeCell ref="AY87:BA88"/>
    <mergeCell ref="BB87:BD88"/>
    <mergeCell ref="BE87:BG88"/>
    <mergeCell ref="BH87:BI88"/>
    <mergeCell ref="AH87:AH88"/>
    <mergeCell ref="AJ87:AJ88"/>
    <mergeCell ref="AK87:AK88"/>
    <mergeCell ref="AH90:AH102"/>
    <mergeCell ref="AJ90:AJ102"/>
    <mergeCell ref="AK90:AK102"/>
    <mergeCell ref="BH80:BI86"/>
    <mergeCell ref="BJ80:BK82"/>
    <mergeCell ref="BE81:BG81"/>
    <mergeCell ref="BE82:BG83"/>
    <mergeCell ref="AS85:AU86"/>
    <mergeCell ref="AV85:AX86"/>
    <mergeCell ref="AY71:BA72"/>
    <mergeCell ref="BB71:BD72"/>
    <mergeCell ref="BE71:BG72"/>
    <mergeCell ref="BH71:BI72"/>
    <mergeCell ref="AH71:AH72"/>
    <mergeCell ref="AJ71:AJ72"/>
    <mergeCell ref="AK71:AK72"/>
    <mergeCell ref="AH74:AH86"/>
    <mergeCell ref="AJ74:AJ86"/>
    <mergeCell ref="AK74:AK86"/>
    <mergeCell ref="BH64:BI70"/>
    <mergeCell ref="BJ64:BK66"/>
    <mergeCell ref="BE65:BG65"/>
    <mergeCell ref="BE66:BG67"/>
    <mergeCell ref="AS69:AU70"/>
    <mergeCell ref="AV69:AX70"/>
    <mergeCell ref="AY55:BA56"/>
    <mergeCell ref="BB55:BD56"/>
    <mergeCell ref="BE55:BG56"/>
    <mergeCell ref="BH55:BI56"/>
    <mergeCell ref="AH55:AH56"/>
    <mergeCell ref="AJ55:AJ56"/>
    <mergeCell ref="AK55:AK56"/>
    <mergeCell ref="AH58:AH70"/>
    <mergeCell ref="AJ58:AJ70"/>
    <mergeCell ref="AK58:AK70"/>
    <mergeCell ref="BH48:BI54"/>
    <mergeCell ref="BJ48:BK50"/>
    <mergeCell ref="BE49:BG49"/>
    <mergeCell ref="BE50:BG51"/>
    <mergeCell ref="AS53:AU54"/>
    <mergeCell ref="AV53:AX54"/>
    <mergeCell ref="BH39:BI40"/>
    <mergeCell ref="AH39:AH40"/>
    <mergeCell ref="AJ39:AJ40"/>
    <mergeCell ref="AK39:AK40"/>
    <mergeCell ref="AH42:AH54"/>
    <mergeCell ref="AJ42:AJ54"/>
    <mergeCell ref="AK42:AK54"/>
    <mergeCell ref="AH26:AH38"/>
    <mergeCell ref="AJ26:AJ38"/>
    <mergeCell ref="AK26:AK38"/>
    <mergeCell ref="AY23:BA24"/>
    <mergeCell ref="BB23:BD24"/>
    <mergeCell ref="BE15:BG16"/>
    <mergeCell ref="AH10:AH22"/>
    <mergeCell ref="AJ10:AJ22"/>
    <mergeCell ref="AK10:AK22"/>
    <mergeCell ref="BB7:BD8"/>
    <mergeCell ref="BE7:BG8"/>
    <mergeCell ref="AB167:AC168"/>
    <mergeCell ref="AH7:AH8"/>
    <mergeCell ref="AJ7:AJ8"/>
    <mergeCell ref="AK7:AK8"/>
    <mergeCell ref="AH23:AH24"/>
    <mergeCell ref="AJ23:AJ24"/>
    <mergeCell ref="AK23:AK24"/>
    <mergeCell ref="B167:E168"/>
    <mergeCell ref="B169:E170"/>
    <mergeCell ref="AB160:AC166"/>
    <mergeCell ref="AD167:AE170"/>
    <mergeCell ref="J161:L161"/>
    <mergeCell ref="M161:O161"/>
    <mergeCell ref="P161:R161"/>
    <mergeCell ref="S161:U161"/>
    <mergeCell ref="G146:I147"/>
    <mergeCell ref="J146:L147"/>
    <mergeCell ref="M146:O147"/>
    <mergeCell ref="P146:R147"/>
    <mergeCell ref="S146:U147"/>
    <mergeCell ref="V146:X147"/>
    <mergeCell ref="AD134:AE134"/>
    <mergeCell ref="G169:I170"/>
    <mergeCell ref="J169:L170"/>
    <mergeCell ref="M169:O170"/>
    <mergeCell ref="P169:R170"/>
    <mergeCell ref="S169:U170"/>
    <mergeCell ref="V169:X170"/>
    <mergeCell ref="Y169:AA170"/>
    <mergeCell ref="AB169:AC170"/>
    <mergeCell ref="M167:O168"/>
    <mergeCell ref="P167:R168"/>
    <mergeCell ref="S167:U168"/>
    <mergeCell ref="V167:X168"/>
    <mergeCell ref="Y167:AA168"/>
    <mergeCell ref="G167:I168"/>
    <mergeCell ref="J167:L168"/>
    <mergeCell ref="G165:I166"/>
    <mergeCell ref="J165:L166"/>
    <mergeCell ref="M165:O166"/>
    <mergeCell ref="P165:R166"/>
    <mergeCell ref="S165:U166"/>
    <mergeCell ref="V165:X166"/>
    <mergeCell ref="Y165:AA166"/>
    <mergeCell ref="G161:I161"/>
    <mergeCell ref="V161:X161"/>
    <mergeCell ref="M159:O160"/>
    <mergeCell ref="P159:R160"/>
    <mergeCell ref="S159:U160"/>
    <mergeCell ref="V159:X160"/>
    <mergeCell ref="Y159:AA160"/>
    <mergeCell ref="AB155:AC159"/>
    <mergeCell ref="AD155:AE159"/>
    <mergeCell ref="G156:I157"/>
    <mergeCell ref="J156:L157"/>
    <mergeCell ref="M156:O157"/>
    <mergeCell ref="P156:R157"/>
    <mergeCell ref="S156:U157"/>
    <mergeCell ref="V156:X157"/>
    <mergeCell ref="Y156:AA157"/>
    <mergeCell ref="G159:I160"/>
    <mergeCell ref="AD151:AE152"/>
    <mergeCell ref="G153:I154"/>
    <mergeCell ref="J153:L154"/>
    <mergeCell ref="M153:O154"/>
    <mergeCell ref="P153:R154"/>
    <mergeCell ref="S153:U154"/>
    <mergeCell ref="V153:X154"/>
    <mergeCell ref="Y153:AA154"/>
    <mergeCell ref="AB153:AC154"/>
    <mergeCell ref="AD153:AE154"/>
    <mergeCell ref="M151:O152"/>
    <mergeCell ref="P151:R152"/>
    <mergeCell ref="S151:U152"/>
    <mergeCell ref="V151:X152"/>
    <mergeCell ref="Y151:AA152"/>
    <mergeCell ref="AB151:AC152"/>
    <mergeCell ref="B151:B152"/>
    <mergeCell ref="C151:C166"/>
    <mergeCell ref="D151:D152"/>
    <mergeCell ref="E151:E152"/>
    <mergeCell ref="G151:I152"/>
    <mergeCell ref="J151:L152"/>
    <mergeCell ref="B154:B166"/>
    <mergeCell ref="D154:D166"/>
    <mergeCell ref="E154:E166"/>
    <mergeCell ref="J159:L160"/>
    <mergeCell ref="G149:I150"/>
    <mergeCell ref="J149:L150"/>
    <mergeCell ref="M149:O150"/>
    <mergeCell ref="P149:R150"/>
    <mergeCell ref="S149:U150"/>
    <mergeCell ref="V149:X150"/>
    <mergeCell ref="Y149:AA150"/>
    <mergeCell ref="Y146:AA147"/>
    <mergeCell ref="G148:I148"/>
    <mergeCell ref="M143:O144"/>
    <mergeCell ref="P143:R144"/>
    <mergeCell ref="S143:U144"/>
    <mergeCell ref="V143:X144"/>
    <mergeCell ref="Y143:AA144"/>
    <mergeCell ref="AB144:AC150"/>
    <mergeCell ref="AB139:AC143"/>
    <mergeCell ref="AD139:AE143"/>
    <mergeCell ref="G140:I141"/>
    <mergeCell ref="J140:L141"/>
    <mergeCell ref="M140:O141"/>
    <mergeCell ref="P140:R141"/>
    <mergeCell ref="S140:U141"/>
    <mergeCell ref="V140:X141"/>
    <mergeCell ref="Y140:AA141"/>
    <mergeCell ref="G143:I144"/>
    <mergeCell ref="AD135:AE136"/>
    <mergeCell ref="G137:I138"/>
    <mergeCell ref="J137:L138"/>
    <mergeCell ref="M137:O138"/>
    <mergeCell ref="P137:R138"/>
    <mergeCell ref="S137:U138"/>
    <mergeCell ref="V137:X138"/>
    <mergeCell ref="Y137:AA138"/>
    <mergeCell ref="AB137:AC138"/>
    <mergeCell ref="AD137:AE138"/>
    <mergeCell ref="M135:O136"/>
    <mergeCell ref="P135:R136"/>
    <mergeCell ref="S135:U136"/>
    <mergeCell ref="V135:X136"/>
    <mergeCell ref="Y135:AA136"/>
    <mergeCell ref="AB135:AC136"/>
    <mergeCell ref="B135:B136"/>
    <mergeCell ref="C135:C150"/>
    <mergeCell ref="D135:D136"/>
    <mergeCell ref="E135:E136"/>
    <mergeCell ref="G135:I136"/>
    <mergeCell ref="J135:L136"/>
    <mergeCell ref="B138:B150"/>
    <mergeCell ref="D138:D150"/>
    <mergeCell ref="E138:E150"/>
    <mergeCell ref="J143:L144"/>
    <mergeCell ref="G133:I134"/>
    <mergeCell ref="J133:L134"/>
    <mergeCell ref="M133:O134"/>
    <mergeCell ref="P133:R134"/>
    <mergeCell ref="S133:U134"/>
    <mergeCell ref="V133:X134"/>
    <mergeCell ref="Y133:AA134"/>
    <mergeCell ref="G129:I129"/>
    <mergeCell ref="J129:L129"/>
    <mergeCell ref="M127:O128"/>
    <mergeCell ref="P127:R128"/>
    <mergeCell ref="S127:U128"/>
    <mergeCell ref="V127:X128"/>
    <mergeCell ref="Y127:AA128"/>
    <mergeCell ref="AB128:AC134"/>
    <mergeCell ref="M129:O129"/>
    <mergeCell ref="P129:R129"/>
    <mergeCell ref="S129:U129"/>
    <mergeCell ref="V129:X129"/>
    <mergeCell ref="AB123:AC127"/>
    <mergeCell ref="AD123:AE127"/>
    <mergeCell ref="G124:I125"/>
    <mergeCell ref="J124:L125"/>
    <mergeCell ref="M124:O125"/>
    <mergeCell ref="P124:R125"/>
    <mergeCell ref="S124:U125"/>
    <mergeCell ref="V124:X125"/>
    <mergeCell ref="Y124:AA125"/>
    <mergeCell ref="G127:I128"/>
    <mergeCell ref="AD119:AE120"/>
    <mergeCell ref="G121:I122"/>
    <mergeCell ref="J121:L122"/>
    <mergeCell ref="M121:O122"/>
    <mergeCell ref="P121:R122"/>
    <mergeCell ref="S121:U122"/>
    <mergeCell ref="V121:X122"/>
    <mergeCell ref="Y121:AA122"/>
    <mergeCell ref="AB121:AC122"/>
    <mergeCell ref="AD121:AE122"/>
    <mergeCell ref="M119:O120"/>
    <mergeCell ref="P119:R120"/>
    <mergeCell ref="S119:U120"/>
    <mergeCell ref="V119:X120"/>
    <mergeCell ref="Y119:AA120"/>
    <mergeCell ref="AB119:AC120"/>
    <mergeCell ref="B119:B120"/>
    <mergeCell ref="C119:C134"/>
    <mergeCell ref="D119:D120"/>
    <mergeCell ref="E119:E120"/>
    <mergeCell ref="G119:I120"/>
    <mergeCell ref="J119:L120"/>
    <mergeCell ref="B122:B134"/>
    <mergeCell ref="D122:D134"/>
    <mergeCell ref="E122:E134"/>
    <mergeCell ref="J127:L128"/>
    <mergeCell ref="G117:I118"/>
    <mergeCell ref="J117:L118"/>
    <mergeCell ref="M117:O118"/>
    <mergeCell ref="P117:R118"/>
    <mergeCell ref="S117:U118"/>
    <mergeCell ref="V117:X118"/>
    <mergeCell ref="Y117:AA118"/>
    <mergeCell ref="G114:I115"/>
    <mergeCell ref="J114:L115"/>
    <mergeCell ref="M111:O112"/>
    <mergeCell ref="P111:R112"/>
    <mergeCell ref="S111:U112"/>
    <mergeCell ref="V111:X112"/>
    <mergeCell ref="Y111:AA112"/>
    <mergeCell ref="AB112:AC118"/>
    <mergeCell ref="M114:O115"/>
    <mergeCell ref="P114:R115"/>
    <mergeCell ref="S114:U115"/>
    <mergeCell ref="V114:X115"/>
    <mergeCell ref="AB107:AC111"/>
    <mergeCell ref="AD107:AE111"/>
    <mergeCell ref="G108:I109"/>
    <mergeCell ref="J108:L109"/>
    <mergeCell ref="M108:O109"/>
    <mergeCell ref="P108:R109"/>
    <mergeCell ref="S108:U109"/>
    <mergeCell ref="V108:X109"/>
    <mergeCell ref="Y108:AA109"/>
    <mergeCell ref="G111:I112"/>
    <mergeCell ref="AD103:AE104"/>
    <mergeCell ref="G105:I106"/>
    <mergeCell ref="J105:L106"/>
    <mergeCell ref="M105:O106"/>
    <mergeCell ref="P105:R106"/>
    <mergeCell ref="S105:U106"/>
    <mergeCell ref="V105:X106"/>
    <mergeCell ref="Y105:AA106"/>
    <mergeCell ref="AB105:AC106"/>
    <mergeCell ref="AD105:AE106"/>
    <mergeCell ref="M103:O104"/>
    <mergeCell ref="P103:R104"/>
    <mergeCell ref="S103:U104"/>
    <mergeCell ref="V103:X104"/>
    <mergeCell ref="Y103:AA104"/>
    <mergeCell ref="AB103:AC104"/>
    <mergeCell ref="B103:B104"/>
    <mergeCell ref="C103:C118"/>
    <mergeCell ref="D103:D104"/>
    <mergeCell ref="E103:E104"/>
    <mergeCell ref="G103:I104"/>
    <mergeCell ref="J103:L104"/>
    <mergeCell ref="B106:B118"/>
    <mergeCell ref="D106:D118"/>
    <mergeCell ref="E106:E118"/>
    <mergeCell ref="J111:L112"/>
    <mergeCell ref="G101:I102"/>
    <mergeCell ref="J101:L102"/>
    <mergeCell ref="M101:O102"/>
    <mergeCell ref="P101:R102"/>
    <mergeCell ref="S101:U102"/>
    <mergeCell ref="V101:X102"/>
    <mergeCell ref="Y101:AA102"/>
    <mergeCell ref="G97:I97"/>
    <mergeCell ref="J97:L97"/>
    <mergeCell ref="M95:O96"/>
    <mergeCell ref="P95:R96"/>
    <mergeCell ref="S95:U96"/>
    <mergeCell ref="V95:X96"/>
    <mergeCell ref="Y95:AA96"/>
    <mergeCell ref="AB96:AC102"/>
    <mergeCell ref="M97:O97"/>
    <mergeCell ref="P97:R97"/>
    <mergeCell ref="S97:U97"/>
    <mergeCell ref="V97:X97"/>
    <mergeCell ref="AB91:AC95"/>
    <mergeCell ref="AD91:AE95"/>
    <mergeCell ref="G92:I93"/>
    <mergeCell ref="J92:L93"/>
    <mergeCell ref="M92:O93"/>
    <mergeCell ref="P92:R93"/>
    <mergeCell ref="S92:U93"/>
    <mergeCell ref="V92:X93"/>
    <mergeCell ref="Y92:AA93"/>
    <mergeCell ref="G95:I96"/>
    <mergeCell ref="AD87:AE88"/>
    <mergeCell ref="G89:I90"/>
    <mergeCell ref="J89:L90"/>
    <mergeCell ref="M89:O90"/>
    <mergeCell ref="P89:R90"/>
    <mergeCell ref="S89:U90"/>
    <mergeCell ref="V89:X90"/>
    <mergeCell ref="Y89:AA90"/>
    <mergeCell ref="AB89:AC90"/>
    <mergeCell ref="AD89:AE90"/>
    <mergeCell ref="M87:O88"/>
    <mergeCell ref="P87:R88"/>
    <mergeCell ref="S87:U88"/>
    <mergeCell ref="V87:X88"/>
    <mergeCell ref="Y87:AA88"/>
    <mergeCell ref="AB87:AC88"/>
    <mergeCell ref="B87:B88"/>
    <mergeCell ref="C87:C102"/>
    <mergeCell ref="D87:D88"/>
    <mergeCell ref="E87:E88"/>
    <mergeCell ref="G87:I88"/>
    <mergeCell ref="J87:L88"/>
    <mergeCell ref="B90:B102"/>
    <mergeCell ref="D90:D102"/>
    <mergeCell ref="E90:E102"/>
    <mergeCell ref="J95:L96"/>
    <mergeCell ref="G85:I86"/>
    <mergeCell ref="J85:L86"/>
    <mergeCell ref="M85:O86"/>
    <mergeCell ref="P85:R86"/>
    <mergeCell ref="S85:U86"/>
    <mergeCell ref="V85:X86"/>
    <mergeCell ref="Y85:AA86"/>
    <mergeCell ref="G82:I83"/>
    <mergeCell ref="J82:L83"/>
    <mergeCell ref="M79:O80"/>
    <mergeCell ref="P79:R80"/>
    <mergeCell ref="S79:U80"/>
    <mergeCell ref="V79:X80"/>
    <mergeCell ref="Y79:AA80"/>
    <mergeCell ref="AB80:AC86"/>
    <mergeCell ref="M82:O83"/>
    <mergeCell ref="P82:R83"/>
    <mergeCell ref="S82:U83"/>
    <mergeCell ref="V82:X83"/>
    <mergeCell ref="AB75:AC79"/>
    <mergeCell ref="AD75:AE79"/>
    <mergeCell ref="G76:I77"/>
    <mergeCell ref="J76:L77"/>
    <mergeCell ref="M76:O77"/>
    <mergeCell ref="P76:R77"/>
    <mergeCell ref="S76:U77"/>
    <mergeCell ref="V76:X77"/>
    <mergeCell ref="Y76:AA77"/>
    <mergeCell ref="G79:I80"/>
    <mergeCell ref="AD71:AE72"/>
    <mergeCell ref="G73:I74"/>
    <mergeCell ref="J73:L74"/>
    <mergeCell ref="M73:O74"/>
    <mergeCell ref="P73:R74"/>
    <mergeCell ref="S73:U74"/>
    <mergeCell ref="V73:X74"/>
    <mergeCell ref="Y73:AA74"/>
    <mergeCell ref="AB73:AC74"/>
    <mergeCell ref="AD73:AE74"/>
    <mergeCell ref="M71:O72"/>
    <mergeCell ref="P71:R72"/>
    <mergeCell ref="S71:U72"/>
    <mergeCell ref="V71:X72"/>
    <mergeCell ref="Y71:AA72"/>
    <mergeCell ref="AB71:AC72"/>
    <mergeCell ref="B71:B72"/>
    <mergeCell ref="C71:C86"/>
    <mergeCell ref="D71:D72"/>
    <mergeCell ref="E71:E72"/>
    <mergeCell ref="G71:I72"/>
    <mergeCell ref="J71:L72"/>
    <mergeCell ref="B74:B86"/>
    <mergeCell ref="D74:D86"/>
    <mergeCell ref="E74:E86"/>
    <mergeCell ref="J79:L80"/>
    <mergeCell ref="G69:I70"/>
    <mergeCell ref="J69:L70"/>
    <mergeCell ref="M69:O70"/>
    <mergeCell ref="P69:R70"/>
    <mergeCell ref="S69:U70"/>
    <mergeCell ref="V69:X70"/>
    <mergeCell ref="Y69:AA70"/>
    <mergeCell ref="G65:I65"/>
    <mergeCell ref="J65:L65"/>
    <mergeCell ref="M63:O64"/>
    <mergeCell ref="P63:R64"/>
    <mergeCell ref="S63:U64"/>
    <mergeCell ref="V63:X64"/>
    <mergeCell ref="Y63:AA64"/>
    <mergeCell ref="AB64:AC70"/>
    <mergeCell ref="M65:O65"/>
    <mergeCell ref="P65:R65"/>
    <mergeCell ref="S65:U65"/>
    <mergeCell ref="V65:X65"/>
    <mergeCell ref="AB59:AC63"/>
    <mergeCell ref="AD59:AE63"/>
    <mergeCell ref="G60:I61"/>
    <mergeCell ref="J60:L61"/>
    <mergeCell ref="M60:O61"/>
    <mergeCell ref="P60:R61"/>
    <mergeCell ref="S60:U61"/>
    <mergeCell ref="V60:X61"/>
    <mergeCell ref="Y60:AA61"/>
    <mergeCell ref="G63:I64"/>
    <mergeCell ref="AD55:AE56"/>
    <mergeCell ref="G57:I58"/>
    <mergeCell ref="J57:L58"/>
    <mergeCell ref="M57:O58"/>
    <mergeCell ref="P57:R58"/>
    <mergeCell ref="S57:U58"/>
    <mergeCell ref="V57:X58"/>
    <mergeCell ref="Y57:AA58"/>
    <mergeCell ref="AB57:AC58"/>
    <mergeCell ref="AD57:AE58"/>
    <mergeCell ref="M55:O56"/>
    <mergeCell ref="P55:R56"/>
    <mergeCell ref="S55:U56"/>
    <mergeCell ref="V55:X56"/>
    <mergeCell ref="Y55:AA56"/>
    <mergeCell ref="AB55:AC56"/>
    <mergeCell ref="B55:B56"/>
    <mergeCell ref="C55:C70"/>
    <mergeCell ref="D55:D56"/>
    <mergeCell ref="E55:E56"/>
    <mergeCell ref="G55:I56"/>
    <mergeCell ref="J55:L56"/>
    <mergeCell ref="B58:B70"/>
    <mergeCell ref="D58:D70"/>
    <mergeCell ref="E58:E70"/>
    <mergeCell ref="J63:L64"/>
    <mergeCell ref="G53:I54"/>
    <mergeCell ref="J53:L54"/>
    <mergeCell ref="M53:O54"/>
    <mergeCell ref="P53:R54"/>
    <mergeCell ref="S53:U54"/>
    <mergeCell ref="V53:X54"/>
    <mergeCell ref="Y53:AA54"/>
    <mergeCell ref="J49:L49"/>
    <mergeCell ref="M49:O49"/>
    <mergeCell ref="M47:O48"/>
    <mergeCell ref="P47:R48"/>
    <mergeCell ref="S47:U48"/>
    <mergeCell ref="V47:X48"/>
    <mergeCell ref="Y47:AA48"/>
    <mergeCell ref="AB48:AC54"/>
    <mergeCell ref="P49:R49"/>
    <mergeCell ref="S49:U49"/>
    <mergeCell ref="V49:X49"/>
    <mergeCell ref="Y49:AA49"/>
    <mergeCell ref="AB43:AC47"/>
    <mergeCell ref="AD43:AE47"/>
    <mergeCell ref="G44:I45"/>
    <mergeCell ref="J44:L45"/>
    <mergeCell ref="M44:O45"/>
    <mergeCell ref="P44:R45"/>
    <mergeCell ref="S44:U45"/>
    <mergeCell ref="V44:X45"/>
    <mergeCell ref="Y44:AA45"/>
    <mergeCell ref="G47:I48"/>
    <mergeCell ref="AD39:AE40"/>
    <mergeCell ref="G41:I42"/>
    <mergeCell ref="J41:L42"/>
    <mergeCell ref="M41:O42"/>
    <mergeCell ref="P41:R42"/>
    <mergeCell ref="S41:U42"/>
    <mergeCell ref="V41:X42"/>
    <mergeCell ref="Y41:AA42"/>
    <mergeCell ref="AB41:AC42"/>
    <mergeCell ref="AD41:AE42"/>
    <mergeCell ref="M39:O40"/>
    <mergeCell ref="P39:R40"/>
    <mergeCell ref="S39:U40"/>
    <mergeCell ref="V39:X40"/>
    <mergeCell ref="Y39:AA40"/>
    <mergeCell ref="AB39:AC40"/>
    <mergeCell ref="B39:B40"/>
    <mergeCell ref="C39:C54"/>
    <mergeCell ref="D39:D40"/>
    <mergeCell ref="E39:E40"/>
    <mergeCell ref="G39:I40"/>
    <mergeCell ref="J39:L40"/>
    <mergeCell ref="B42:B54"/>
    <mergeCell ref="D42:D54"/>
    <mergeCell ref="E42:E54"/>
    <mergeCell ref="J47:L48"/>
    <mergeCell ref="G37:I38"/>
    <mergeCell ref="J37:L38"/>
    <mergeCell ref="M37:O38"/>
    <mergeCell ref="P37:R38"/>
    <mergeCell ref="S37:U38"/>
    <mergeCell ref="V37:X38"/>
    <mergeCell ref="Y37:AA38"/>
    <mergeCell ref="M36:O36"/>
    <mergeCell ref="P33:R33"/>
    <mergeCell ref="M31:O32"/>
    <mergeCell ref="P31:R32"/>
    <mergeCell ref="S31:U32"/>
    <mergeCell ref="V31:X32"/>
    <mergeCell ref="Y31:AA32"/>
    <mergeCell ref="AB32:AC38"/>
    <mergeCell ref="P34:R35"/>
    <mergeCell ref="P36:R36"/>
    <mergeCell ref="S33:U33"/>
    <mergeCell ref="S34:U35"/>
    <mergeCell ref="AB27:AC31"/>
    <mergeCell ref="AD27:AE31"/>
    <mergeCell ref="G28:I29"/>
    <mergeCell ref="J28:L29"/>
    <mergeCell ref="M28:O29"/>
    <mergeCell ref="P28:R29"/>
    <mergeCell ref="S28:U29"/>
    <mergeCell ref="V28:X29"/>
    <mergeCell ref="Y28:AA29"/>
    <mergeCell ref="G31:I32"/>
    <mergeCell ref="AD23:AE24"/>
    <mergeCell ref="G25:I26"/>
    <mergeCell ref="J25:L26"/>
    <mergeCell ref="M25:O26"/>
    <mergeCell ref="P25:R26"/>
    <mergeCell ref="S25:U26"/>
    <mergeCell ref="V25:X26"/>
    <mergeCell ref="Y25:AA26"/>
    <mergeCell ref="AB25:AC26"/>
    <mergeCell ref="AD25:AE26"/>
    <mergeCell ref="M23:O24"/>
    <mergeCell ref="P23:R24"/>
    <mergeCell ref="S23:U24"/>
    <mergeCell ref="V23:X24"/>
    <mergeCell ref="Y23:AA24"/>
    <mergeCell ref="AB23:AC24"/>
    <mergeCell ref="B23:B24"/>
    <mergeCell ref="C23:C38"/>
    <mergeCell ref="D23:D24"/>
    <mergeCell ref="E23:E24"/>
    <mergeCell ref="G23:I24"/>
    <mergeCell ref="J23:L24"/>
    <mergeCell ref="B26:B38"/>
    <mergeCell ref="D26:D38"/>
    <mergeCell ref="E26:E38"/>
    <mergeCell ref="J31:L32"/>
    <mergeCell ref="AB7:AC8"/>
    <mergeCell ref="AB11:AC15"/>
    <mergeCell ref="AB9:AC10"/>
    <mergeCell ref="AD7:AE8"/>
    <mergeCell ref="AD9:AE10"/>
    <mergeCell ref="AD11:AE15"/>
    <mergeCell ref="V7:X8"/>
    <mergeCell ref="V9:X10"/>
    <mergeCell ref="V12:X13"/>
    <mergeCell ref="V15:X16"/>
    <mergeCell ref="V21:X22"/>
    <mergeCell ref="Y7:AA8"/>
    <mergeCell ref="Y9:AA10"/>
    <mergeCell ref="Y12:AA13"/>
    <mergeCell ref="Y15:AA16"/>
    <mergeCell ref="Y21:AA22"/>
    <mergeCell ref="P7:R8"/>
    <mergeCell ref="P9:R10"/>
    <mergeCell ref="P12:R13"/>
    <mergeCell ref="P15:R16"/>
    <mergeCell ref="P21:R22"/>
    <mergeCell ref="S7:U8"/>
    <mergeCell ref="S9:U10"/>
    <mergeCell ref="S12:U13"/>
    <mergeCell ref="S15:U16"/>
    <mergeCell ref="S21:U22"/>
    <mergeCell ref="J7:L8"/>
    <mergeCell ref="J9:L10"/>
    <mergeCell ref="J12:L13"/>
    <mergeCell ref="J15:L16"/>
    <mergeCell ref="J21:L22"/>
    <mergeCell ref="M7:O8"/>
    <mergeCell ref="M9:O10"/>
    <mergeCell ref="M12:O13"/>
    <mergeCell ref="M15:O16"/>
    <mergeCell ref="M21:O22"/>
    <mergeCell ref="G7:I8"/>
    <mergeCell ref="G9:I10"/>
    <mergeCell ref="G12:I13"/>
    <mergeCell ref="G15:I16"/>
    <mergeCell ref="F39:F40"/>
    <mergeCell ref="F42:F54"/>
    <mergeCell ref="B7:B8"/>
    <mergeCell ref="B10:B22"/>
    <mergeCell ref="C7:C22"/>
    <mergeCell ref="D7:D8"/>
    <mergeCell ref="E7:E8"/>
    <mergeCell ref="E10:E22"/>
    <mergeCell ref="D10:D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FD79B-6C59-4407-B930-659737FDB0BF}">
  <dimension ref="A1:AB48"/>
  <sheetViews>
    <sheetView tabSelected="1" topLeftCell="A7" zoomScale="97" workbookViewId="0">
      <selection activeCell="N12" sqref="N12"/>
    </sheetView>
  </sheetViews>
  <sheetFormatPr defaultRowHeight="14.4" x14ac:dyDescent="0.3"/>
  <cols>
    <col min="2" max="2" width="13.109375" bestFit="1" customWidth="1"/>
    <col min="3" max="3" width="10.33203125" bestFit="1" customWidth="1"/>
    <col min="4" max="4" width="18.21875" customWidth="1"/>
    <col min="5" max="5" width="12.21875" customWidth="1"/>
    <col min="6" max="6" width="6" customWidth="1"/>
    <col min="7" max="7" width="10.109375" customWidth="1"/>
    <col min="11" max="11" width="10.5546875" customWidth="1"/>
    <col min="12" max="12" width="14.109375" customWidth="1"/>
    <col min="28" max="28" width="10" customWidth="1"/>
  </cols>
  <sheetData>
    <row r="1" spans="1:28" x14ac:dyDescent="0.3">
      <c r="A1" s="12"/>
      <c r="B1" s="12"/>
      <c r="C1" s="12"/>
      <c r="D1" s="12"/>
      <c r="E1" s="12"/>
      <c r="F1" s="12"/>
      <c r="G1" s="12"/>
    </row>
    <row r="2" spans="1:28" x14ac:dyDescent="0.3">
      <c r="A2" s="12"/>
      <c r="B2" s="12"/>
      <c r="C2" s="12"/>
      <c r="D2" s="12"/>
      <c r="E2" s="12"/>
      <c r="F2" s="12"/>
      <c r="G2" s="12"/>
      <c r="H2" s="12"/>
    </row>
    <row r="3" spans="1:28" x14ac:dyDescent="0.3">
      <c r="A3" s="12"/>
      <c r="B3" s="12"/>
      <c r="C3" s="12"/>
      <c r="D3" s="12"/>
      <c r="E3" s="12"/>
      <c r="F3" s="12"/>
      <c r="G3" s="12"/>
      <c r="H3" s="12"/>
    </row>
    <row r="4" spans="1:28" ht="15" thickBot="1" x14ac:dyDescent="0.35">
      <c r="A4" s="12"/>
      <c r="B4" s="12"/>
      <c r="C4" s="67"/>
      <c r="D4" s="67"/>
      <c r="E4" s="12"/>
      <c r="F4" s="12"/>
      <c r="G4" s="12"/>
      <c r="H4" s="12"/>
    </row>
    <row r="5" spans="1:28" ht="15" thickTop="1" x14ac:dyDescent="0.3">
      <c r="A5" s="12"/>
      <c r="B5" s="12"/>
      <c r="C5" s="67"/>
      <c r="D5" s="67"/>
      <c r="E5" s="69" t="s">
        <v>53</v>
      </c>
      <c r="F5" s="70"/>
      <c r="G5" s="70"/>
      <c r="H5" s="70"/>
      <c r="I5" s="70"/>
      <c r="J5" s="70"/>
      <c r="K5" s="70"/>
      <c r="L5" s="71"/>
      <c r="M5" s="58"/>
    </row>
    <row r="6" spans="1:28" x14ac:dyDescent="0.3">
      <c r="A6" s="12"/>
      <c r="B6" s="12"/>
      <c r="C6" s="67"/>
      <c r="D6" s="67"/>
      <c r="E6" s="72"/>
      <c r="F6" s="68"/>
      <c r="G6" s="68"/>
      <c r="H6" s="68"/>
      <c r="I6" s="68"/>
      <c r="J6" s="68"/>
      <c r="K6" s="68"/>
      <c r="L6" s="73"/>
      <c r="M6" s="58"/>
    </row>
    <row r="7" spans="1:28" ht="15" thickBot="1" x14ac:dyDescent="0.35">
      <c r="A7" s="12"/>
      <c r="B7" s="12"/>
      <c r="C7" s="67"/>
      <c r="D7" s="67"/>
      <c r="E7" s="74"/>
      <c r="F7" s="75"/>
      <c r="G7" s="75"/>
      <c r="H7" s="75"/>
      <c r="I7" s="75"/>
      <c r="J7" s="75"/>
      <c r="K7" s="75"/>
      <c r="L7" s="76"/>
      <c r="M7" s="58"/>
    </row>
    <row r="8" spans="1:28" ht="5.4" customHeight="1" thickTop="1" thickBot="1" x14ac:dyDescent="0.35">
      <c r="A8" s="12"/>
      <c r="B8" s="12"/>
      <c r="C8" s="67"/>
      <c r="D8" s="67"/>
      <c r="E8" s="77"/>
      <c r="F8" s="78"/>
      <c r="G8" s="78"/>
      <c r="H8" s="78"/>
      <c r="I8" s="78"/>
      <c r="J8" s="78"/>
      <c r="K8" s="78"/>
      <c r="L8" s="79"/>
      <c r="M8" s="58"/>
    </row>
    <row r="9" spans="1:28" ht="16.8" customHeight="1" thickBot="1" x14ac:dyDescent="0.35">
      <c r="A9" s="12"/>
      <c r="B9" s="12"/>
      <c r="C9" s="67"/>
      <c r="D9" s="67"/>
      <c r="E9" s="83" t="s">
        <v>30</v>
      </c>
      <c r="F9" s="84"/>
      <c r="G9" s="84"/>
      <c r="H9" s="84"/>
      <c r="I9" s="84"/>
      <c r="J9" s="84"/>
      <c r="K9" s="84"/>
      <c r="L9" s="85"/>
      <c r="M9" s="58"/>
    </row>
    <row r="10" spans="1:28" ht="15" thickBot="1" x14ac:dyDescent="0.35">
      <c r="A10" s="12"/>
      <c r="B10" s="12"/>
      <c r="C10" s="67"/>
      <c r="D10" s="67"/>
      <c r="E10" s="86" t="s">
        <v>46</v>
      </c>
      <c r="F10" s="87">
        <f>'Emp Dashboard'!B10:B22</f>
        <v>1</v>
      </c>
      <c r="G10" s="87"/>
      <c r="H10" s="87" t="s">
        <v>51</v>
      </c>
      <c r="I10" s="87"/>
      <c r="J10" s="87">
        <f ca="1">'Emp Dashboard'!E10:E22</f>
        <v>24</v>
      </c>
      <c r="K10" s="87"/>
      <c r="L10" s="88"/>
      <c r="M10" s="58"/>
    </row>
    <row r="11" spans="1:28" ht="15" thickBot="1" x14ac:dyDescent="0.35">
      <c r="A11" s="12"/>
      <c r="B11" s="12"/>
      <c r="C11" s="67"/>
      <c r="D11" s="67"/>
      <c r="E11" s="86" t="s">
        <v>1</v>
      </c>
      <c r="F11" s="89" t="str">
        <f>'Emp Dashboard'!D10</f>
        <v>Name 1</v>
      </c>
      <c r="G11" s="89"/>
      <c r="H11" s="87" t="s">
        <v>15</v>
      </c>
      <c r="I11" s="87"/>
      <c r="J11" s="90">
        <f ca="1">'Emp Dashboard'!F10</f>
        <v>0.1</v>
      </c>
      <c r="K11" s="90"/>
      <c r="L11" s="88"/>
      <c r="M11" s="58"/>
    </row>
    <row r="12" spans="1:28" ht="15" thickBot="1" x14ac:dyDescent="0.35">
      <c r="A12" s="12"/>
      <c r="B12" s="12"/>
      <c r="C12" s="67"/>
      <c r="D12" s="67"/>
      <c r="E12" s="91" t="s">
        <v>54</v>
      </c>
      <c r="F12" s="87"/>
      <c r="G12" s="87" t="s">
        <v>55</v>
      </c>
      <c r="H12" s="87"/>
      <c r="I12" s="87"/>
      <c r="J12" s="87" t="s">
        <v>52</v>
      </c>
      <c r="K12" s="87"/>
      <c r="L12" s="88" t="s">
        <v>26</v>
      </c>
      <c r="M12" s="58"/>
    </row>
    <row r="13" spans="1:28" ht="15" thickBot="1" x14ac:dyDescent="0.35">
      <c r="A13" s="12"/>
      <c r="B13" s="12"/>
      <c r="C13" s="67"/>
      <c r="D13" s="67"/>
      <c r="E13" s="92" t="s">
        <v>18</v>
      </c>
      <c r="F13" s="89"/>
      <c r="G13" s="93">
        <f>'Emp Dashboard'!G11</f>
        <v>0.33333333333333331</v>
      </c>
      <c r="H13" s="94" t="s">
        <v>19</v>
      </c>
      <c r="I13" s="93">
        <f>'Emp Dashboard'!I11</f>
        <v>0.5</v>
      </c>
      <c r="J13" s="87">
        <f ca="1">'Emp Dashboard'!G21</f>
        <v>48.400000000000006</v>
      </c>
      <c r="K13" s="87"/>
      <c r="L13" s="95">
        <f>((I13-G13)+(I14-G14))*24</f>
        <v>7</v>
      </c>
      <c r="M13" s="58"/>
      <c r="U13" s="16"/>
      <c r="V13" s="16"/>
      <c r="Z13" s="16"/>
      <c r="AA13" s="16"/>
      <c r="AB13" s="16"/>
    </row>
    <row r="14" spans="1:28" ht="15" thickBot="1" x14ac:dyDescent="0.35">
      <c r="A14" s="12"/>
      <c r="B14" s="12"/>
      <c r="C14" s="67"/>
      <c r="D14" s="67"/>
      <c r="E14" s="92"/>
      <c r="F14" s="89"/>
      <c r="G14" s="93">
        <f>'Emp Dashboard'!G14</f>
        <v>0.54166666666666663</v>
      </c>
      <c r="H14" s="94" t="s">
        <v>19</v>
      </c>
      <c r="I14" s="93">
        <f>'Emp Dashboard'!I14</f>
        <v>0.66666666666666663</v>
      </c>
      <c r="J14" s="87"/>
      <c r="K14" s="87"/>
      <c r="L14" s="95"/>
      <c r="M14" s="58"/>
      <c r="U14" s="16"/>
      <c r="V14" s="16"/>
      <c r="Z14" s="16"/>
      <c r="AA14" s="16"/>
      <c r="AB14" s="16"/>
    </row>
    <row r="15" spans="1:28" ht="15" thickBot="1" x14ac:dyDescent="0.35">
      <c r="A15" s="12"/>
      <c r="B15" s="12"/>
      <c r="C15" s="12"/>
      <c r="D15" s="67"/>
      <c r="E15" s="91" t="s">
        <v>21</v>
      </c>
      <c r="F15" s="87"/>
      <c r="G15" s="93">
        <f>'Emp Dashboard'!J11</f>
        <v>0.33333333333333331</v>
      </c>
      <c r="H15" s="94" t="s">
        <v>19</v>
      </c>
      <c r="I15" s="93">
        <f>'Emp Dashboard'!L11</f>
        <v>0.5</v>
      </c>
      <c r="J15" s="87">
        <f ca="1">'Emp Dashboard'!J21</f>
        <v>95.800000000000011</v>
      </c>
      <c r="K15" s="87"/>
      <c r="L15" s="95">
        <f t="shared" ref="L15:L26" si="0">((I15-G15)+(I16-G16))*24</f>
        <v>7</v>
      </c>
      <c r="M15" s="58"/>
      <c r="U15" s="16"/>
      <c r="V15" s="16"/>
      <c r="Z15" s="16"/>
      <c r="AA15" s="16"/>
      <c r="AB15" s="16"/>
    </row>
    <row r="16" spans="1:28" ht="15" thickBot="1" x14ac:dyDescent="0.35">
      <c r="A16" s="12"/>
      <c r="B16" s="12"/>
      <c r="C16" s="12"/>
      <c r="D16" s="67"/>
      <c r="E16" s="91"/>
      <c r="F16" s="87"/>
      <c r="G16" s="93">
        <f>'Emp Dashboard'!J14</f>
        <v>0.54166666666666663</v>
      </c>
      <c r="H16" s="94" t="s">
        <v>19</v>
      </c>
      <c r="I16" s="93">
        <f>'Emp Dashboard'!L14</f>
        <v>0.66666666666666663</v>
      </c>
      <c r="J16" s="87"/>
      <c r="K16" s="87"/>
      <c r="L16" s="95"/>
      <c r="M16" s="58"/>
      <c r="U16" s="16"/>
      <c r="V16" s="16"/>
      <c r="Z16" s="16"/>
      <c r="AA16" s="16"/>
      <c r="AB16" s="16"/>
    </row>
    <row r="17" spans="1:28" ht="15" thickBot="1" x14ac:dyDescent="0.35">
      <c r="A17" s="12"/>
      <c r="B17" s="12"/>
      <c r="C17" s="12"/>
      <c r="D17" s="67"/>
      <c r="E17" s="91" t="s">
        <v>22</v>
      </c>
      <c r="F17" s="87"/>
      <c r="G17" s="93">
        <f>'Emp Dashboard'!M11</f>
        <v>0.33333333333333331</v>
      </c>
      <c r="H17" s="94" t="s">
        <v>19</v>
      </c>
      <c r="I17" s="93">
        <f>'Emp Dashboard'!O11</f>
        <v>0.5</v>
      </c>
      <c r="J17" s="87">
        <f ca="1">'Emp Dashboard'!M21</f>
        <v>64.5</v>
      </c>
      <c r="K17" s="87"/>
      <c r="L17" s="95">
        <f t="shared" ref="L17:L26" si="1">((I17-G17)+(I18-G18))*24</f>
        <v>7</v>
      </c>
      <c r="M17" s="58"/>
      <c r="U17" s="16"/>
      <c r="V17" s="16"/>
      <c r="Z17" s="16"/>
      <c r="AA17" s="16"/>
      <c r="AB17" s="16"/>
    </row>
    <row r="18" spans="1:28" ht="15" thickBot="1" x14ac:dyDescent="0.35">
      <c r="A18" s="12"/>
      <c r="B18" s="12"/>
      <c r="C18" s="12"/>
      <c r="D18" s="67"/>
      <c r="E18" s="91"/>
      <c r="F18" s="87"/>
      <c r="G18" s="93">
        <f>'Emp Dashboard'!M14</f>
        <v>0.54166666666666663</v>
      </c>
      <c r="H18" s="94" t="s">
        <v>19</v>
      </c>
      <c r="I18" s="93">
        <f>'Emp Dashboard'!O14</f>
        <v>0.66666666666666663</v>
      </c>
      <c r="J18" s="87"/>
      <c r="K18" s="87"/>
      <c r="L18" s="95"/>
      <c r="M18" s="58"/>
      <c r="Q18" s="12"/>
      <c r="U18" s="16"/>
      <c r="V18" s="16"/>
      <c r="Z18" s="16"/>
      <c r="AA18" s="16"/>
      <c r="AB18" s="16"/>
    </row>
    <row r="19" spans="1:28" ht="15" thickBot="1" x14ac:dyDescent="0.35">
      <c r="A19" s="12"/>
      <c r="B19" s="12"/>
      <c r="C19" s="12"/>
      <c r="D19" s="67"/>
      <c r="E19" s="91" t="s">
        <v>23</v>
      </c>
      <c r="F19" s="87"/>
      <c r="G19" s="93">
        <f>'Emp Dashboard'!P11</f>
        <v>0.33333333333333331</v>
      </c>
      <c r="H19" s="94" t="s">
        <v>19</v>
      </c>
      <c r="I19" s="93">
        <f>'Emp Dashboard'!R11</f>
        <v>0.5</v>
      </c>
      <c r="J19" s="87">
        <f ca="1">'Emp Dashboard'!P21</f>
        <v>78.2</v>
      </c>
      <c r="K19" s="87"/>
      <c r="L19" s="95">
        <f t="shared" ref="L19:L26" si="2">((I19-G19)+(I20-G20))*24</f>
        <v>4</v>
      </c>
      <c r="M19" s="58"/>
      <c r="Q19" s="12"/>
      <c r="U19" s="16"/>
      <c r="V19" s="16"/>
      <c r="Z19" s="16"/>
      <c r="AA19" s="16"/>
      <c r="AB19" s="16"/>
    </row>
    <row r="20" spans="1:28" ht="15" thickBot="1" x14ac:dyDescent="0.35">
      <c r="E20" s="91"/>
      <c r="F20" s="87"/>
      <c r="G20" s="93">
        <f>'Emp Dashboard'!P14</f>
        <v>0</v>
      </c>
      <c r="H20" s="94" t="s">
        <v>19</v>
      </c>
      <c r="I20" s="93">
        <f>'Emp Dashboard'!R14</f>
        <v>0</v>
      </c>
      <c r="J20" s="87"/>
      <c r="K20" s="87"/>
      <c r="L20" s="95"/>
      <c r="M20" s="58"/>
      <c r="U20" s="16"/>
      <c r="V20" s="16"/>
      <c r="Z20" s="16"/>
      <c r="AA20" s="16"/>
      <c r="AB20" s="16"/>
    </row>
    <row r="21" spans="1:28" ht="15" thickBot="1" x14ac:dyDescent="0.35">
      <c r="E21" s="91" t="s">
        <v>24</v>
      </c>
      <c r="F21" s="87"/>
      <c r="G21" s="93">
        <f>'Emp Dashboard'!S11</f>
        <v>0.33333333333333331</v>
      </c>
      <c r="H21" s="94" t="s">
        <v>19</v>
      </c>
      <c r="I21" s="93">
        <f>'Emp Dashboard'!U11</f>
        <v>0.5</v>
      </c>
      <c r="J21" s="87">
        <f ca="1">'Emp Dashboard'!S21</f>
        <v>96.800000000000011</v>
      </c>
      <c r="K21" s="87"/>
      <c r="L21" s="95">
        <f t="shared" ref="L21:L26" si="3">((I21-G21)+(I22-G22))*24</f>
        <v>7</v>
      </c>
      <c r="M21" s="58"/>
      <c r="U21" s="16"/>
      <c r="V21" s="16"/>
      <c r="Z21" s="16"/>
      <c r="AA21" s="16"/>
      <c r="AB21" s="16"/>
    </row>
    <row r="22" spans="1:28" ht="15" thickBot="1" x14ac:dyDescent="0.35">
      <c r="E22" s="91"/>
      <c r="F22" s="87"/>
      <c r="G22" s="93">
        <f>'Emp Dashboard'!S14</f>
        <v>0.54166666666666663</v>
      </c>
      <c r="H22" s="94" t="s">
        <v>19</v>
      </c>
      <c r="I22" s="93">
        <f>'Emp Dashboard'!U14</f>
        <v>0.66666666666666663</v>
      </c>
      <c r="J22" s="87"/>
      <c r="K22" s="87"/>
      <c r="L22" s="95"/>
      <c r="M22" s="58"/>
      <c r="U22" s="16"/>
      <c r="V22" s="16"/>
      <c r="Z22" s="16"/>
      <c r="AA22" s="16"/>
      <c r="AB22" s="16"/>
    </row>
    <row r="23" spans="1:28" ht="15" thickBot="1" x14ac:dyDescent="0.35">
      <c r="D23" s="12"/>
      <c r="E23" s="91" t="s">
        <v>25</v>
      </c>
      <c r="F23" s="87"/>
      <c r="G23" s="93">
        <f>'Emp Dashboard'!V11</f>
        <v>0.33333333333333331</v>
      </c>
      <c r="H23" s="94" t="s">
        <v>19</v>
      </c>
      <c r="I23" s="93">
        <f>'Emp Dashboard'!X11</f>
        <v>0.5</v>
      </c>
      <c r="J23" s="87">
        <f ca="1">'Emp Dashboard'!V21</f>
        <v>48.400000000000006</v>
      </c>
      <c r="K23" s="87"/>
      <c r="L23" s="95">
        <f t="shared" ref="L23:L26" si="4">((I23-G23)+(I24-G24))*24</f>
        <v>4</v>
      </c>
      <c r="M23" s="58"/>
      <c r="U23" s="16"/>
      <c r="V23" s="16"/>
      <c r="Z23" s="16"/>
      <c r="AA23" s="16"/>
      <c r="AB23" s="16"/>
    </row>
    <row r="24" spans="1:28" ht="15" thickBot="1" x14ac:dyDescent="0.35">
      <c r="E24" s="91"/>
      <c r="F24" s="87"/>
      <c r="G24" s="93">
        <f>'Emp Dashboard'!V14</f>
        <v>0</v>
      </c>
      <c r="H24" s="94" t="s">
        <v>19</v>
      </c>
      <c r="I24" s="93">
        <f>'Emp Dashboard'!X14</f>
        <v>0</v>
      </c>
      <c r="J24" s="87"/>
      <c r="K24" s="87"/>
      <c r="L24" s="95"/>
      <c r="M24" s="58"/>
      <c r="U24" s="16"/>
      <c r="V24" s="16"/>
      <c r="Z24" s="16"/>
      <c r="AA24" s="16"/>
      <c r="AB24" s="16"/>
    </row>
    <row r="25" spans="1:28" ht="15" thickBot="1" x14ac:dyDescent="0.35">
      <c r="E25" s="91" t="s">
        <v>20</v>
      </c>
      <c r="F25" s="87"/>
      <c r="G25" s="93">
        <f>'Emp Dashboard'!Y11</f>
        <v>0.33333333333333331</v>
      </c>
      <c r="H25" s="94" t="s">
        <v>19</v>
      </c>
      <c r="I25" s="93">
        <f>'Emp Dashboard'!AA11</f>
        <v>0.5</v>
      </c>
      <c r="J25" s="87">
        <f ca="1">'Emp Dashboard'!Y21</f>
        <v>10.3</v>
      </c>
      <c r="K25" s="87"/>
      <c r="L25" s="95">
        <f t="shared" ref="L25" si="5">((I25-G25)+(I26-G26))*24</f>
        <v>7</v>
      </c>
      <c r="M25" s="58"/>
    </row>
    <row r="26" spans="1:28" ht="15" thickBot="1" x14ac:dyDescent="0.35">
      <c r="E26" s="91"/>
      <c r="F26" s="87"/>
      <c r="G26" s="93">
        <f>'Emp Dashboard'!Y14</f>
        <v>0.54166666666666663</v>
      </c>
      <c r="H26" s="94" t="s">
        <v>19</v>
      </c>
      <c r="I26" s="93">
        <f>'Emp Dashboard'!AA14</f>
        <v>0.66666666666666663</v>
      </c>
      <c r="J26" s="87"/>
      <c r="K26" s="87"/>
      <c r="L26" s="95"/>
      <c r="M26" s="58"/>
    </row>
    <row r="27" spans="1:28" ht="6" customHeight="1" thickBot="1" x14ac:dyDescent="0.35">
      <c r="E27" s="80"/>
      <c r="F27" s="81"/>
      <c r="G27" s="81"/>
      <c r="H27" s="81"/>
      <c r="I27" s="81"/>
      <c r="J27" s="81"/>
      <c r="K27" s="81"/>
      <c r="L27" s="82"/>
      <c r="M27" s="58"/>
    </row>
    <row r="28" spans="1:28" ht="15.6" thickTop="1" thickBot="1" x14ac:dyDescent="0.35">
      <c r="E28" s="83" t="s">
        <v>30</v>
      </c>
      <c r="F28" s="84"/>
      <c r="G28" s="84"/>
      <c r="H28" s="84"/>
      <c r="I28" s="84"/>
      <c r="J28" s="84"/>
      <c r="K28" s="84"/>
      <c r="L28" s="85"/>
      <c r="M28" s="58"/>
    </row>
    <row r="29" spans="1:28" ht="15" thickBot="1" x14ac:dyDescent="0.35">
      <c r="E29" s="86" t="s">
        <v>46</v>
      </c>
      <c r="F29" s="87">
        <f>'Emp Dashboard'!B26</f>
        <v>2</v>
      </c>
      <c r="G29" s="87"/>
      <c r="H29" s="87" t="s">
        <v>51</v>
      </c>
      <c r="I29" s="87"/>
      <c r="J29" s="87">
        <f ca="1">'Emp Dashboard'!E26</f>
        <v>24</v>
      </c>
      <c r="K29" s="87"/>
      <c r="L29" s="88"/>
    </row>
    <row r="30" spans="1:28" ht="15" thickBot="1" x14ac:dyDescent="0.35">
      <c r="E30" s="86" t="s">
        <v>1</v>
      </c>
      <c r="F30" s="89" t="str">
        <f>'Emp Dashboard'!D26</f>
        <v>Name 2</v>
      </c>
      <c r="G30" s="89"/>
      <c r="H30" s="87" t="s">
        <v>15</v>
      </c>
      <c r="I30" s="87"/>
      <c r="J30" s="90">
        <f ca="1">'Emp Dashboard'!F26</f>
        <v>0.12</v>
      </c>
      <c r="K30" s="90"/>
      <c r="L30" s="88"/>
    </row>
    <row r="31" spans="1:28" ht="15" thickBot="1" x14ac:dyDescent="0.35">
      <c r="E31" s="91" t="s">
        <v>54</v>
      </c>
      <c r="F31" s="87"/>
      <c r="G31" s="87" t="s">
        <v>55</v>
      </c>
      <c r="H31" s="87"/>
      <c r="I31" s="87"/>
      <c r="J31" s="87" t="s">
        <v>52</v>
      </c>
      <c r="K31" s="87"/>
      <c r="L31" s="88" t="s">
        <v>26</v>
      </c>
    </row>
    <row r="32" spans="1:28" ht="15" thickBot="1" x14ac:dyDescent="0.35">
      <c r="E32" s="92" t="s">
        <v>18</v>
      </c>
      <c r="F32" s="89"/>
      <c r="G32" s="93">
        <f>'Emp Dashboard'!G27</f>
        <v>0.33333333333333331</v>
      </c>
      <c r="H32" s="94" t="s">
        <v>19</v>
      </c>
      <c r="I32" s="93">
        <f>'Emp Dashboard'!I27</f>
        <v>0.5</v>
      </c>
      <c r="J32" s="87">
        <f ca="1">'Emp Dashboard'!G37</f>
        <v>114.47999999999999</v>
      </c>
      <c r="K32" s="87"/>
      <c r="L32" s="95">
        <f>((I32-G32)+(I33-G33))*24</f>
        <v>7</v>
      </c>
    </row>
    <row r="33" spans="5:14" ht="15" thickBot="1" x14ac:dyDescent="0.35">
      <c r="E33" s="92"/>
      <c r="F33" s="89"/>
      <c r="G33" s="93">
        <f>'Emp Dashboard'!G30</f>
        <v>0.54166666666666663</v>
      </c>
      <c r="H33" s="94" t="s">
        <v>19</v>
      </c>
      <c r="I33" s="93">
        <f>'Emp Dashboard'!I30</f>
        <v>0.66666666666666663</v>
      </c>
      <c r="J33" s="87"/>
      <c r="K33" s="87"/>
      <c r="L33" s="95"/>
    </row>
    <row r="34" spans="5:14" ht="15" thickBot="1" x14ac:dyDescent="0.35">
      <c r="E34" s="91" t="s">
        <v>21</v>
      </c>
      <c r="F34" s="87"/>
      <c r="G34" s="93">
        <f>'Emp Dashboard'!J27</f>
        <v>0.33333333333333331</v>
      </c>
      <c r="H34" s="94" t="s">
        <v>19</v>
      </c>
      <c r="I34" s="93">
        <f>'Emp Dashboard'!I27</f>
        <v>0.5</v>
      </c>
      <c r="J34" s="87">
        <f ca="1">'Emp Dashboard'!J37</f>
        <v>86.64</v>
      </c>
      <c r="K34" s="87"/>
      <c r="L34" s="95">
        <f t="shared" ref="L34:L45" si="6">((I34-G34)+(I35-G35))*24</f>
        <v>7</v>
      </c>
    </row>
    <row r="35" spans="5:14" ht="15" thickBot="1" x14ac:dyDescent="0.35">
      <c r="E35" s="91"/>
      <c r="F35" s="87"/>
      <c r="G35" s="93">
        <f>'Emp Dashboard'!G30</f>
        <v>0.54166666666666663</v>
      </c>
      <c r="H35" s="94" t="s">
        <v>19</v>
      </c>
      <c r="I35" s="93">
        <f>'Emp Dashboard'!I30</f>
        <v>0.66666666666666663</v>
      </c>
      <c r="J35" s="87"/>
      <c r="K35" s="87"/>
      <c r="L35" s="95"/>
    </row>
    <row r="36" spans="5:14" ht="15" thickBot="1" x14ac:dyDescent="0.35">
      <c r="E36" s="91" t="s">
        <v>22</v>
      </c>
      <c r="F36" s="87"/>
      <c r="G36" s="93">
        <f>'Emp Dashboard'!M27</f>
        <v>0.33333333333333331</v>
      </c>
      <c r="H36" s="94" t="s">
        <v>19</v>
      </c>
      <c r="I36" s="93">
        <f>'Emp Dashboard'!I31</f>
        <v>0</v>
      </c>
      <c r="J36" s="87">
        <f ca="1">'Emp Dashboard'!M37</f>
        <v>91.679999999999993</v>
      </c>
      <c r="K36" s="87"/>
      <c r="L36" s="95">
        <f t="shared" ref="L36:L45" si="7">((I36-G36)+(I37-G37))*24</f>
        <v>-21</v>
      </c>
    </row>
    <row r="37" spans="5:14" ht="15" thickBot="1" x14ac:dyDescent="0.35">
      <c r="E37" s="91"/>
      <c r="F37" s="87"/>
      <c r="G37" s="93">
        <f>'Emp Dashboard'!M30</f>
        <v>0.54166666666666663</v>
      </c>
      <c r="H37" s="94" t="s">
        <v>19</v>
      </c>
      <c r="I37" s="93">
        <f>'Emp Dashboard'!I34</f>
        <v>0</v>
      </c>
      <c r="J37" s="87"/>
      <c r="K37" s="87"/>
      <c r="L37" s="95"/>
    </row>
    <row r="38" spans="5:14" ht="15" thickBot="1" x14ac:dyDescent="0.35">
      <c r="E38" s="91" t="s">
        <v>23</v>
      </c>
      <c r="F38" s="87"/>
      <c r="G38" s="93" t="str">
        <f>'Emp Dashboard'!G33</f>
        <v>Total Sales</v>
      </c>
      <c r="H38" s="94" t="s">
        <v>19</v>
      </c>
      <c r="I38" s="93">
        <f>'Emp Dashboard'!I33</f>
        <v>0</v>
      </c>
      <c r="J38" s="87">
        <f ca="1">'Emp Dashboard'!P37</f>
        <v>115.67999999999999</v>
      </c>
      <c r="K38" s="87"/>
      <c r="L38" s="95" t="e">
        <f t="shared" ref="L38:L45" si="8">((I38-G38)+(I39-G39))*24</f>
        <v>#VALUE!</v>
      </c>
    </row>
    <row r="39" spans="5:14" ht="15" thickBot="1" x14ac:dyDescent="0.35">
      <c r="E39" s="91"/>
      <c r="F39" s="87"/>
      <c r="G39" s="93" t="str">
        <f>'Emp Dashboard'!G36</f>
        <v>Commision</v>
      </c>
      <c r="H39" s="94" t="s">
        <v>19</v>
      </c>
      <c r="I39" s="93">
        <f>'Emp Dashboard'!I36</f>
        <v>0</v>
      </c>
      <c r="J39" s="87"/>
      <c r="K39" s="87"/>
      <c r="L39" s="95"/>
    </row>
    <row r="40" spans="5:14" ht="15" thickBot="1" x14ac:dyDescent="0.35">
      <c r="E40" s="91" t="s">
        <v>24</v>
      </c>
      <c r="F40" s="87"/>
      <c r="G40" s="93">
        <f>'Emp Dashboard'!G35</f>
        <v>0</v>
      </c>
      <c r="H40" s="94" t="s">
        <v>19</v>
      </c>
      <c r="I40" s="93">
        <f>'Emp Dashboard'!I35</f>
        <v>0</v>
      </c>
      <c r="J40" s="87">
        <f ca="1">'Emp Dashboard'!S37</f>
        <v>96.11999999999999</v>
      </c>
      <c r="K40" s="87"/>
      <c r="L40" s="95">
        <f t="shared" ref="L40:L45" si="9">((I40-G40)+(I41-G41))*24</f>
        <v>0</v>
      </c>
    </row>
    <row r="41" spans="5:14" ht="15" thickBot="1" x14ac:dyDescent="0.35">
      <c r="E41" s="91"/>
      <c r="F41" s="87"/>
      <c r="G41" s="93">
        <f>'Emp Dashboard'!G38</f>
        <v>0</v>
      </c>
      <c r="H41" s="94" t="s">
        <v>19</v>
      </c>
      <c r="I41" s="93">
        <f>'Emp Dashboard'!I38</f>
        <v>0</v>
      </c>
      <c r="J41" s="87"/>
      <c r="K41" s="87"/>
      <c r="L41" s="95"/>
    </row>
    <row r="42" spans="5:14" ht="15" thickBot="1" x14ac:dyDescent="0.35">
      <c r="E42" s="91" t="s">
        <v>25</v>
      </c>
      <c r="F42" s="87"/>
      <c r="G42" s="93">
        <f ca="1">'Emp Dashboard'!G37</f>
        <v>114.47999999999999</v>
      </c>
      <c r="H42" s="94" t="s">
        <v>19</v>
      </c>
      <c r="I42" s="93">
        <f>'Emp Dashboard'!I37</f>
        <v>0</v>
      </c>
      <c r="J42" s="87">
        <f ca="1">'Emp Dashboard'!V37</f>
        <v>112.8</v>
      </c>
      <c r="K42" s="87"/>
      <c r="L42" s="95">
        <f t="shared" ref="L42:L45" ca="1" si="10">((I42-G42)+(I43-G43))*24</f>
        <v>-2747.5199999999995</v>
      </c>
    </row>
    <row r="43" spans="5:14" ht="15" thickBot="1" x14ac:dyDescent="0.35">
      <c r="E43" s="91"/>
      <c r="F43" s="87"/>
      <c r="G43" s="93">
        <f>'Emp Dashboard'!G40</f>
        <v>0</v>
      </c>
      <c r="H43" s="94" t="s">
        <v>19</v>
      </c>
      <c r="I43" s="93">
        <f>'Emp Dashboard'!I40</f>
        <v>0</v>
      </c>
      <c r="J43" s="87"/>
      <c r="K43" s="87"/>
      <c r="L43" s="95"/>
    </row>
    <row r="44" spans="5:14" ht="15" thickBot="1" x14ac:dyDescent="0.35">
      <c r="E44" s="91" t="s">
        <v>20</v>
      </c>
      <c r="F44" s="87"/>
      <c r="G44" s="93" t="str">
        <f>'Emp Dashboard'!G39</f>
        <v>Sunday</v>
      </c>
      <c r="H44" s="94" t="s">
        <v>19</v>
      </c>
      <c r="I44" s="93">
        <f>'Emp Dashboard'!I39</f>
        <v>0</v>
      </c>
      <c r="J44" s="87">
        <f ca="1">'Emp Dashboard'!Y37</f>
        <v>13.68</v>
      </c>
      <c r="K44" s="87"/>
      <c r="L44" s="95" t="e">
        <f t="shared" ref="L44" si="11">((I44-G44)+(I45-G45))*24</f>
        <v>#VALUE!</v>
      </c>
    </row>
    <row r="45" spans="5:14" ht="15" thickBot="1" x14ac:dyDescent="0.35">
      <c r="E45" s="91"/>
      <c r="F45" s="87"/>
      <c r="G45" s="93">
        <f>'Emp Dashboard'!G42</f>
        <v>0</v>
      </c>
      <c r="H45" s="94" t="s">
        <v>19</v>
      </c>
      <c r="I45" s="93">
        <f>'Emp Dashboard'!I42</f>
        <v>0</v>
      </c>
      <c r="J45" s="87"/>
      <c r="K45" s="87"/>
      <c r="L45" s="95"/>
    </row>
    <row r="46" spans="5:14" ht="15" thickBot="1" x14ac:dyDescent="0.35">
      <c r="E46" s="80"/>
      <c r="F46" s="81"/>
      <c r="G46" s="81"/>
      <c r="H46" s="81"/>
      <c r="I46" s="81"/>
      <c r="J46" s="81"/>
      <c r="K46" s="81"/>
      <c r="L46" s="82"/>
    </row>
    <row r="47" spans="5:14" ht="15" thickTop="1" x14ac:dyDescent="0.3"/>
    <row r="48" spans="5:14" x14ac:dyDescent="0.3">
      <c r="N48" t="s">
        <v>56</v>
      </c>
    </row>
  </sheetData>
  <mergeCells count="66">
    <mergeCell ref="E44:F45"/>
    <mergeCell ref="J44:K45"/>
    <mergeCell ref="L44:L45"/>
    <mergeCell ref="E46:L46"/>
    <mergeCell ref="E40:F41"/>
    <mergeCell ref="J40:K41"/>
    <mergeCell ref="L40:L41"/>
    <mergeCell ref="E42:F43"/>
    <mergeCell ref="J42:K43"/>
    <mergeCell ref="L42:L43"/>
    <mergeCell ref="E36:F37"/>
    <mergeCell ref="J36:K37"/>
    <mergeCell ref="L36:L37"/>
    <mergeCell ref="E38:F39"/>
    <mergeCell ref="J38:K39"/>
    <mergeCell ref="L38:L39"/>
    <mergeCell ref="E32:F33"/>
    <mergeCell ref="J32:K33"/>
    <mergeCell ref="L32:L33"/>
    <mergeCell ref="E34:F35"/>
    <mergeCell ref="J34:K35"/>
    <mergeCell ref="L34:L35"/>
    <mergeCell ref="F30:G30"/>
    <mergeCell ref="H30:I30"/>
    <mergeCell ref="J30:K30"/>
    <mergeCell ref="E31:F31"/>
    <mergeCell ref="G31:I31"/>
    <mergeCell ref="J31:K31"/>
    <mergeCell ref="E27:L27"/>
    <mergeCell ref="E9:L9"/>
    <mergeCell ref="E28:L28"/>
    <mergeCell ref="F29:G29"/>
    <mergeCell ref="H29:I29"/>
    <mergeCell ref="J29:K29"/>
    <mergeCell ref="J23:K24"/>
    <mergeCell ref="J25:K26"/>
    <mergeCell ref="L13:L14"/>
    <mergeCell ref="L15:L16"/>
    <mergeCell ref="L17:L18"/>
    <mergeCell ref="L19:L20"/>
    <mergeCell ref="L21:L22"/>
    <mergeCell ref="L23:L24"/>
    <mergeCell ref="L25:L26"/>
    <mergeCell ref="E17:F18"/>
    <mergeCell ref="E19:F20"/>
    <mergeCell ref="E21:F22"/>
    <mergeCell ref="E23:F24"/>
    <mergeCell ref="E25:F26"/>
    <mergeCell ref="J13:K14"/>
    <mergeCell ref="J15:K16"/>
    <mergeCell ref="J17:K18"/>
    <mergeCell ref="J19:K20"/>
    <mergeCell ref="J21:K22"/>
    <mergeCell ref="E12:F12"/>
    <mergeCell ref="J12:K12"/>
    <mergeCell ref="G12:I12"/>
    <mergeCell ref="E13:F14"/>
    <mergeCell ref="E15:F16"/>
    <mergeCell ref="E5:L7"/>
    <mergeCell ref="E8:L8"/>
    <mergeCell ref="F10:G10"/>
    <mergeCell ref="F11:G11"/>
    <mergeCell ref="H10:I10"/>
    <mergeCell ref="H11:I11"/>
    <mergeCell ref="J10:K10"/>
    <mergeCell ref="J11:K1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 Table</vt:lpstr>
      <vt:lpstr>Employee Analysis</vt:lpstr>
      <vt:lpstr>Emp Dashboard</vt:lpstr>
      <vt:lpstr>Employee Pay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2020-10-31T07:22:12Z</dcterms:modified>
</cp:coreProperties>
</file>