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9.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pivotTables/pivotTable10.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slicers/slicer4.xml" ContentType="application/vnd.ms-excel.slicer+xml"/>
  <Override PartName="/xl/pivotTables/pivotTable11.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slicers/slicer5.xml" ContentType="application/vnd.ms-excel.slicer+xml"/>
  <Override PartName="/xl/pivotTables/pivotTable12.xml" ContentType="application/vnd.openxmlformats-officedocument.spreadsheetml.pivotTable+xml"/>
  <Override PartName="/xl/drawings/drawing6.xml" ContentType="application/vnd.openxmlformats-officedocument.drawing+xml"/>
  <Override PartName="/xl/tables/table4.xml" ContentType="application/vnd.openxmlformats-officedocument.spreadsheetml.table+xml"/>
  <Override PartName="/xl/slicers/slicer6.xml" ContentType="application/vnd.ms-excel.slicer+xml"/>
  <Override PartName="/xl/pivotTables/pivotTable13.xml" ContentType="application/vnd.openxmlformats-officedocument.spreadsheetml.pivotTable+xml"/>
  <Override PartName="/xl/drawings/drawing7.xml" ContentType="application/vnd.openxmlformats-officedocument.drawing+xml"/>
  <Override PartName="/xl/tables/table5.xml" ContentType="application/vnd.openxmlformats-officedocument.spreadsheetml.table+xml"/>
  <Override PartName="/xl/slicers/slicer7.xml" ContentType="application/vnd.ms-excel.slicer+xml"/>
  <Override PartName="/xl/pivotTables/pivotTable14.xml" ContentType="application/vnd.openxmlformats-officedocument.spreadsheetml.pivotTable+xml"/>
  <Override PartName="/xl/drawings/drawing8.xml" ContentType="application/vnd.openxmlformats-officedocument.drawing+xml"/>
  <Override PartName="/xl/tables/table6.xml" ContentType="application/vnd.openxmlformats-officedocument.spreadsheetml.table+xml"/>
  <Override PartName="/xl/slicers/slicer8.xml" ContentType="application/vnd.ms-excel.slicer+xml"/>
  <Override PartName="/xl/pivotTables/pivotTable15.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filterPrivacy="1" hidePivotFieldList="1"/>
  <xr:revisionPtr revIDLastSave="0" documentId="13_ncr:1_{48528E59-410F-4372-8F7A-667694F37D3C}" xr6:coauthVersionLast="37" xr6:coauthVersionMax="37" xr10:uidLastSave="{00000000-0000-0000-0000-000000000000}"/>
  <bookViews>
    <workbookView xWindow="0" yWindow="0" windowWidth="22260" windowHeight="12645" xr2:uid="{00000000-000D-0000-FFFF-FFFF00000000}"/>
  </bookViews>
  <sheets>
    <sheet name="Dashboard" sheetId="9" r:id="rId1"/>
    <sheet name="Road Accident Data 2019" sheetId="1" r:id="rId2"/>
    <sheet name="KPI" sheetId="25" r:id="rId3"/>
    <sheet name="T-JUNCTION Accident" sheetId="2" r:id="rId4"/>
    <sheet name="Y-JUNCTION Accident" sheetId="3" r:id="rId5"/>
    <sheet name=" FOUR ARM JUNCTION ACCIDENTS" sheetId="4" r:id="rId6"/>
    <sheet name="STAGGERED JUNCTION ACCIDENTS" sheetId="5" r:id="rId7"/>
    <sheet name="ROUND JUNCTION ACCIDENTS" sheetId="6" r:id="rId8"/>
    <sheet name="OTHERS ACCIDENTS" sheetId="7" r:id="rId9"/>
    <sheet name="Road Accident Data 2019 (2)" sheetId="14" r:id="rId10"/>
    <sheet name="OVERALL ACCIDENTS (2)" sheetId="10" r:id="rId11"/>
  </sheets>
  <definedNames>
    <definedName name="_xlnm._FilterDatabase" localSheetId="1" hidden="1">'Road Accident Data 2019'!$A$1:$AL$1</definedName>
    <definedName name="_xlnm._FilterDatabase" localSheetId="9" hidden="1">'Road Accident Data 2019 (2)'!$A$2:$AL$2</definedName>
    <definedName name="_xlcn.WorksheetConnection_duplicate.xlsxFour_Junction" hidden="1">Four_Junction[]</definedName>
    <definedName name="_xlcn.WorksheetConnection_duplicate.xlsxOther" hidden="1">Other[]</definedName>
    <definedName name="_xlcn.WorksheetConnection_duplicate.xlsxRound_Junction" hidden="1">Round_Junction[]</definedName>
    <definedName name="_xlcn.WorksheetConnection_duplicate.xlsxStaggered_Junction" hidden="1">Staggered_Junction[]</definedName>
    <definedName name="_xlcn.WorksheetConnection_duplicate.xlsxT_Junction" hidden="1">T_Junction[]</definedName>
    <definedName name="_xlcn.WorksheetConnection_duplicate.xlsxY_Junction" hidden="1">Y_Junction[]</definedName>
    <definedName name="_xlcn.WorksheetConnection_OVERALLACCIDENTS2A2C53" hidden="1">'OVERALL ACCIDENTS (2)'!$A$2:$C$53</definedName>
    <definedName name="_xlcn.WorksheetConnection_TJUNCTIONAccidentA2H52" hidden="1">'T-JUNCTION Accident'!$A$2:$H$52</definedName>
    <definedName name="Slicer_States_UTs">#N/A</definedName>
    <definedName name="Slicer_States_UTs1">#N/A</definedName>
    <definedName name="Slicer_States_UTs2">#N/A</definedName>
    <definedName name="Slicer_States_UTs3">#N/A</definedName>
    <definedName name="Slicer_States_UTs4">#N/A</definedName>
    <definedName name="Slicer_States_UTs5">#N/A</definedName>
    <definedName name="Slicer_States_UTs6">#N/A</definedName>
    <definedName name="Slicer_States_UTs61">#N/A</definedName>
    <definedName name="Slicer_States_UTs7">#N/A</definedName>
    <definedName name="Slicer_States_UTs8">#N/A</definedName>
  </definedNames>
  <calcPr calcId="179021"/>
  <pivotCaches>
    <pivotCache cacheId="0" r:id="rId12"/>
    <pivotCache cacheId="1" r:id="rId13"/>
    <pivotCache cacheId="2" r:id="rId14"/>
    <pivotCache cacheId="3" r:id="rId15"/>
    <pivotCache cacheId="4" r:id="rId16"/>
    <pivotCache cacheId="5" r:id="rId17"/>
    <pivotCache cacheId="6" r:id="rId18"/>
    <pivotCache cacheId="7" r:id="rId19"/>
    <pivotCache cacheId="71" r:id="rId20"/>
    <pivotCache cacheId="74" r:id="rId21"/>
    <pivotCache cacheId="77" r:id="rId22"/>
    <pivotCache cacheId="80" r:id="rId23"/>
    <pivotCache cacheId="83" r:id="rId24"/>
    <pivotCache cacheId="86" r:id="rId25"/>
  </pivotCaches>
  <extLst>
    <ext xmlns:x14="http://schemas.microsoft.com/office/spreadsheetml/2009/9/main" uri="{876F7934-8845-4945-9796-88D515C7AA90}">
      <x14:pivotCaches>
        <pivotCache cacheId="14" r:id="rId26"/>
      </x14:pivotCaches>
    </ext>
    <ext xmlns:x14="http://schemas.microsoft.com/office/spreadsheetml/2009/9/main" uri="{BBE1A952-AA13-448e-AADC-164F8A28A991}">
      <x14:slicerCaches>
        <x14:slicerCache r:id="rId27"/>
        <x14:slicerCache r:id="rId28"/>
        <x14:slicerCache r:id="rId29"/>
        <x14:slicerCache r:id="rId30"/>
        <x14:slicerCache r:id="rId31"/>
        <x14:slicerCache r:id="rId32"/>
        <x14:slicerCache r:id="rId33"/>
        <x14:slicerCache r:id="rId34"/>
        <x14:slicerCache r:id="rId35"/>
        <x14:slicerCache r:id="rId3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T-JUNCTION Accident!$A$2:$H$52"/>
          <x15:modelTable id="Range 1" name="Range 1" connection="WorksheetConnection_OVERALL ACCIDENTS (2)!$A$2:$C$53"/>
          <x15:modelTable id="Y_Junction" name="Y_Junction" connection="WorksheetConnection_duplicate.xlsx!Y_Junction"/>
          <x15:modelTable id="T_Junction" name="T_Junction" connection="WorksheetConnection_duplicate.xlsx!T_Junction"/>
          <x15:modelTable id="Staggered_Junction" name="Staggered_Junction" connection="WorksheetConnection_duplicate.xlsx!Staggered_Junction"/>
          <x15:modelTable id="Round_Junction" name="Round_Junction" connection="WorksheetConnection_duplicate.xlsx!Round_Junction"/>
          <x15:modelTable id="Other" name="Other" connection="WorksheetConnection_duplicate.xlsx!Other"/>
          <x15:modelTable id="Four_Junction" name="Four_Junction" connection="WorksheetConnection_duplicate.xlsx!Four_Junction"/>
        </x15:modelTables>
        <x15:modelRelationships>
          <x15:modelRelationship fromTable="Four_Junction" fromColumn="States/UTs" toTable="Range 1" toColumn="States/UTs"/>
          <x15:modelRelationship fromTable="Other" fromColumn="States/UTs" toTable="Four_Junction" toColumn="States/UTs"/>
          <x15:modelRelationship fromTable="Round_Junction" fromColumn="States/UTs" toTable="Four_Junction" toColumn="States/UTs"/>
          <x15:modelRelationship fromTable="Staggered_Junction" fromColumn="States/UTs" toTable="Four_Junction" toColumn="States/UTs"/>
          <x15:modelRelationship fromTable="T_Junction" fromColumn="States/UTs" toTable="Four_Junction" toColumn="States/UTs"/>
          <x15:modelRelationship fromTable="Y_Junction" fromColumn="States/UTs" toTable="Four_Junction" toColumn="States/UTs"/>
          <x15:modelRelationship fromTable="Range 1" fromColumn="States/UTs" toTable="Range" toColumn="States/UTs"/>
        </x15:modelRelationships>
      </x15:dataModel>
    </ext>
  </extLst>
</workbook>
</file>

<file path=xl/calcChain.xml><?xml version="1.0" encoding="utf-8"?>
<calcChain xmlns="http://schemas.openxmlformats.org/spreadsheetml/2006/main">
  <c r="J19" i="2" l="1"/>
  <c r="L2" i="25"/>
  <c r="L18" i="6" l="1"/>
  <c r="L17" i="6"/>
  <c r="K18" i="6"/>
  <c r="K17" i="6"/>
  <c r="J18" i="6"/>
  <c r="J17" i="6"/>
  <c r="L17" i="7"/>
  <c r="L16" i="7"/>
  <c r="K17" i="7"/>
  <c r="K16" i="7"/>
  <c r="J17" i="7"/>
  <c r="J16" i="7"/>
  <c r="K17" i="5"/>
  <c r="K16" i="5"/>
  <c r="J17" i="5"/>
  <c r="J16" i="5"/>
  <c r="L18" i="4"/>
  <c r="L17" i="4"/>
  <c r="K18" i="4"/>
  <c r="K17" i="4"/>
  <c r="J18" i="4"/>
  <c r="J17" i="4"/>
  <c r="M19" i="3"/>
  <c r="M18" i="3"/>
  <c r="L18" i="3"/>
  <c r="K19" i="3"/>
  <c r="K18" i="3"/>
  <c r="F53" i="10"/>
  <c r="E53" i="10"/>
  <c r="D53" i="10"/>
  <c r="C53" i="10"/>
  <c r="B53" i="10"/>
  <c r="F52" i="10"/>
  <c r="E52" i="10"/>
  <c r="D52" i="10"/>
  <c r="C52" i="10"/>
  <c r="B52" i="10"/>
  <c r="F51" i="10"/>
  <c r="E51" i="10"/>
  <c r="D51" i="10"/>
  <c r="C51" i="10"/>
  <c r="B51" i="10"/>
  <c r="F50" i="10"/>
  <c r="E50" i="10"/>
  <c r="D50" i="10"/>
  <c r="C50" i="10"/>
  <c r="B50" i="10"/>
  <c r="F49" i="10"/>
  <c r="E49" i="10"/>
  <c r="D49" i="10"/>
  <c r="C49" i="10"/>
  <c r="B49" i="10"/>
  <c r="F48" i="10"/>
  <c r="E48" i="10"/>
  <c r="D48" i="10"/>
  <c r="C48" i="10"/>
  <c r="B48" i="10"/>
  <c r="F47" i="10"/>
  <c r="E47" i="10"/>
  <c r="D47" i="10"/>
  <c r="C47" i="10"/>
  <c r="B47" i="10"/>
  <c r="F46" i="10"/>
  <c r="E46" i="10"/>
  <c r="D46" i="10"/>
  <c r="C46" i="10"/>
  <c r="B46" i="10"/>
  <c r="F45" i="10"/>
  <c r="E45" i="10"/>
  <c r="D45" i="10"/>
  <c r="C45" i="10"/>
  <c r="B45" i="10"/>
  <c r="F44" i="10"/>
  <c r="E44" i="10"/>
  <c r="D44" i="10"/>
  <c r="C44" i="10"/>
  <c r="B44" i="10"/>
  <c r="F43" i="10"/>
  <c r="E43" i="10"/>
  <c r="D43" i="10"/>
  <c r="C43" i="10"/>
  <c r="B43" i="10"/>
  <c r="F42" i="10"/>
  <c r="E42" i="10"/>
  <c r="D42" i="10"/>
  <c r="C42" i="10"/>
  <c r="B42" i="10"/>
  <c r="F41" i="10"/>
  <c r="E41" i="10"/>
  <c r="D41" i="10"/>
  <c r="C41" i="10"/>
  <c r="B41" i="10"/>
  <c r="F40" i="10"/>
  <c r="E40" i="10"/>
  <c r="D40" i="10"/>
  <c r="C40" i="10"/>
  <c r="B40" i="10"/>
  <c r="F39" i="10"/>
  <c r="E39" i="10"/>
  <c r="D39" i="10"/>
  <c r="C39" i="10"/>
  <c r="B39" i="10"/>
  <c r="F38" i="10"/>
  <c r="E38" i="10"/>
  <c r="D38" i="10"/>
  <c r="C38" i="10"/>
  <c r="B38" i="10"/>
  <c r="F37" i="10"/>
  <c r="E37" i="10"/>
  <c r="D37" i="10"/>
  <c r="C37" i="10"/>
  <c r="B37" i="10"/>
  <c r="F36" i="10"/>
  <c r="E36" i="10"/>
  <c r="D36" i="10"/>
  <c r="C36" i="10"/>
  <c r="B36" i="10"/>
  <c r="F35" i="10"/>
  <c r="E35" i="10"/>
  <c r="D35" i="10"/>
  <c r="C35" i="10"/>
  <c r="B35" i="10"/>
  <c r="F34" i="10"/>
  <c r="E34" i="10"/>
  <c r="D34" i="10"/>
  <c r="C34" i="10"/>
  <c r="B34" i="10"/>
  <c r="F33" i="10"/>
  <c r="E33" i="10"/>
  <c r="D33" i="10"/>
  <c r="C33" i="10"/>
  <c r="B33" i="10"/>
  <c r="F32" i="10"/>
  <c r="E32" i="10"/>
  <c r="D32" i="10"/>
  <c r="C32" i="10"/>
  <c r="B32" i="10"/>
  <c r="F31" i="10"/>
  <c r="E31" i="10"/>
  <c r="D31" i="10"/>
  <c r="C31" i="10"/>
  <c r="B31" i="10"/>
  <c r="F30" i="10"/>
  <c r="E30" i="10"/>
  <c r="D30" i="10"/>
  <c r="C30" i="10"/>
  <c r="B30" i="10"/>
  <c r="F29" i="10"/>
  <c r="E29" i="10"/>
  <c r="D29" i="10"/>
  <c r="C29" i="10"/>
  <c r="B29" i="10"/>
  <c r="F28" i="10"/>
  <c r="E28" i="10"/>
  <c r="D28" i="10"/>
  <c r="C28" i="10"/>
  <c r="B28" i="10"/>
  <c r="F27" i="10"/>
  <c r="E27" i="10"/>
  <c r="D27" i="10"/>
  <c r="C27" i="10"/>
  <c r="B27" i="10"/>
  <c r="F26" i="10"/>
  <c r="E26" i="10"/>
  <c r="D26" i="10"/>
  <c r="C26" i="10"/>
  <c r="B26" i="10"/>
  <c r="F25" i="10"/>
  <c r="E25" i="10"/>
  <c r="D25" i="10"/>
  <c r="C25" i="10"/>
  <c r="B25" i="10"/>
  <c r="F24" i="10"/>
  <c r="E24" i="10"/>
  <c r="D24" i="10"/>
  <c r="C24" i="10"/>
  <c r="B24" i="10"/>
  <c r="F23" i="10"/>
  <c r="E23" i="10"/>
  <c r="D23" i="10"/>
  <c r="C23" i="10"/>
  <c r="B23" i="10"/>
  <c r="F22" i="10"/>
  <c r="E22" i="10"/>
  <c r="D22" i="10"/>
  <c r="C22" i="10"/>
  <c r="B22" i="10"/>
  <c r="F21" i="10"/>
  <c r="E21" i="10"/>
  <c r="D21" i="10"/>
  <c r="C21" i="10"/>
  <c r="B21" i="10"/>
  <c r="F20" i="10"/>
  <c r="E20" i="10"/>
  <c r="D20" i="10"/>
  <c r="C20" i="10"/>
  <c r="B20" i="10"/>
  <c r="F19" i="10"/>
  <c r="E19" i="10"/>
  <c r="D19" i="10"/>
  <c r="C19" i="10"/>
  <c r="B19" i="10"/>
  <c r="F18" i="10"/>
  <c r="E18" i="10"/>
  <c r="D18" i="10"/>
  <c r="C18" i="10"/>
  <c r="B18" i="10"/>
  <c r="F17" i="10"/>
  <c r="E17" i="10"/>
  <c r="D17" i="10"/>
  <c r="C17" i="10"/>
  <c r="B17" i="10"/>
  <c r="F16" i="10"/>
  <c r="E16" i="10"/>
  <c r="D16" i="10"/>
  <c r="C16" i="10"/>
  <c r="B16" i="10"/>
  <c r="F15" i="10"/>
  <c r="E15" i="10"/>
  <c r="D15" i="10"/>
  <c r="C15" i="10"/>
  <c r="B15" i="10"/>
  <c r="F14" i="10"/>
  <c r="E14" i="10"/>
  <c r="D14" i="10"/>
  <c r="C14" i="10"/>
  <c r="B14" i="10"/>
  <c r="F13" i="10"/>
  <c r="E13" i="10"/>
  <c r="D13" i="10"/>
  <c r="C13" i="10"/>
  <c r="B13" i="10"/>
  <c r="F12" i="10"/>
  <c r="E12" i="10"/>
  <c r="D12" i="10"/>
  <c r="C12" i="10"/>
  <c r="B12" i="10"/>
  <c r="F11" i="10"/>
  <c r="E11" i="10"/>
  <c r="D11" i="10"/>
  <c r="C11" i="10"/>
  <c r="B11" i="10"/>
  <c r="F10" i="10"/>
  <c r="E10" i="10"/>
  <c r="D10" i="10"/>
  <c r="C10" i="10"/>
  <c r="B10" i="10"/>
  <c r="F9" i="10"/>
  <c r="E9" i="10"/>
  <c r="D9" i="10"/>
  <c r="C9" i="10"/>
  <c r="B9" i="10"/>
  <c r="F8" i="10"/>
  <c r="E8" i="10"/>
  <c r="D8" i="10"/>
  <c r="C8" i="10"/>
  <c r="B8" i="10"/>
  <c r="F7" i="10"/>
  <c r="E7" i="10"/>
  <c r="D7" i="10"/>
  <c r="C7" i="10"/>
  <c r="B7" i="10"/>
  <c r="F6" i="10"/>
  <c r="E6" i="10"/>
  <c r="D6" i="10"/>
  <c r="C6" i="10"/>
  <c r="B6" i="10"/>
  <c r="F5" i="10"/>
  <c r="E5" i="10"/>
  <c r="D5" i="10"/>
  <c r="C5" i="10"/>
  <c r="B5" i="10"/>
  <c r="F4" i="10"/>
  <c r="E4" i="10"/>
  <c r="D4" i="10"/>
  <c r="C4" i="10"/>
  <c r="B4" i="10"/>
  <c r="F3" i="10"/>
  <c r="L18" i="10" s="1"/>
  <c r="E3" i="10"/>
  <c r="D3" i="10"/>
  <c r="C3" i="10"/>
  <c r="K18" i="10" s="1"/>
  <c r="B3" i="10"/>
  <c r="J18" i="10" s="1"/>
  <c r="G25" i="25"/>
  <c r="C6" i="25"/>
  <c r="C7" i="25"/>
  <c r="C5" i="25"/>
  <c r="C9" i="25"/>
  <c r="G24" i="25"/>
  <c r="C8" i="25"/>
  <c r="C4" i="25"/>
  <c r="J17" i="10" l="1"/>
  <c r="L17" i="10"/>
  <c r="K17" i="10"/>
  <c r="B4" i="7" l="1"/>
  <c r="C4" i="7"/>
  <c r="D4" i="7"/>
  <c r="E4" i="7"/>
  <c r="F4" i="7"/>
  <c r="B5" i="7"/>
  <c r="C5" i="7"/>
  <c r="D5" i="7"/>
  <c r="E5" i="7"/>
  <c r="F5" i="7"/>
  <c r="B6" i="7"/>
  <c r="C6" i="7"/>
  <c r="D6" i="7"/>
  <c r="E6" i="7"/>
  <c r="F6" i="7"/>
  <c r="B7" i="7"/>
  <c r="C7" i="7"/>
  <c r="D7" i="7"/>
  <c r="E7" i="7"/>
  <c r="F7" i="7"/>
  <c r="B8" i="7"/>
  <c r="C8" i="7"/>
  <c r="D8" i="7"/>
  <c r="E8" i="7"/>
  <c r="F8" i="7"/>
  <c r="B9" i="7"/>
  <c r="C9" i="7"/>
  <c r="D9" i="7"/>
  <c r="E9" i="7"/>
  <c r="F9" i="7"/>
  <c r="B10" i="7"/>
  <c r="C10" i="7"/>
  <c r="D10" i="7"/>
  <c r="E10" i="7"/>
  <c r="F10" i="7"/>
  <c r="B11" i="7"/>
  <c r="C11" i="7"/>
  <c r="D11" i="7"/>
  <c r="E11" i="7"/>
  <c r="F11" i="7"/>
  <c r="B12" i="7"/>
  <c r="C12" i="7"/>
  <c r="D12" i="7"/>
  <c r="E12" i="7"/>
  <c r="F12" i="7"/>
  <c r="B13" i="7"/>
  <c r="C13" i="7"/>
  <c r="D13" i="7"/>
  <c r="E13" i="7"/>
  <c r="F13" i="7"/>
  <c r="B14" i="7"/>
  <c r="C14" i="7"/>
  <c r="D14" i="7"/>
  <c r="E14" i="7"/>
  <c r="F14" i="7"/>
  <c r="B15" i="7"/>
  <c r="C15" i="7"/>
  <c r="D15" i="7"/>
  <c r="E15" i="7"/>
  <c r="F15" i="7"/>
  <c r="B16" i="7"/>
  <c r="C16" i="7"/>
  <c r="D16" i="7"/>
  <c r="E16" i="7"/>
  <c r="F16" i="7"/>
  <c r="B17" i="7"/>
  <c r="C17" i="7"/>
  <c r="D17" i="7"/>
  <c r="E17" i="7"/>
  <c r="F17" i="7"/>
  <c r="B18" i="7"/>
  <c r="C18" i="7"/>
  <c r="D18" i="7"/>
  <c r="E18" i="7"/>
  <c r="F18" i="7"/>
  <c r="B19" i="7"/>
  <c r="C19" i="7"/>
  <c r="D19" i="7"/>
  <c r="E19" i="7"/>
  <c r="F19" i="7"/>
  <c r="B20" i="7"/>
  <c r="C20" i="7"/>
  <c r="D20" i="7"/>
  <c r="E20" i="7"/>
  <c r="F20" i="7"/>
  <c r="B21" i="7"/>
  <c r="C21" i="7"/>
  <c r="D21" i="7"/>
  <c r="E21" i="7"/>
  <c r="F21" i="7"/>
  <c r="B22" i="7"/>
  <c r="C22" i="7"/>
  <c r="D22" i="7"/>
  <c r="E22" i="7"/>
  <c r="F22" i="7"/>
  <c r="B23" i="7"/>
  <c r="C23" i="7"/>
  <c r="D23" i="7"/>
  <c r="E23" i="7"/>
  <c r="F23" i="7"/>
  <c r="B24" i="7"/>
  <c r="C24" i="7"/>
  <c r="D24" i="7"/>
  <c r="E24" i="7"/>
  <c r="F24" i="7"/>
  <c r="B25" i="7"/>
  <c r="C25" i="7"/>
  <c r="D25" i="7"/>
  <c r="E25" i="7"/>
  <c r="F25" i="7"/>
  <c r="B26" i="7"/>
  <c r="C26" i="7"/>
  <c r="D26" i="7"/>
  <c r="E26" i="7"/>
  <c r="F26" i="7"/>
  <c r="B27" i="7"/>
  <c r="C27" i="7"/>
  <c r="D27" i="7"/>
  <c r="E27" i="7"/>
  <c r="F27" i="7"/>
  <c r="B28" i="7"/>
  <c r="C28" i="7"/>
  <c r="D28" i="7"/>
  <c r="E28" i="7"/>
  <c r="F28" i="7"/>
  <c r="B29" i="7"/>
  <c r="C29" i="7"/>
  <c r="D29" i="7"/>
  <c r="E29" i="7"/>
  <c r="F29" i="7"/>
  <c r="B30" i="7"/>
  <c r="C30" i="7"/>
  <c r="D30" i="7"/>
  <c r="E30" i="7"/>
  <c r="F30" i="7"/>
  <c r="B31" i="7"/>
  <c r="C31" i="7"/>
  <c r="D31" i="7"/>
  <c r="E31" i="7"/>
  <c r="F31" i="7"/>
  <c r="B32" i="7"/>
  <c r="C32" i="7"/>
  <c r="D32" i="7"/>
  <c r="E32" i="7"/>
  <c r="F32" i="7"/>
  <c r="B33" i="7"/>
  <c r="C33" i="7"/>
  <c r="D33" i="7"/>
  <c r="E33" i="7"/>
  <c r="F33" i="7"/>
  <c r="B34" i="7"/>
  <c r="C34" i="7"/>
  <c r="D34" i="7"/>
  <c r="E34" i="7"/>
  <c r="F34" i="7"/>
  <c r="B35" i="7"/>
  <c r="C35" i="7"/>
  <c r="D35" i="7"/>
  <c r="E35" i="7"/>
  <c r="F35" i="7"/>
  <c r="B36" i="7"/>
  <c r="C36" i="7"/>
  <c r="D36" i="7"/>
  <c r="E36" i="7"/>
  <c r="F36" i="7"/>
  <c r="B37" i="7"/>
  <c r="C37" i="7"/>
  <c r="D37" i="7"/>
  <c r="E37" i="7"/>
  <c r="F37" i="7"/>
  <c r="B38" i="7"/>
  <c r="C38" i="7"/>
  <c r="D38" i="7"/>
  <c r="E38" i="7"/>
  <c r="F38" i="7"/>
  <c r="B39" i="7"/>
  <c r="C39" i="7"/>
  <c r="D39" i="7"/>
  <c r="E39" i="7"/>
  <c r="F39" i="7"/>
  <c r="B40" i="7"/>
  <c r="C40" i="7"/>
  <c r="D40" i="7"/>
  <c r="E40" i="7"/>
  <c r="F40" i="7"/>
  <c r="B41" i="7"/>
  <c r="C41" i="7"/>
  <c r="D41" i="7"/>
  <c r="E41" i="7"/>
  <c r="F41" i="7"/>
  <c r="B42" i="7"/>
  <c r="C42" i="7"/>
  <c r="D42" i="7"/>
  <c r="E42" i="7"/>
  <c r="F42" i="7"/>
  <c r="B43" i="7"/>
  <c r="C43" i="7"/>
  <c r="D43" i="7"/>
  <c r="E43" i="7"/>
  <c r="F43" i="7"/>
  <c r="B44" i="7"/>
  <c r="C44" i="7"/>
  <c r="D44" i="7"/>
  <c r="E44" i="7"/>
  <c r="F44" i="7"/>
  <c r="B45" i="7"/>
  <c r="C45" i="7"/>
  <c r="D45" i="7"/>
  <c r="E45" i="7"/>
  <c r="F45" i="7"/>
  <c r="B46" i="7"/>
  <c r="C46" i="7"/>
  <c r="D46" i="7"/>
  <c r="E46" i="7"/>
  <c r="F46" i="7"/>
  <c r="B47" i="7"/>
  <c r="C47" i="7"/>
  <c r="D47" i="7"/>
  <c r="E47" i="7"/>
  <c r="F47" i="7"/>
  <c r="B48" i="7"/>
  <c r="C48" i="7"/>
  <c r="D48" i="7"/>
  <c r="E48" i="7"/>
  <c r="F48" i="7"/>
  <c r="B49" i="7"/>
  <c r="C49" i="7"/>
  <c r="D49" i="7"/>
  <c r="E49" i="7"/>
  <c r="F49" i="7"/>
  <c r="B50" i="7"/>
  <c r="C50" i="7"/>
  <c r="D50" i="7"/>
  <c r="E50" i="7"/>
  <c r="F50" i="7"/>
  <c r="B51" i="7"/>
  <c r="C51" i="7"/>
  <c r="D51" i="7"/>
  <c r="E51" i="7"/>
  <c r="F51" i="7"/>
  <c r="B52" i="7"/>
  <c r="C52" i="7"/>
  <c r="D52" i="7"/>
  <c r="E52" i="7"/>
  <c r="F52" i="7"/>
  <c r="F3" i="7"/>
  <c r="C3" i="7"/>
  <c r="D3" i="7"/>
  <c r="E3" i="7"/>
  <c r="B3" i="7"/>
  <c r="B4" i="6"/>
  <c r="C4" i="6"/>
  <c r="D4" i="6"/>
  <c r="E4" i="6"/>
  <c r="F4" i="6"/>
  <c r="B5" i="6"/>
  <c r="C5" i="6"/>
  <c r="D5" i="6"/>
  <c r="E5" i="6"/>
  <c r="F5" i="6"/>
  <c r="B6" i="6"/>
  <c r="C6" i="6"/>
  <c r="D6" i="6"/>
  <c r="E6" i="6"/>
  <c r="F6" i="6"/>
  <c r="B7" i="6"/>
  <c r="C7" i="6"/>
  <c r="D7" i="6"/>
  <c r="E7" i="6"/>
  <c r="F7" i="6"/>
  <c r="B8" i="6"/>
  <c r="C8" i="6"/>
  <c r="D8" i="6"/>
  <c r="E8" i="6"/>
  <c r="F8" i="6"/>
  <c r="B9" i="6"/>
  <c r="C9" i="6"/>
  <c r="D9" i="6"/>
  <c r="E9" i="6"/>
  <c r="F9" i="6"/>
  <c r="B10" i="6"/>
  <c r="C10" i="6"/>
  <c r="D10" i="6"/>
  <c r="E10" i="6"/>
  <c r="F10" i="6"/>
  <c r="B11" i="6"/>
  <c r="C11" i="6"/>
  <c r="D11" i="6"/>
  <c r="E11" i="6"/>
  <c r="F11" i="6"/>
  <c r="B12" i="6"/>
  <c r="C12" i="6"/>
  <c r="D12" i="6"/>
  <c r="E12" i="6"/>
  <c r="F12" i="6"/>
  <c r="B13" i="6"/>
  <c r="C13" i="6"/>
  <c r="D13" i="6"/>
  <c r="E13" i="6"/>
  <c r="F13" i="6"/>
  <c r="B14" i="6"/>
  <c r="C14" i="6"/>
  <c r="D14" i="6"/>
  <c r="E14" i="6"/>
  <c r="F14" i="6"/>
  <c r="B15" i="6"/>
  <c r="C15" i="6"/>
  <c r="D15" i="6"/>
  <c r="E15" i="6"/>
  <c r="F15" i="6"/>
  <c r="B16" i="6"/>
  <c r="C16" i="6"/>
  <c r="D16" i="6"/>
  <c r="E16" i="6"/>
  <c r="F16" i="6"/>
  <c r="B17" i="6"/>
  <c r="C17" i="6"/>
  <c r="D17" i="6"/>
  <c r="E17" i="6"/>
  <c r="F17" i="6"/>
  <c r="B18" i="6"/>
  <c r="C18" i="6"/>
  <c r="D18" i="6"/>
  <c r="E18" i="6"/>
  <c r="F18" i="6"/>
  <c r="B19" i="6"/>
  <c r="C19" i="6"/>
  <c r="D19" i="6"/>
  <c r="E19" i="6"/>
  <c r="F19" i="6"/>
  <c r="B20" i="6"/>
  <c r="C20" i="6"/>
  <c r="D20" i="6"/>
  <c r="E20" i="6"/>
  <c r="F20" i="6"/>
  <c r="B21" i="6"/>
  <c r="C21" i="6"/>
  <c r="D21" i="6"/>
  <c r="E21" i="6"/>
  <c r="F21" i="6"/>
  <c r="B22" i="6"/>
  <c r="C22" i="6"/>
  <c r="D22" i="6"/>
  <c r="E22" i="6"/>
  <c r="F22" i="6"/>
  <c r="B23" i="6"/>
  <c r="C23" i="6"/>
  <c r="D23" i="6"/>
  <c r="E23" i="6"/>
  <c r="F23" i="6"/>
  <c r="B24" i="6"/>
  <c r="C24" i="6"/>
  <c r="D24" i="6"/>
  <c r="E24" i="6"/>
  <c r="F24" i="6"/>
  <c r="B25" i="6"/>
  <c r="C25" i="6"/>
  <c r="D25" i="6"/>
  <c r="E25" i="6"/>
  <c r="F25" i="6"/>
  <c r="B26" i="6"/>
  <c r="C26" i="6"/>
  <c r="D26" i="6"/>
  <c r="E26" i="6"/>
  <c r="F26" i="6"/>
  <c r="B27" i="6"/>
  <c r="C27" i="6"/>
  <c r="D27" i="6"/>
  <c r="E27" i="6"/>
  <c r="F27" i="6"/>
  <c r="B28" i="6"/>
  <c r="C28" i="6"/>
  <c r="D28" i="6"/>
  <c r="E28" i="6"/>
  <c r="F28" i="6"/>
  <c r="B29" i="6"/>
  <c r="C29" i="6"/>
  <c r="D29" i="6"/>
  <c r="E29" i="6"/>
  <c r="F29" i="6"/>
  <c r="B30" i="6"/>
  <c r="C30" i="6"/>
  <c r="D30" i="6"/>
  <c r="E30" i="6"/>
  <c r="F30" i="6"/>
  <c r="B31" i="6"/>
  <c r="C31" i="6"/>
  <c r="D31" i="6"/>
  <c r="E31" i="6"/>
  <c r="F31" i="6"/>
  <c r="B32" i="6"/>
  <c r="C32" i="6"/>
  <c r="D32" i="6"/>
  <c r="E32" i="6"/>
  <c r="F32" i="6"/>
  <c r="B33" i="6"/>
  <c r="C33" i="6"/>
  <c r="D33" i="6"/>
  <c r="E33" i="6"/>
  <c r="F33" i="6"/>
  <c r="B34" i="6"/>
  <c r="C34" i="6"/>
  <c r="D34" i="6"/>
  <c r="E34" i="6"/>
  <c r="F34" i="6"/>
  <c r="B35" i="6"/>
  <c r="C35" i="6"/>
  <c r="D35" i="6"/>
  <c r="E35" i="6"/>
  <c r="F35" i="6"/>
  <c r="B36" i="6"/>
  <c r="C36" i="6"/>
  <c r="D36" i="6"/>
  <c r="E36" i="6"/>
  <c r="F36" i="6"/>
  <c r="B37" i="6"/>
  <c r="C37" i="6"/>
  <c r="D37" i="6"/>
  <c r="E37" i="6"/>
  <c r="F37" i="6"/>
  <c r="B38" i="6"/>
  <c r="C38" i="6"/>
  <c r="D38" i="6"/>
  <c r="E38" i="6"/>
  <c r="F38" i="6"/>
  <c r="B39" i="6"/>
  <c r="C39" i="6"/>
  <c r="D39" i="6"/>
  <c r="E39" i="6"/>
  <c r="F39" i="6"/>
  <c r="B40" i="6"/>
  <c r="C40" i="6"/>
  <c r="D40" i="6"/>
  <c r="E40" i="6"/>
  <c r="F40" i="6"/>
  <c r="B41" i="6"/>
  <c r="C41" i="6"/>
  <c r="D41" i="6"/>
  <c r="E41" i="6"/>
  <c r="F41" i="6"/>
  <c r="B42" i="6"/>
  <c r="C42" i="6"/>
  <c r="D42" i="6"/>
  <c r="E42" i="6"/>
  <c r="F42" i="6"/>
  <c r="B43" i="6"/>
  <c r="C43" i="6"/>
  <c r="D43" i="6"/>
  <c r="E43" i="6"/>
  <c r="F43" i="6"/>
  <c r="B44" i="6"/>
  <c r="C44" i="6"/>
  <c r="D44" i="6"/>
  <c r="E44" i="6"/>
  <c r="F44" i="6"/>
  <c r="B45" i="6"/>
  <c r="C45" i="6"/>
  <c r="D45" i="6"/>
  <c r="E45" i="6"/>
  <c r="F45" i="6"/>
  <c r="B46" i="6"/>
  <c r="C46" i="6"/>
  <c r="D46" i="6"/>
  <c r="E46" i="6"/>
  <c r="F46" i="6"/>
  <c r="B47" i="6"/>
  <c r="C47" i="6"/>
  <c r="D47" i="6"/>
  <c r="E47" i="6"/>
  <c r="F47" i="6"/>
  <c r="B48" i="6"/>
  <c r="C48" i="6"/>
  <c r="D48" i="6"/>
  <c r="E48" i="6"/>
  <c r="F48" i="6"/>
  <c r="B49" i="6"/>
  <c r="C49" i="6"/>
  <c r="D49" i="6"/>
  <c r="E49" i="6"/>
  <c r="F49" i="6"/>
  <c r="B50" i="6"/>
  <c r="C50" i="6"/>
  <c r="D50" i="6"/>
  <c r="E50" i="6"/>
  <c r="F50" i="6"/>
  <c r="B51" i="6"/>
  <c r="C51" i="6"/>
  <c r="D51" i="6"/>
  <c r="E51" i="6"/>
  <c r="F51" i="6"/>
  <c r="B52" i="6"/>
  <c r="C52" i="6"/>
  <c r="D52" i="6"/>
  <c r="E52" i="6"/>
  <c r="F52" i="6"/>
  <c r="C3" i="6"/>
  <c r="D3" i="6"/>
  <c r="E3" i="6"/>
  <c r="F3" i="6"/>
  <c r="B3" i="6"/>
  <c r="L17" i="5"/>
  <c r="L16" i="5"/>
  <c r="B4" i="5"/>
  <c r="C4" i="5"/>
  <c r="D4" i="5"/>
  <c r="E4" i="5"/>
  <c r="F4" i="5"/>
  <c r="B5" i="5"/>
  <c r="C5" i="5"/>
  <c r="D5" i="5"/>
  <c r="E5" i="5"/>
  <c r="F5" i="5"/>
  <c r="B6" i="5"/>
  <c r="C6" i="5"/>
  <c r="D6" i="5"/>
  <c r="E6" i="5"/>
  <c r="F6" i="5"/>
  <c r="B7" i="5"/>
  <c r="C7" i="5"/>
  <c r="D7" i="5"/>
  <c r="E7" i="5"/>
  <c r="F7" i="5"/>
  <c r="B8" i="5"/>
  <c r="C8" i="5"/>
  <c r="D8" i="5"/>
  <c r="E8" i="5"/>
  <c r="F8" i="5"/>
  <c r="B9" i="5"/>
  <c r="C9" i="5"/>
  <c r="D9" i="5"/>
  <c r="E9" i="5"/>
  <c r="F9" i="5"/>
  <c r="B10" i="5"/>
  <c r="C10" i="5"/>
  <c r="D10" i="5"/>
  <c r="E10" i="5"/>
  <c r="F10" i="5"/>
  <c r="B11" i="5"/>
  <c r="C11" i="5"/>
  <c r="D11" i="5"/>
  <c r="E11" i="5"/>
  <c r="F11" i="5"/>
  <c r="B12" i="5"/>
  <c r="C12" i="5"/>
  <c r="D12" i="5"/>
  <c r="E12" i="5"/>
  <c r="F12" i="5"/>
  <c r="B13" i="5"/>
  <c r="C13" i="5"/>
  <c r="D13" i="5"/>
  <c r="E13" i="5"/>
  <c r="F13" i="5"/>
  <c r="B14" i="5"/>
  <c r="C14" i="5"/>
  <c r="D14" i="5"/>
  <c r="E14" i="5"/>
  <c r="F14" i="5"/>
  <c r="B15" i="5"/>
  <c r="C15" i="5"/>
  <c r="D15" i="5"/>
  <c r="E15" i="5"/>
  <c r="F15" i="5"/>
  <c r="B16" i="5"/>
  <c r="C16" i="5"/>
  <c r="D16" i="5"/>
  <c r="E16" i="5"/>
  <c r="F16" i="5"/>
  <c r="B17" i="5"/>
  <c r="C17" i="5"/>
  <c r="D17" i="5"/>
  <c r="E17" i="5"/>
  <c r="F17" i="5"/>
  <c r="B18" i="5"/>
  <c r="C18" i="5"/>
  <c r="D18" i="5"/>
  <c r="E18" i="5"/>
  <c r="F18" i="5"/>
  <c r="B19" i="5"/>
  <c r="C19" i="5"/>
  <c r="D19" i="5"/>
  <c r="E19" i="5"/>
  <c r="F19" i="5"/>
  <c r="B20" i="5"/>
  <c r="C20" i="5"/>
  <c r="D20" i="5"/>
  <c r="E20" i="5"/>
  <c r="F20" i="5"/>
  <c r="B21" i="5"/>
  <c r="C21" i="5"/>
  <c r="D21" i="5"/>
  <c r="E21" i="5"/>
  <c r="F21" i="5"/>
  <c r="B22" i="5"/>
  <c r="C22" i="5"/>
  <c r="D22" i="5"/>
  <c r="E22" i="5"/>
  <c r="F22" i="5"/>
  <c r="B23" i="5"/>
  <c r="C23" i="5"/>
  <c r="D23" i="5"/>
  <c r="E23" i="5"/>
  <c r="F23" i="5"/>
  <c r="B24" i="5"/>
  <c r="C24" i="5"/>
  <c r="D24" i="5"/>
  <c r="E24" i="5"/>
  <c r="F24" i="5"/>
  <c r="B25" i="5"/>
  <c r="C25" i="5"/>
  <c r="D25" i="5"/>
  <c r="E25" i="5"/>
  <c r="F25" i="5"/>
  <c r="B26" i="5"/>
  <c r="C26" i="5"/>
  <c r="D26" i="5"/>
  <c r="E26" i="5"/>
  <c r="F26" i="5"/>
  <c r="B27" i="5"/>
  <c r="C27" i="5"/>
  <c r="D27" i="5"/>
  <c r="E27" i="5"/>
  <c r="F27" i="5"/>
  <c r="B28" i="5"/>
  <c r="C28" i="5"/>
  <c r="D28" i="5"/>
  <c r="E28" i="5"/>
  <c r="F28" i="5"/>
  <c r="B29" i="5"/>
  <c r="C29" i="5"/>
  <c r="D29" i="5"/>
  <c r="E29" i="5"/>
  <c r="F29" i="5"/>
  <c r="B30" i="5"/>
  <c r="C30" i="5"/>
  <c r="D30" i="5"/>
  <c r="E30" i="5"/>
  <c r="F30" i="5"/>
  <c r="B31" i="5"/>
  <c r="C31" i="5"/>
  <c r="D31" i="5"/>
  <c r="E31" i="5"/>
  <c r="F31" i="5"/>
  <c r="B32" i="5"/>
  <c r="C32" i="5"/>
  <c r="D32" i="5"/>
  <c r="E32" i="5"/>
  <c r="F32" i="5"/>
  <c r="B33" i="5"/>
  <c r="C33" i="5"/>
  <c r="D33" i="5"/>
  <c r="E33" i="5"/>
  <c r="F33" i="5"/>
  <c r="B34" i="5"/>
  <c r="C34" i="5"/>
  <c r="D34" i="5"/>
  <c r="E34" i="5"/>
  <c r="F34" i="5"/>
  <c r="B35" i="5"/>
  <c r="C35" i="5"/>
  <c r="D35" i="5"/>
  <c r="E35" i="5"/>
  <c r="F35" i="5"/>
  <c r="B36" i="5"/>
  <c r="C36" i="5"/>
  <c r="D36" i="5"/>
  <c r="E36" i="5"/>
  <c r="F36" i="5"/>
  <c r="B37" i="5"/>
  <c r="C37" i="5"/>
  <c r="D37" i="5"/>
  <c r="E37" i="5"/>
  <c r="F37" i="5"/>
  <c r="B38" i="5"/>
  <c r="C38" i="5"/>
  <c r="D38" i="5"/>
  <c r="E38" i="5"/>
  <c r="F38" i="5"/>
  <c r="B39" i="5"/>
  <c r="C39" i="5"/>
  <c r="D39" i="5"/>
  <c r="E39" i="5"/>
  <c r="F39" i="5"/>
  <c r="B40" i="5"/>
  <c r="C40" i="5"/>
  <c r="D40" i="5"/>
  <c r="E40" i="5"/>
  <c r="F40" i="5"/>
  <c r="B41" i="5"/>
  <c r="C41" i="5"/>
  <c r="D41" i="5"/>
  <c r="E41" i="5"/>
  <c r="F41" i="5"/>
  <c r="B42" i="5"/>
  <c r="C42" i="5"/>
  <c r="D42" i="5"/>
  <c r="E42" i="5"/>
  <c r="F42" i="5"/>
  <c r="B43" i="5"/>
  <c r="C43" i="5"/>
  <c r="D43" i="5"/>
  <c r="E43" i="5"/>
  <c r="F43" i="5"/>
  <c r="B44" i="5"/>
  <c r="C44" i="5"/>
  <c r="D44" i="5"/>
  <c r="E44" i="5"/>
  <c r="F44" i="5"/>
  <c r="B45" i="5"/>
  <c r="C45" i="5"/>
  <c r="D45" i="5"/>
  <c r="E45" i="5"/>
  <c r="F45" i="5"/>
  <c r="B46" i="5"/>
  <c r="C46" i="5"/>
  <c r="D46" i="5"/>
  <c r="E46" i="5"/>
  <c r="F46" i="5"/>
  <c r="B47" i="5"/>
  <c r="C47" i="5"/>
  <c r="D47" i="5"/>
  <c r="E47" i="5"/>
  <c r="F47" i="5"/>
  <c r="B48" i="5"/>
  <c r="C48" i="5"/>
  <c r="D48" i="5"/>
  <c r="E48" i="5"/>
  <c r="F48" i="5"/>
  <c r="B49" i="5"/>
  <c r="C49" i="5"/>
  <c r="D49" i="5"/>
  <c r="E49" i="5"/>
  <c r="F49" i="5"/>
  <c r="B50" i="5"/>
  <c r="C50" i="5"/>
  <c r="D50" i="5"/>
  <c r="E50" i="5"/>
  <c r="F50" i="5"/>
  <c r="B51" i="5"/>
  <c r="C51" i="5"/>
  <c r="D51" i="5"/>
  <c r="E51" i="5"/>
  <c r="F51" i="5"/>
  <c r="B52" i="5"/>
  <c r="C52" i="5"/>
  <c r="D52" i="5"/>
  <c r="E52" i="5"/>
  <c r="F52" i="5"/>
  <c r="F3" i="5"/>
  <c r="C3" i="5"/>
  <c r="D3" i="5"/>
  <c r="E3" i="5"/>
  <c r="B3" i="5"/>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C6" i="4"/>
  <c r="D6" i="4"/>
  <c r="C7" i="4"/>
  <c r="D7" i="4"/>
  <c r="C8" i="4"/>
  <c r="D8" i="4"/>
  <c r="C9" i="4"/>
  <c r="D9" i="4"/>
  <c r="C10" i="4"/>
  <c r="D10" i="4"/>
  <c r="C11" i="4"/>
  <c r="D11" i="4"/>
  <c r="C12" i="4"/>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E3" i="4"/>
  <c r="F3" i="4"/>
  <c r="C3" i="4"/>
  <c r="D3" i="4"/>
  <c r="B5" i="4"/>
  <c r="C5" i="4"/>
  <c r="D5" i="4"/>
  <c r="C4" i="4"/>
  <c r="D4" i="4"/>
  <c r="B4"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3" i="4"/>
  <c r="L19" i="3"/>
  <c r="B4" i="3"/>
  <c r="C4" i="3"/>
  <c r="D4" i="3"/>
  <c r="E4" i="3"/>
  <c r="F4" i="3"/>
  <c r="B5" i="3"/>
  <c r="C5" i="3"/>
  <c r="D5" i="3"/>
  <c r="E5" i="3"/>
  <c r="F5" i="3"/>
  <c r="B6" i="3"/>
  <c r="C6" i="3"/>
  <c r="D6" i="3"/>
  <c r="E6" i="3"/>
  <c r="F6" i="3"/>
  <c r="B7" i="3"/>
  <c r="C7" i="3"/>
  <c r="D7" i="3"/>
  <c r="E7" i="3"/>
  <c r="F7" i="3"/>
  <c r="B8" i="3"/>
  <c r="C8" i="3"/>
  <c r="D8" i="3"/>
  <c r="E8" i="3"/>
  <c r="F8" i="3"/>
  <c r="B9" i="3"/>
  <c r="C9" i="3"/>
  <c r="D9" i="3"/>
  <c r="E9" i="3"/>
  <c r="F9" i="3"/>
  <c r="B10" i="3"/>
  <c r="C10" i="3"/>
  <c r="D10" i="3"/>
  <c r="E10" i="3"/>
  <c r="F10" i="3"/>
  <c r="B11" i="3"/>
  <c r="C11" i="3"/>
  <c r="D11" i="3"/>
  <c r="E11" i="3"/>
  <c r="F11" i="3"/>
  <c r="B12" i="3"/>
  <c r="C12" i="3"/>
  <c r="D12" i="3"/>
  <c r="E12" i="3"/>
  <c r="F12" i="3"/>
  <c r="B13" i="3"/>
  <c r="C13" i="3"/>
  <c r="D13" i="3"/>
  <c r="E13" i="3"/>
  <c r="F13" i="3"/>
  <c r="B14" i="3"/>
  <c r="C14" i="3"/>
  <c r="D14" i="3"/>
  <c r="E14" i="3"/>
  <c r="F14" i="3"/>
  <c r="B15" i="3"/>
  <c r="C15" i="3"/>
  <c r="D15" i="3"/>
  <c r="E15" i="3"/>
  <c r="F15" i="3"/>
  <c r="B16" i="3"/>
  <c r="C16" i="3"/>
  <c r="D16" i="3"/>
  <c r="E16" i="3"/>
  <c r="F16" i="3"/>
  <c r="B17" i="3"/>
  <c r="C17" i="3"/>
  <c r="D17" i="3"/>
  <c r="E17" i="3"/>
  <c r="F17" i="3"/>
  <c r="B18" i="3"/>
  <c r="C18" i="3"/>
  <c r="D18" i="3"/>
  <c r="E18" i="3"/>
  <c r="F18" i="3"/>
  <c r="B19" i="3"/>
  <c r="C19" i="3"/>
  <c r="D19" i="3"/>
  <c r="E19" i="3"/>
  <c r="F19" i="3"/>
  <c r="B20" i="3"/>
  <c r="C20" i="3"/>
  <c r="D20" i="3"/>
  <c r="E20" i="3"/>
  <c r="F20" i="3"/>
  <c r="B21" i="3"/>
  <c r="C21" i="3"/>
  <c r="D21" i="3"/>
  <c r="E21" i="3"/>
  <c r="F21" i="3"/>
  <c r="B22" i="3"/>
  <c r="C22" i="3"/>
  <c r="D22" i="3"/>
  <c r="E22" i="3"/>
  <c r="F22" i="3"/>
  <c r="B23" i="3"/>
  <c r="C23" i="3"/>
  <c r="D23" i="3"/>
  <c r="E23" i="3"/>
  <c r="F23" i="3"/>
  <c r="B24" i="3"/>
  <c r="C24" i="3"/>
  <c r="D24" i="3"/>
  <c r="E24" i="3"/>
  <c r="F24" i="3"/>
  <c r="B25" i="3"/>
  <c r="C25" i="3"/>
  <c r="D25" i="3"/>
  <c r="E25" i="3"/>
  <c r="F25" i="3"/>
  <c r="B26" i="3"/>
  <c r="C26" i="3"/>
  <c r="D26" i="3"/>
  <c r="E26" i="3"/>
  <c r="F26" i="3"/>
  <c r="B27" i="3"/>
  <c r="C27" i="3"/>
  <c r="D27" i="3"/>
  <c r="E27" i="3"/>
  <c r="F27" i="3"/>
  <c r="B28" i="3"/>
  <c r="C28" i="3"/>
  <c r="D28" i="3"/>
  <c r="E28" i="3"/>
  <c r="F28" i="3"/>
  <c r="B29" i="3"/>
  <c r="C29" i="3"/>
  <c r="D29" i="3"/>
  <c r="E29" i="3"/>
  <c r="F29" i="3"/>
  <c r="B30" i="3"/>
  <c r="C30" i="3"/>
  <c r="D30" i="3"/>
  <c r="E30" i="3"/>
  <c r="F30" i="3"/>
  <c r="B31" i="3"/>
  <c r="C31" i="3"/>
  <c r="D31" i="3"/>
  <c r="E31" i="3"/>
  <c r="F31" i="3"/>
  <c r="B32" i="3"/>
  <c r="C32" i="3"/>
  <c r="D32" i="3"/>
  <c r="E32" i="3"/>
  <c r="F32" i="3"/>
  <c r="B33" i="3"/>
  <c r="C33" i="3"/>
  <c r="D33" i="3"/>
  <c r="E33" i="3"/>
  <c r="F33" i="3"/>
  <c r="B34" i="3"/>
  <c r="C34" i="3"/>
  <c r="D34" i="3"/>
  <c r="E34" i="3"/>
  <c r="F34" i="3"/>
  <c r="B35" i="3"/>
  <c r="C35" i="3"/>
  <c r="D35" i="3"/>
  <c r="E35" i="3"/>
  <c r="F35" i="3"/>
  <c r="B36" i="3"/>
  <c r="C36" i="3"/>
  <c r="D36" i="3"/>
  <c r="E36" i="3"/>
  <c r="F36" i="3"/>
  <c r="B37" i="3"/>
  <c r="C37" i="3"/>
  <c r="D37" i="3"/>
  <c r="E37" i="3"/>
  <c r="F37" i="3"/>
  <c r="B38" i="3"/>
  <c r="C38" i="3"/>
  <c r="D38" i="3"/>
  <c r="E38" i="3"/>
  <c r="F38" i="3"/>
  <c r="B39" i="3"/>
  <c r="C39" i="3"/>
  <c r="D39" i="3"/>
  <c r="E39" i="3"/>
  <c r="F39" i="3"/>
  <c r="B40" i="3"/>
  <c r="C40" i="3"/>
  <c r="D40" i="3"/>
  <c r="E40" i="3"/>
  <c r="F40" i="3"/>
  <c r="B41" i="3"/>
  <c r="C41" i="3"/>
  <c r="D41" i="3"/>
  <c r="E41" i="3"/>
  <c r="F41" i="3"/>
  <c r="B42" i="3"/>
  <c r="C42" i="3"/>
  <c r="D42" i="3"/>
  <c r="E42" i="3"/>
  <c r="F42" i="3"/>
  <c r="B43" i="3"/>
  <c r="C43" i="3"/>
  <c r="D43" i="3"/>
  <c r="E43" i="3"/>
  <c r="F43" i="3"/>
  <c r="B44" i="3"/>
  <c r="C44" i="3"/>
  <c r="D44" i="3"/>
  <c r="E44" i="3"/>
  <c r="F44" i="3"/>
  <c r="B45" i="3"/>
  <c r="C45" i="3"/>
  <c r="D45" i="3"/>
  <c r="E45" i="3"/>
  <c r="F45" i="3"/>
  <c r="B46" i="3"/>
  <c r="C46" i="3"/>
  <c r="D46" i="3"/>
  <c r="E46" i="3"/>
  <c r="F46" i="3"/>
  <c r="B47" i="3"/>
  <c r="C47" i="3"/>
  <c r="D47" i="3"/>
  <c r="E47" i="3"/>
  <c r="F47" i="3"/>
  <c r="B48" i="3"/>
  <c r="C48" i="3"/>
  <c r="D48" i="3"/>
  <c r="E48" i="3"/>
  <c r="F48" i="3"/>
  <c r="B49" i="3"/>
  <c r="C49" i="3"/>
  <c r="D49" i="3"/>
  <c r="E49" i="3"/>
  <c r="F49" i="3"/>
  <c r="B50" i="3"/>
  <c r="C50" i="3"/>
  <c r="D50" i="3"/>
  <c r="E50" i="3"/>
  <c r="F50" i="3"/>
  <c r="B51" i="3"/>
  <c r="C51" i="3"/>
  <c r="D51" i="3"/>
  <c r="E51" i="3"/>
  <c r="F51" i="3"/>
  <c r="B52" i="3"/>
  <c r="C52" i="3"/>
  <c r="D52" i="3"/>
  <c r="E52" i="3"/>
  <c r="F52" i="3"/>
  <c r="E3" i="3"/>
  <c r="F3" i="3"/>
  <c r="C3" i="3"/>
  <c r="D3" i="3"/>
  <c r="B3" i="3"/>
  <c r="L20" i="2"/>
  <c r="L19" i="2"/>
  <c r="K20" i="2"/>
  <c r="K19" i="2"/>
  <c r="J20" i="2"/>
  <c r="B4" i="2"/>
  <c r="C4" i="2"/>
  <c r="D4" i="2"/>
  <c r="E4" i="2"/>
  <c r="F4" i="2"/>
  <c r="G4" i="2"/>
  <c r="H4" i="2"/>
  <c r="B5" i="2"/>
  <c r="C5" i="2"/>
  <c r="D5" i="2"/>
  <c r="E5" i="2"/>
  <c r="F5" i="2"/>
  <c r="G5" i="2"/>
  <c r="H5" i="2"/>
  <c r="B6" i="2"/>
  <c r="C6" i="2"/>
  <c r="D6" i="2"/>
  <c r="E6" i="2"/>
  <c r="F6" i="2"/>
  <c r="G6" i="2"/>
  <c r="H6" i="2"/>
  <c r="B7" i="2"/>
  <c r="C7" i="2"/>
  <c r="D7" i="2"/>
  <c r="E7" i="2"/>
  <c r="F7" i="2"/>
  <c r="G7" i="2"/>
  <c r="H7" i="2"/>
  <c r="B8" i="2"/>
  <c r="C8" i="2"/>
  <c r="D8" i="2"/>
  <c r="E8" i="2"/>
  <c r="F8" i="2"/>
  <c r="G8" i="2"/>
  <c r="H8" i="2"/>
  <c r="B9" i="2"/>
  <c r="C9" i="2"/>
  <c r="D9" i="2"/>
  <c r="E9" i="2"/>
  <c r="F9" i="2"/>
  <c r="G9" i="2"/>
  <c r="H9" i="2"/>
  <c r="B10" i="2"/>
  <c r="C10" i="2"/>
  <c r="D10" i="2"/>
  <c r="E10" i="2"/>
  <c r="F10" i="2"/>
  <c r="G10" i="2"/>
  <c r="H10" i="2"/>
  <c r="B11" i="2"/>
  <c r="C11" i="2"/>
  <c r="D11" i="2"/>
  <c r="E11" i="2"/>
  <c r="F11" i="2"/>
  <c r="G11" i="2"/>
  <c r="H11" i="2"/>
  <c r="B12" i="2"/>
  <c r="C12" i="2"/>
  <c r="D12" i="2"/>
  <c r="E12" i="2"/>
  <c r="F12" i="2"/>
  <c r="G12" i="2"/>
  <c r="H12" i="2"/>
  <c r="B13" i="2"/>
  <c r="C13" i="2"/>
  <c r="D13" i="2"/>
  <c r="E13" i="2"/>
  <c r="F13" i="2"/>
  <c r="G13" i="2"/>
  <c r="H13" i="2"/>
  <c r="B14" i="2"/>
  <c r="C14" i="2"/>
  <c r="D14" i="2"/>
  <c r="E14" i="2"/>
  <c r="F14" i="2"/>
  <c r="G14" i="2"/>
  <c r="H14" i="2"/>
  <c r="B15" i="2"/>
  <c r="C15" i="2"/>
  <c r="D15" i="2"/>
  <c r="E15" i="2"/>
  <c r="F15" i="2"/>
  <c r="G15" i="2"/>
  <c r="H15" i="2"/>
  <c r="B16" i="2"/>
  <c r="C16" i="2"/>
  <c r="D16" i="2"/>
  <c r="E16" i="2"/>
  <c r="F16" i="2"/>
  <c r="G16" i="2"/>
  <c r="H16" i="2"/>
  <c r="B17" i="2"/>
  <c r="C17" i="2"/>
  <c r="D17" i="2"/>
  <c r="E17" i="2"/>
  <c r="F17" i="2"/>
  <c r="G17" i="2"/>
  <c r="H17" i="2"/>
  <c r="B18" i="2"/>
  <c r="C18" i="2"/>
  <c r="D18" i="2"/>
  <c r="E18" i="2"/>
  <c r="F18" i="2"/>
  <c r="G18" i="2"/>
  <c r="H18" i="2"/>
  <c r="B19" i="2"/>
  <c r="C19" i="2"/>
  <c r="D19" i="2"/>
  <c r="E19" i="2"/>
  <c r="F19" i="2"/>
  <c r="G19" i="2"/>
  <c r="H19" i="2"/>
  <c r="B20" i="2"/>
  <c r="C20" i="2"/>
  <c r="D20" i="2"/>
  <c r="E20" i="2"/>
  <c r="F20" i="2"/>
  <c r="G20" i="2"/>
  <c r="H20" i="2"/>
  <c r="B21" i="2"/>
  <c r="C21" i="2"/>
  <c r="D21" i="2"/>
  <c r="E21" i="2"/>
  <c r="F21" i="2"/>
  <c r="G21" i="2"/>
  <c r="H21" i="2"/>
  <c r="B22" i="2"/>
  <c r="C22" i="2"/>
  <c r="D22" i="2"/>
  <c r="E22" i="2"/>
  <c r="F22" i="2"/>
  <c r="G22" i="2"/>
  <c r="H22" i="2"/>
  <c r="B23" i="2"/>
  <c r="C23" i="2"/>
  <c r="D23" i="2"/>
  <c r="E23" i="2"/>
  <c r="F23" i="2"/>
  <c r="G23" i="2"/>
  <c r="H23" i="2"/>
  <c r="B24" i="2"/>
  <c r="C24" i="2"/>
  <c r="D24" i="2"/>
  <c r="E24" i="2"/>
  <c r="F24" i="2"/>
  <c r="G24" i="2"/>
  <c r="H24" i="2"/>
  <c r="B25" i="2"/>
  <c r="C25" i="2"/>
  <c r="D25" i="2"/>
  <c r="E25" i="2"/>
  <c r="F25" i="2"/>
  <c r="G25" i="2"/>
  <c r="H25" i="2"/>
  <c r="B26" i="2"/>
  <c r="C26" i="2"/>
  <c r="D26" i="2"/>
  <c r="E26" i="2"/>
  <c r="F26" i="2"/>
  <c r="G26" i="2"/>
  <c r="H26" i="2"/>
  <c r="B27" i="2"/>
  <c r="C27" i="2"/>
  <c r="D27" i="2"/>
  <c r="E27" i="2"/>
  <c r="F27" i="2"/>
  <c r="G27" i="2"/>
  <c r="H27" i="2"/>
  <c r="B28" i="2"/>
  <c r="C28" i="2"/>
  <c r="D28" i="2"/>
  <c r="E28" i="2"/>
  <c r="F28" i="2"/>
  <c r="G28" i="2"/>
  <c r="H28" i="2"/>
  <c r="B29" i="2"/>
  <c r="C29" i="2"/>
  <c r="D29" i="2"/>
  <c r="E29" i="2"/>
  <c r="F29" i="2"/>
  <c r="G29" i="2"/>
  <c r="H29" i="2"/>
  <c r="B30" i="2"/>
  <c r="C30" i="2"/>
  <c r="D30" i="2"/>
  <c r="E30" i="2"/>
  <c r="F30" i="2"/>
  <c r="G30" i="2"/>
  <c r="H30" i="2"/>
  <c r="B31" i="2"/>
  <c r="C31" i="2"/>
  <c r="D31" i="2"/>
  <c r="E31" i="2"/>
  <c r="F31" i="2"/>
  <c r="G31" i="2"/>
  <c r="H31" i="2"/>
  <c r="B32" i="2"/>
  <c r="C32" i="2"/>
  <c r="D32" i="2"/>
  <c r="E32" i="2"/>
  <c r="F32" i="2"/>
  <c r="G32" i="2"/>
  <c r="H32" i="2"/>
  <c r="B33" i="2"/>
  <c r="C33" i="2"/>
  <c r="D33" i="2"/>
  <c r="E33" i="2"/>
  <c r="F33" i="2"/>
  <c r="G33" i="2"/>
  <c r="H33" i="2"/>
  <c r="B34" i="2"/>
  <c r="C34" i="2"/>
  <c r="D34" i="2"/>
  <c r="E34" i="2"/>
  <c r="F34" i="2"/>
  <c r="G34" i="2"/>
  <c r="H34" i="2"/>
  <c r="B35" i="2"/>
  <c r="C35" i="2"/>
  <c r="D35" i="2"/>
  <c r="E35" i="2"/>
  <c r="F35" i="2"/>
  <c r="G35" i="2"/>
  <c r="H35" i="2"/>
  <c r="B36" i="2"/>
  <c r="C36" i="2"/>
  <c r="D36" i="2"/>
  <c r="E36" i="2"/>
  <c r="F36" i="2"/>
  <c r="G36" i="2"/>
  <c r="H36" i="2"/>
  <c r="B37" i="2"/>
  <c r="C37" i="2"/>
  <c r="D37" i="2"/>
  <c r="E37" i="2"/>
  <c r="F37" i="2"/>
  <c r="G37" i="2"/>
  <c r="H37" i="2"/>
  <c r="B38" i="2"/>
  <c r="C38" i="2"/>
  <c r="D38" i="2"/>
  <c r="E38" i="2"/>
  <c r="F38" i="2"/>
  <c r="G38" i="2"/>
  <c r="H38" i="2"/>
  <c r="B39" i="2"/>
  <c r="C39" i="2"/>
  <c r="D39" i="2"/>
  <c r="E39" i="2"/>
  <c r="F39" i="2"/>
  <c r="G39" i="2"/>
  <c r="H39" i="2"/>
  <c r="B40" i="2"/>
  <c r="C40" i="2"/>
  <c r="D40" i="2"/>
  <c r="E40" i="2"/>
  <c r="F40" i="2"/>
  <c r="G40" i="2"/>
  <c r="H40" i="2"/>
  <c r="B41" i="2"/>
  <c r="C41" i="2"/>
  <c r="D41" i="2"/>
  <c r="E41" i="2"/>
  <c r="F41" i="2"/>
  <c r="G41" i="2"/>
  <c r="H41" i="2"/>
  <c r="B42" i="2"/>
  <c r="C42" i="2"/>
  <c r="D42" i="2"/>
  <c r="E42" i="2"/>
  <c r="F42" i="2"/>
  <c r="G42" i="2"/>
  <c r="H42" i="2"/>
  <c r="B43" i="2"/>
  <c r="C43" i="2"/>
  <c r="D43" i="2"/>
  <c r="E43" i="2"/>
  <c r="F43" i="2"/>
  <c r="G43" i="2"/>
  <c r="H43" i="2"/>
  <c r="B44" i="2"/>
  <c r="C44" i="2"/>
  <c r="D44" i="2"/>
  <c r="E44" i="2"/>
  <c r="F44" i="2"/>
  <c r="G44" i="2"/>
  <c r="H44" i="2"/>
  <c r="B45" i="2"/>
  <c r="C45" i="2"/>
  <c r="D45" i="2"/>
  <c r="E45" i="2"/>
  <c r="F45" i="2"/>
  <c r="G45" i="2"/>
  <c r="H45" i="2"/>
  <c r="B46" i="2"/>
  <c r="C46" i="2"/>
  <c r="D46" i="2"/>
  <c r="E46" i="2"/>
  <c r="F46" i="2"/>
  <c r="G46" i="2"/>
  <c r="H46" i="2"/>
  <c r="B47" i="2"/>
  <c r="C47" i="2"/>
  <c r="D47" i="2"/>
  <c r="E47" i="2"/>
  <c r="F47" i="2"/>
  <c r="G47" i="2"/>
  <c r="H47" i="2"/>
  <c r="B48" i="2"/>
  <c r="C48" i="2"/>
  <c r="D48" i="2"/>
  <c r="E48" i="2"/>
  <c r="F48" i="2"/>
  <c r="G48" i="2"/>
  <c r="H48" i="2"/>
  <c r="B49" i="2"/>
  <c r="C49" i="2"/>
  <c r="D49" i="2"/>
  <c r="E49" i="2"/>
  <c r="F49" i="2"/>
  <c r="G49" i="2"/>
  <c r="H49" i="2"/>
  <c r="B50" i="2"/>
  <c r="C50" i="2"/>
  <c r="D50" i="2"/>
  <c r="E50" i="2"/>
  <c r="F50" i="2"/>
  <c r="G50" i="2"/>
  <c r="H50" i="2"/>
  <c r="B51" i="2"/>
  <c r="C51" i="2"/>
  <c r="D51" i="2"/>
  <c r="E51" i="2"/>
  <c r="F51" i="2"/>
  <c r="G51" i="2"/>
  <c r="H51" i="2"/>
  <c r="B52" i="2"/>
  <c r="C52" i="2"/>
  <c r="D52" i="2"/>
  <c r="E52" i="2"/>
  <c r="F52" i="2"/>
  <c r="G52" i="2"/>
  <c r="H52" i="2"/>
  <c r="H3" i="2"/>
  <c r="C3" i="2"/>
  <c r="D3" i="2"/>
  <c r="E3" i="2"/>
  <c r="F3" i="2"/>
  <c r="G3" i="2"/>
  <c r="B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E0E24B-7DB0-404B-A81A-B4989422A0B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43AC388-18A5-4C27-85DC-FF3FB643AA8E}" name="WorksheetConnection_duplicate.xlsx!Four_Junction" type="102" refreshedVersion="6" minRefreshableVersion="5">
    <extLst>
      <ext xmlns:x15="http://schemas.microsoft.com/office/spreadsheetml/2010/11/main" uri="{DE250136-89BD-433C-8126-D09CA5730AF9}">
        <x15:connection id="Four_Junction">
          <x15:rangePr sourceName="_xlcn.WorksheetConnection_duplicate.xlsxFour_Junction"/>
        </x15:connection>
      </ext>
    </extLst>
  </connection>
  <connection id="3" xr16:uid="{64B7C6F2-1375-4E6F-A77D-C44FF62E8288}" name="WorksheetConnection_duplicate.xlsx!Other" type="102" refreshedVersion="6" minRefreshableVersion="5">
    <extLst>
      <ext xmlns:x15="http://schemas.microsoft.com/office/spreadsheetml/2010/11/main" uri="{DE250136-89BD-433C-8126-D09CA5730AF9}">
        <x15:connection id="Other">
          <x15:rangePr sourceName="_xlcn.WorksheetConnection_duplicate.xlsxOther"/>
        </x15:connection>
      </ext>
    </extLst>
  </connection>
  <connection id="4" xr16:uid="{65B84803-DB61-4C98-BCE2-709C5CE263B7}" name="WorksheetConnection_duplicate.xlsx!Round_Junction" type="102" refreshedVersion="6" minRefreshableVersion="5">
    <extLst>
      <ext xmlns:x15="http://schemas.microsoft.com/office/spreadsheetml/2010/11/main" uri="{DE250136-89BD-433C-8126-D09CA5730AF9}">
        <x15:connection id="Round_Junction">
          <x15:rangePr sourceName="_xlcn.WorksheetConnection_duplicate.xlsxRound_Junction"/>
        </x15:connection>
      </ext>
    </extLst>
  </connection>
  <connection id="5" xr16:uid="{2FD0971F-9E03-4D8F-923E-B07674D8D417}" name="WorksheetConnection_duplicate.xlsx!Staggered_Junction" type="102" refreshedVersion="6" minRefreshableVersion="5">
    <extLst>
      <ext xmlns:x15="http://schemas.microsoft.com/office/spreadsheetml/2010/11/main" uri="{DE250136-89BD-433C-8126-D09CA5730AF9}">
        <x15:connection id="Staggered_Junction">
          <x15:rangePr sourceName="_xlcn.WorksheetConnection_duplicate.xlsxStaggered_Junction"/>
        </x15:connection>
      </ext>
    </extLst>
  </connection>
  <connection id="6" xr16:uid="{D24961F4-3CD5-4978-BB0F-70D9AE77D1CF}" name="WorksheetConnection_duplicate.xlsx!T_Junction" type="102" refreshedVersion="6" minRefreshableVersion="5">
    <extLst>
      <ext xmlns:x15="http://schemas.microsoft.com/office/spreadsheetml/2010/11/main" uri="{DE250136-89BD-433C-8126-D09CA5730AF9}">
        <x15:connection id="T_Junction">
          <x15:rangePr sourceName="_xlcn.WorksheetConnection_duplicate.xlsxT_Junction"/>
        </x15:connection>
      </ext>
    </extLst>
  </connection>
  <connection id="7" xr16:uid="{71B96D8A-8160-4376-897E-817FC8819E71}" name="WorksheetConnection_duplicate.xlsx!Y_Junction" type="102" refreshedVersion="6" minRefreshableVersion="5">
    <extLst>
      <ext xmlns:x15="http://schemas.microsoft.com/office/spreadsheetml/2010/11/main" uri="{DE250136-89BD-433C-8126-D09CA5730AF9}">
        <x15:connection id="Y_Junction">
          <x15:rangePr sourceName="_xlcn.WorksheetConnection_duplicate.xlsxY_Junction"/>
        </x15:connection>
      </ext>
    </extLst>
  </connection>
  <connection id="8" xr16:uid="{9AE76AA0-7CFE-46FE-9712-EF310A1198F7}" name="WorksheetConnection_OVERALL ACCIDENTS (2)!$A$2:$C$53" type="102" refreshedVersion="6" minRefreshableVersion="5">
    <extLst>
      <ext xmlns:x15="http://schemas.microsoft.com/office/spreadsheetml/2010/11/main" uri="{DE250136-89BD-433C-8126-D09CA5730AF9}">
        <x15:connection id="Range 1" autoDelete="1">
          <x15:rangePr sourceName="_xlcn.WorksheetConnection_OVERALLACCIDENTS2A2C53"/>
        </x15:connection>
      </ext>
    </extLst>
  </connection>
  <connection id="9" xr16:uid="{F81FA20E-6583-4860-B036-186EE92D4B45}" name="WorksheetConnection_T-JUNCTION Accident!$A$2:$H$52" type="102" refreshedVersion="6" minRefreshableVersion="5">
    <extLst>
      <ext xmlns:x15="http://schemas.microsoft.com/office/spreadsheetml/2010/11/main" uri="{DE250136-89BD-433C-8126-D09CA5730AF9}">
        <x15:connection id="Range" autoDelete="1">
          <x15:rangePr sourceName="_xlcn.WorksheetConnection_TJUNCTIONAccidentA2H52"/>
        </x15:connection>
      </ext>
    </extLst>
  </connection>
</connections>
</file>

<file path=xl/sharedStrings.xml><?xml version="1.0" encoding="utf-8"?>
<sst xmlns="http://schemas.openxmlformats.org/spreadsheetml/2006/main" count="765" uniqueCount="163">
  <si>
    <t>States/UTs</t>
  </si>
  <si>
    <t>T-Junction - Total number of Accidents - Numbers</t>
  </si>
  <si>
    <t>T-Junction - Total number of Accidents - Rank</t>
  </si>
  <si>
    <t>T-Junction - Persons Killed - Numbers</t>
  </si>
  <si>
    <t>T-Junction - Persons Killed - Rank</t>
  </si>
  <si>
    <t>T-Junction - Persons Injured - Greviously Injured</t>
  </si>
  <si>
    <t>T-Junction - Persons Injured - Minor Injury</t>
  </si>
  <si>
    <t>T-Junction - Persons Injured - Total Injured</t>
  </si>
  <si>
    <t>Y-Junction - Total number of Accidents</t>
  </si>
  <si>
    <t>Y-Junction - Persons Killed</t>
  </si>
  <si>
    <t>Y-Junction - Persons Injured - Greviously Injured</t>
  </si>
  <si>
    <t>Y-Junction - Persons Injured - Minor Injury</t>
  </si>
  <si>
    <t>Y-Junction - Persons Injured - Total Injured</t>
  </si>
  <si>
    <t>Four arm Junction - Total number of Accidents</t>
  </si>
  <si>
    <t>Four arm Junction - Persons Killed</t>
  </si>
  <si>
    <t>Four arm Junction - Persons Injured - Greviously Injured</t>
  </si>
  <si>
    <t>Four arm Junction - Persons Injured - Minor Injury</t>
  </si>
  <si>
    <t>Four arm Junction - Persons Injured - Total Injured</t>
  </si>
  <si>
    <t>Staggered Junction - Total number of Accidents</t>
  </si>
  <si>
    <t>Staggered Junction - Persons Killed</t>
  </si>
  <si>
    <t>Staggered Junction - Persons Injured - Greviously Injured</t>
  </si>
  <si>
    <t>Staggered Junction - Persons Injured - Minor Injury</t>
  </si>
  <si>
    <t>Staggered Junction - Persons Injured - Total Injured</t>
  </si>
  <si>
    <t>Round about Junction - Total number of Accidents</t>
  </si>
  <si>
    <t>Round about Junction - Persons Killed</t>
  </si>
  <si>
    <t>Round about Junction - Persons Injured - Greviously Injured</t>
  </si>
  <si>
    <t>Round about Junction - Persons Injured - Minor Injury</t>
  </si>
  <si>
    <t>Round about Junction - Persons Injured - Total Injured</t>
  </si>
  <si>
    <t>Others - Total number of Accidents</t>
  </si>
  <si>
    <t>Others - Persons Killed</t>
  </si>
  <si>
    <t>Others - Persons Injured - Greviously Injured</t>
  </si>
  <si>
    <t>Others - Persons Injured - Minor Injury</t>
  </si>
  <si>
    <t>Others - Persons Injured - Total Injured</t>
  </si>
  <si>
    <t>Total - Total number of Accidents</t>
  </si>
  <si>
    <t>Total - Persons Killed</t>
  </si>
  <si>
    <t>Total - Persons Injured - Greviously Injured</t>
  </si>
  <si>
    <t>Total - Persons Injured - Minor Injury</t>
  </si>
  <si>
    <t>Total - Persons Injured - Total Injured</t>
  </si>
  <si>
    <t>Agra</t>
  </si>
  <si>
    <t>Ahmedabad</t>
  </si>
  <si>
    <t>Allahabad(Prayagraj)</t>
  </si>
  <si>
    <t>Amritsar</t>
  </si>
  <si>
    <t>Asansol Durgapur</t>
  </si>
  <si>
    <t>Aurangabad</t>
  </si>
  <si>
    <t>Bengaluru</t>
  </si>
  <si>
    <t>Bhopal</t>
  </si>
  <si>
    <t>Chandigarh</t>
  </si>
  <si>
    <t>Coimbatore</t>
  </si>
  <si>
    <t>Chennai</t>
  </si>
  <si>
    <t>Delhi</t>
  </si>
  <si>
    <t>Dhanbad</t>
  </si>
  <si>
    <t>Faridabad</t>
  </si>
  <si>
    <t>Ghaziabad</t>
  </si>
  <si>
    <t>Gwalior</t>
  </si>
  <si>
    <t>Hyderabad</t>
  </si>
  <si>
    <t>Indore</t>
  </si>
  <si>
    <t>Jabalpur</t>
  </si>
  <si>
    <t>Jaipur</t>
  </si>
  <si>
    <t>Jamshedpur</t>
  </si>
  <si>
    <t>Jodhpur</t>
  </si>
  <si>
    <t>Kannur</t>
  </si>
  <si>
    <t>Kanpur</t>
  </si>
  <si>
    <t>Khozikode</t>
  </si>
  <si>
    <t>Kochi</t>
  </si>
  <si>
    <t>Kolkata</t>
  </si>
  <si>
    <t>Kollam</t>
  </si>
  <si>
    <t>Kota</t>
  </si>
  <si>
    <t>Lucknow</t>
  </si>
  <si>
    <t>Ludhiana</t>
  </si>
  <si>
    <t>Madurai</t>
  </si>
  <si>
    <t>Mallapuram</t>
  </si>
  <si>
    <t>Meerut</t>
  </si>
  <si>
    <t>Mumbai</t>
  </si>
  <si>
    <t>Nagpur</t>
  </si>
  <si>
    <t>Nashik</t>
  </si>
  <si>
    <t>Patna</t>
  </si>
  <si>
    <t>Pune</t>
  </si>
  <si>
    <t>Raipur</t>
  </si>
  <si>
    <t>Rajkot</t>
  </si>
  <si>
    <t>Srinagar</t>
  </si>
  <si>
    <t>Surat</t>
  </si>
  <si>
    <t>Thiruvanthapuram</t>
  </si>
  <si>
    <t>Thrissur</t>
  </si>
  <si>
    <t>Tiruchirapalli</t>
  </si>
  <si>
    <t>Vadodra</t>
  </si>
  <si>
    <t>Varanasi</t>
  </si>
  <si>
    <t>Vijaywada city</t>
  </si>
  <si>
    <t>Vizaq</t>
  </si>
  <si>
    <t>Total</t>
  </si>
  <si>
    <t>NA</t>
  </si>
  <si>
    <t>T-JUNCTION</t>
  </si>
  <si>
    <t xml:space="preserve">Total number of Accidents </t>
  </si>
  <si>
    <t>Rank of Accidents</t>
  </si>
  <si>
    <t xml:space="preserve"> Persons Killed </t>
  </si>
  <si>
    <t>Rank of Persons Killed</t>
  </si>
  <si>
    <t>Greviously Injured</t>
  </si>
  <si>
    <t>Minor Injury</t>
  </si>
  <si>
    <t>Total Injured</t>
  </si>
  <si>
    <t>Values</t>
  </si>
  <si>
    <t xml:space="preserve">Total number of Accidents  </t>
  </si>
  <si>
    <t xml:space="preserve">Rank of Accidents </t>
  </si>
  <si>
    <t xml:space="preserve">Persons Killed  </t>
  </si>
  <si>
    <t xml:space="preserve">Rank of Persons Killed </t>
  </si>
  <si>
    <t xml:space="preserve">Greviously Injured </t>
  </si>
  <si>
    <t xml:space="preserve">Minor Injury </t>
  </si>
  <si>
    <t xml:space="preserve">Total Injured </t>
  </si>
  <si>
    <t>Most Accidents</t>
  </si>
  <si>
    <t>Most Deaths</t>
  </si>
  <si>
    <t>Most Injured</t>
  </si>
  <si>
    <t>Y-JUNCTION</t>
  </si>
  <si>
    <t>Total number of Accidents</t>
  </si>
  <si>
    <t>Persons Killed</t>
  </si>
  <si>
    <t xml:space="preserve">Persons Killed </t>
  </si>
  <si>
    <t>FOUR ARM JUNCTION</t>
  </si>
  <si>
    <t>STAGGERED JUNCTION</t>
  </si>
  <si>
    <t>ROUND ABOUT JUNCTION</t>
  </si>
  <si>
    <t>OVERALL  ACCIDENTS</t>
  </si>
  <si>
    <t>y</t>
  </si>
  <si>
    <t>f</t>
  </si>
  <si>
    <t>s</t>
  </si>
  <si>
    <t>r</t>
  </si>
  <si>
    <t>o</t>
  </si>
  <si>
    <t>t</t>
  </si>
  <si>
    <t>OTHERS</t>
  </si>
  <si>
    <t>T-Junction Accidents</t>
  </si>
  <si>
    <t>Y-Junction Accidents</t>
  </si>
  <si>
    <t>Four Junction Accidents</t>
  </si>
  <si>
    <t>Staggered Junction Accidents</t>
  </si>
  <si>
    <t>Other Accidents</t>
  </si>
  <si>
    <t>Round Junction Accidents</t>
  </si>
  <si>
    <t>Accidents</t>
  </si>
  <si>
    <t>Killed</t>
  </si>
  <si>
    <t>Greviously injured</t>
  </si>
  <si>
    <t>Minor injury</t>
  </si>
  <si>
    <t>Total injured</t>
  </si>
  <si>
    <t>Rank of State</t>
  </si>
  <si>
    <t>Fourth Junction Persons Killed</t>
  </si>
  <si>
    <t>Other Killed</t>
  </si>
  <si>
    <t>Round Junction Persons Killed</t>
  </si>
  <si>
    <t>Staggered Junction Persons Killed</t>
  </si>
  <si>
    <t>T-Junction Persons Killed</t>
  </si>
  <si>
    <t>Y-Junction Persons Killed</t>
  </si>
  <si>
    <t>Y-Junction Greviously Injured</t>
  </si>
  <si>
    <t>Fourth Junction Greviously Injured</t>
  </si>
  <si>
    <t>Other Greviously Injured</t>
  </si>
  <si>
    <t>Round Junction Greviously Injured</t>
  </si>
  <si>
    <t>Staggered Junction Greviously Injured</t>
  </si>
  <si>
    <t>T-Junction Greviously Injured</t>
  </si>
  <si>
    <t>Four Junction Minor Injury</t>
  </si>
  <si>
    <t>Other Minor Injury</t>
  </si>
  <si>
    <t>Staggered Junction Minor Injury</t>
  </si>
  <si>
    <t>T-Junction Minor Injury</t>
  </si>
  <si>
    <t>Y-Junction Minor Injury</t>
  </si>
  <si>
    <t>Four Junction Total Injured</t>
  </si>
  <si>
    <t>Other Total Injured</t>
  </si>
  <si>
    <t>Staggered Junction Total Injured</t>
  </si>
  <si>
    <t>T-Junction Total Injured</t>
  </si>
  <si>
    <t>Round Junction Total Injured</t>
  </si>
  <si>
    <t>Y-Junction Total Injured</t>
  </si>
  <si>
    <t>`</t>
  </si>
  <si>
    <t>Total Accidents</t>
  </si>
  <si>
    <t>Comparison</t>
  </si>
  <si>
    <t xml:space="preserve">States/Ut's for line chart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</si>
</sst>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3"/>
      <name val="Calibri"/>
      <family val="2"/>
      <scheme val="minor"/>
    </font>
    <font>
      <sz val="11"/>
      <color theme="1" tint="0.14999847407452621"/>
      <name val="Calibri"/>
      <family val="2"/>
      <scheme val="minor"/>
    </font>
    <font>
      <sz val="11"/>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1" tint="0.3499862666707357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s>
  <cellStyleXfs count="1">
    <xf numFmtId="0" fontId="0" fillId="0" borderId="0"/>
  </cellStyleXfs>
  <cellXfs count="44">
    <xf numFmtId="0" fontId="0" fillId="0" borderId="0" xfId="0"/>
    <xf numFmtId="0" fontId="0" fillId="3" borderId="1" xfId="0" applyFill="1" applyBorder="1" applyAlignment="1">
      <alignment horizontal="center"/>
    </xf>
    <xf numFmtId="0" fontId="0" fillId="3" borderId="1" xfId="0" applyFill="1" applyBorder="1" applyAlignment="1"/>
    <xf numFmtId="0" fontId="0" fillId="4" borderId="1" xfId="0" applyFill="1" applyBorder="1" applyAlignment="1">
      <alignment horizontal="center"/>
    </xf>
    <xf numFmtId="0" fontId="0" fillId="0" borderId="1" xfId="0" applyBorder="1"/>
    <xf numFmtId="0" fontId="0" fillId="0" borderId="1" xfId="0" applyBorder="1" applyAlignment="1">
      <alignment horizontal="center"/>
    </xf>
    <xf numFmtId="0" fontId="0" fillId="0" borderId="0" xfId="0" pivotButton="1"/>
    <xf numFmtId="0" fontId="0" fillId="0" borderId="0" xfId="0" pivotButton="1" applyAlignment="1">
      <alignment horizontal="center"/>
    </xf>
    <xf numFmtId="0" fontId="0" fillId="0" borderId="0" xfId="0" applyNumberFormat="1" applyAlignment="1">
      <alignment horizontal="center"/>
    </xf>
    <xf numFmtId="0" fontId="0" fillId="0" borderId="1" xfId="0" pivotButton="1" applyBorder="1" applyAlignment="1">
      <alignment horizontal="center"/>
    </xf>
    <xf numFmtId="0" fontId="0" fillId="0" borderId="1" xfId="0" applyNumberFormat="1" applyBorder="1" applyAlignment="1">
      <alignment horizontal="center"/>
    </xf>
    <xf numFmtId="0" fontId="0" fillId="0" borderId="1" xfId="0" applyBorder="1" applyAlignment="1"/>
    <xf numFmtId="0" fontId="0" fillId="5" borderId="1" xfId="0" applyFill="1" applyBorder="1" applyAlignment="1">
      <alignment horizontal="center"/>
    </xf>
    <xf numFmtId="0" fontId="0" fillId="0" borderId="1" xfId="0" pivotButton="1" applyBorder="1"/>
    <xf numFmtId="0" fontId="0" fillId="0" borderId="0" xfId="0" applyAlignment="1"/>
    <xf numFmtId="0" fontId="0" fillId="4" borderId="2" xfId="0" applyFill="1" applyBorder="1" applyAlignment="1">
      <alignment horizontal="center"/>
    </xf>
    <xf numFmtId="0" fontId="0" fillId="0" borderId="3" xfId="0" applyBorder="1" applyAlignment="1">
      <alignment horizontal="center"/>
    </xf>
    <xf numFmtId="0" fontId="0" fillId="4" borderId="7"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xf numFmtId="0" fontId="2" fillId="3" borderId="6" xfId="0" applyFont="1" applyFill="1" applyBorder="1" applyAlignment="1"/>
    <xf numFmtId="0" fontId="3" fillId="3" borderId="4" xfId="0" applyFont="1" applyFill="1" applyBorder="1" applyAlignment="1">
      <alignment horizontal="center"/>
    </xf>
    <xf numFmtId="0" fontId="3" fillId="3" borderId="5" xfId="0" applyFont="1" applyFill="1" applyBorder="1" applyAlignment="1"/>
    <xf numFmtId="0" fontId="3" fillId="3" borderId="6" xfId="0" applyFont="1" applyFill="1" applyBorder="1" applyAlignment="1"/>
    <xf numFmtId="0" fontId="0" fillId="0" borderId="1" xfId="0" applyNumberFormat="1" applyBorder="1"/>
    <xf numFmtId="0" fontId="0" fillId="0" borderId="1" xfId="0" applyBorder="1" applyAlignment="1">
      <alignment horizontal="left"/>
    </xf>
    <xf numFmtId="0" fontId="4" fillId="2" borderId="1" xfId="0" applyFont="1" applyFill="1" applyBorder="1"/>
    <xf numFmtId="0" fontId="0" fillId="0" borderId="5" xfId="0" pivotButton="1" applyBorder="1"/>
    <xf numFmtId="0" fontId="0" fillId="0" borderId="5" xfId="0" applyBorder="1"/>
    <xf numFmtId="0" fontId="0" fillId="0" borderId="10" xfId="0" applyBorder="1" applyAlignment="1">
      <alignment horizontal="left"/>
    </xf>
    <xf numFmtId="0" fontId="0" fillId="0" borderId="6" xfId="0" applyBorder="1" applyAlignment="1">
      <alignment horizontal="left"/>
    </xf>
    <xf numFmtId="0" fontId="0" fillId="0" borderId="5" xfId="0" applyNumberFormat="1" applyBorder="1"/>
    <xf numFmtId="0" fontId="0" fillId="0" borderId="5" xfId="0" applyBorder="1" applyAlignment="1">
      <alignment horizontal="left"/>
    </xf>
    <xf numFmtId="0" fontId="0" fillId="6" borderId="0" xfId="0" applyFill="1"/>
    <xf numFmtId="0" fontId="0" fillId="0" borderId="0" xfId="0" applyAlignment="1">
      <alignment horizontal="center"/>
    </xf>
    <xf numFmtId="0" fontId="4" fillId="2" borderId="3" xfId="0" applyFont="1" applyFill="1" applyBorder="1" applyAlignment="1">
      <alignment horizontal="center"/>
    </xf>
    <xf numFmtId="0" fontId="4" fillId="2" borderId="11" xfId="0" applyFont="1" applyFill="1" applyBorder="1" applyAlignment="1">
      <alignment horizontal="center"/>
    </xf>
    <xf numFmtId="0" fontId="4" fillId="2" borderId="2" xfId="0" applyFont="1" applyFill="1" applyBorder="1" applyAlignment="1">
      <alignment horizontal="center"/>
    </xf>
    <xf numFmtId="0" fontId="4" fillId="2" borderId="1" xfId="0" applyFont="1" applyFill="1" applyBorder="1" applyAlignment="1">
      <alignment horizontal="center"/>
    </xf>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Alignment="1">
      <alignment horizontal="center"/>
    </xf>
  </cellXfs>
  <cellStyles count="1">
    <cellStyle name="Normal" xfId="0" builtinId="0"/>
  </cellStyles>
  <dxfs count="36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59999389629810485"/>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strike val="0"/>
        <outline val="0"/>
        <shadow val="0"/>
        <u val="none"/>
        <vertAlign val="baseline"/>
        <sz val="11"/>
        <color auto="1"/>
        <name val="Calibri"/>
        <family val="2"/>
        <scheme val="minor"/>
      </font>
      <fill>
        <patternFill patternType="solid">
          <fgColor indexed="64"/>
          <bgColor theme="7"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alignment horizontal="center"/>
    </dxf>
    <dxf>
      <alignment horizontal="center"/>
    </dxf>
    <dxf>
      <alignment horizontal="center"/>
    </dxf>
    <dxf>
      <alignment horizont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59999389629810485"/>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strike val="0"/>
        <outline val="0"/>
        <shadow val="0"/>
        <u val="none"/>
        <vertAlign val="baseline"/>
        <sz val="11"/>
        <color auto="1"/>
        <name val="Calibri"/>
        <family val="2"/>
        <scheme val="minor"/>
      </font>
      <fill>
        <patternFill patternType="solid">
          <fgColor indexed="64"/>
          <bgColor theme="7"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59999389629810485"/>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strike val="0"/>
        <outline val="0"/>
        <shadow val="0"/>
        <u val="none"/>
        <vertAlign val="baseline"/>
        <sz val="11"/>
        <color auto="1"/>
        <name val="Calibri"/>
        <family val="2"/>
        <scheme val="minor"/>
      </font>
      <fill>
        <patternFill patternType="solid">
          <fgColor indexed="64"/>
          <bgColor theme="7"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59999389629810485"/>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strike val="0"/>
        <outline val="0"/>
        <shadow val="0"/>
        <u val="none"/>
        <vertAlign val="baseline"/>
        <sz val="11"/>
        <color theme="1" tint="0.14999847407452621"/>
        <name val="Calibri"/>
        <family val="2"/>
        <scheme val="minor"/>
      </font>
      <fill>
        <patternFill patternType="solid">
          <fgColor indexed="64"/>
          <bgColor theme="7"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59999389629810485"/>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strike val="0"/>
        <outline val="0"/>
        <shadow val="0"/>
        <u val="none"/>
        <vertAlign val="baseline"/>
        <sz val="11"/>
        <color theme="1" tint="0.14999847407452621"/>
        <name val="Calibri"/>
        <family val="2"/>
        <scheme val="minor"/>
      </font>
      <fill>
        <patternFill patternType="solid">
          <fgColor indexed="64"/>
          <bgColor theme="7"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59999389629810485"/>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strike val="0"/>
        <outline val="0"/>
        <shadow val="0"/>
        <u val="none"/>
        <vertAlign val="baseline"/>
        <sz val="11"/>
        <color theme="1" tint="0.14999847407452621"/>
        <name val="Calibri"/>
        <family val="2"/>
        <scheme val="minor"/>
      </font>
      <fill>
        <patternFill patternType="solid">
          <fgColor indexed="64"/>
          <bgColor theme="7"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ont>
        <b/>
        <color theme="1"/>
      </font>
      <border>
        <bottom style="thin">
          <color theme="4"/>
        </bottom>
        <vertical/>
        <horizontal/>
      </border>
    </dxf>
    <dxf>
      <font>
        <sz val="22"/>
        <color theme="1"/>
      </font>
      <border>
        <left style="thin">
          <color theme="1"/>
        </left>
        <right style="thin">
          <color theme="1"/>
        </right>
        <top style="thin">
          <color theme="1"/>
        </top>
        <bottom style="thin">
          <color theme="1"/>
        </bottom>
        <vertical/>
        <horizontal/>
      </border>
    </dxf>
  </dxfs>
  <tableStyles count="1" defaultTableStyle="TableStyleMedium2" defaultPivotStyle="PivotStyleLight16">
    <tableStyle name="SlicerStyleLight1 2" pivot="0" table="0" count="10" xr9:uid="{F4D4B833-16C7-446D-94B1-2F2CE09540BE}">
      <tableStyleElement type="wholeTable" dxfId="360"/>
      <tableStyleElement type="headerRow" dxfId="359"/>
    </tableStyle>
  </tableStyles>
  <colors>
    <mruColors>
      <color rgb="FF070244"/>
      <color rgb="FF9D9C99"/>
      <color rgb="FFFF33CC"/>
      <color rgb="FF0000CC"/>
      <color rgb="FF050563"/>
      <color rgb="FF06023C"/>
      <color rgb="FF07024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openxmlformats.org/officeDocument/2006/relationships/styles" Target="styles.xml"/><Relationship Id="rId21" Type="http://schemas.openxmlformats.org/officeDocument/2006/relationships/pivotCacheDefinition" Target="pivotCache/pivotCacheDefinition10.xml"/><Relationship Id="rId34" Type="http://schemas.microsoft.com/office/2007/relationships/slicerCache" Target="slicerCaches/slicerCache8.xml"/><Relationship Id="rId42" Type="http://schemas.openxmlformats.org/officeDocument/2006/relationships/calcChain" Target="calcChain.xml"/><Relationship Id="rId47" Type="http://schemas.openxmlformats.org/officeDocument/2006/relationships/customXml" Target="../customXml/item5.xml"/><Relationship Id="rId50" Type="http://schemas.openxmlformats.org/officeDocument/2006/relationships/customXml" Target="../customXml/item8.xml"/><Relationship Id="rId55"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microsoft.com/office/2007/relationships/slicerCache" Target="slicerCaches/slicerCache3.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microsoft.com/office/2007/relationships/slicerCache" Target="slicerCaches/slicerCache6.xml"/><Relationship Id="rId37" Type="http://schemas.openxmlformats.org/officeDocument/2006/relationships/theme" Target="theme/theme1.xml"/><Relationship Id="rId40" Type="http://schemas.openxmlformats.org/officeDocument/2006/relationships/sharedStrings" Target="sharedStrings.xml"/><Relationship Id="rId45" Type="http://schemas.openxmlformats.org/officeDocument/2006/relationships/customXml" Target="../customXml/item3.xml"/><Relationship Id="rId53" Type="http://schemas.openxmlformats.org/officeDocument/2006/relationships/customXml" Target="../customXml/item11.xml"/><Relationship Id="rId58" Type="http://schemas.openxmlformats.org/officeDocument/2006/relationships/customXml" Target="../customXml/item16.xml"/><Relationship Id="rId5" Type="http://schemas.openxmlformats.org/officeDocument/2006/relationships/worksheet" Target="worksheets/sheet5.xml"/><Relationship Id="rId61" Type="http://schemas.openxmlformats.org/officeDocument/2006/relationships/customXml" Target="../customXml/item19.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1.xml"/><Relationship Id="rId30" Type="http://schemas.microsoft.com/office/2007/relationships/slicerCache" Target="slicerCaches/slicerCache4.xml"/><Relationship Id="rId35" Type="http://schemas.microsoft.com/office/2007/relationships/slicerCache" Target="slicerCaches/slicerCache9.xml"/><Relationship Id="rId43" Type="http://schemas.openxmlformats.org/officeDocument/2006/relationships/customXml" Target="../customXml/item1.xml"/><Relationship Id="rId48" Type="http://schemas.openxmlformats.org/officeDocument/2006/relationships/customXml" Target="../customXml/item6.xml"/><Relationship Id="rId56"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9.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microsoft.com/office/2007/relationships/slicerCache" Target="slicerCaches/slicerCache7.xml"/><Relationship Id="rId38" Type="http://schemas.openxmlformats.org/officeDocument/2006/relationships/connections" Target="connections.xml"/><Relationship Id="rId46" Type="http://schemas.openxmlformats.org/officeDocument/2006/relationships/customXml" Target="../customXml/item4.xml"/><Relationship Id="rId59" Type="http://schemas.openxmlformats.org/officeDocument/2006/relationships/customXml" Target="../customXml/item17.xml"/><Relationship Id="rId20" Type="http://schemas.openxmlformats.org/officeDocument/2006/relationships/pivotCacheDefinition" Target="pivotCache/pivotCacheDefinition9.xml"/><Relationship Id="rId41" Type="http://schemas.openxmlformats.org/officeDocument/2006/relationships/powerPivotData" Target="model/item.data"/><Relationship Id="rId54"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microsoft.com/office/2007/relationships/slicerCache" Target="slicerCaches/slicerCache2.xml"/><Relationship Id="rId36" Type="http://schemas.microsoft.com/office/2007/relationships/slicerCache" Target="slicerCaches/slicerCache10.xml"/><Relationship Id="rId49" Type="http://schemas.openxmlformats.org/officeDocument/2006/relationships/customXml" Target="../customXml/item7.xml"/><Relationship Id="rId57" Type="http://schemas.openxmlformats.org/officeDocument/2006/relationships/customXml" Target="../customXml/item15.xml"/><Relationship Id="rId10" Type="http://schemas.openxmlformats.org/officeDocument/2006/relationships/worksheet" Target="worksheets/sheet10.xml"/><Relationship Id="rId31" Type="http://schemas.microsoft.com/office/2007/relationships/slicerCache" Target="slicerCaches/slicerCache5.xml"/><Relationship Id="rId44" Type="http://schemas.openxmlformats.org/officeDocument/2006/relationships/customXml" Target="../customXml/item2.xml"/><Relationship Id="rId52" Type="http://schemas.openxmlformats.org/officeDocument/2006/relationships/customXml" Target="../customXml/item10.xml"/><Relationship Id="rId60"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(Road Accidents 2019).xlsx]KPI!PivotTable1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solidFill>
                  <a:schemeClr val="bg1"/>
                </a:solidFill>
              </a:rPr>
              <a:t>PEOPLE</a:t>
            </a:r>
            <a:r>
              <a:rPr lang="en-US" sz="2400" baseline="0">
                <a:solidFill>
                  <a:schemeClr val="bg1"/>
                </a:solidFill>
              </a:rPr>
              <a:t> KILLED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rgbClr val="FF0000"/>
          </a:solidFill>
          <a:ln>
            <a:solidFill>
              <a:schemeClr val="tx1"/>
            </a:solidFill>
          </a:ln>
          <a:effectLst/>
          <a:sp3d>
            <a:contourClr>
              <a:schemeClr val="tx1"/>
            </a:contourClr>
          </a:sp3d>
        </c:spPr>
        <c:marker>
          <c:symbol val="none"/>
        </c:marker>
        <c:dLbl>
          <c:idx val="0"/>
          <c:spPr>
            <a:solidFill>
              <a:srgbClr val="FFFF00"/>
            </a:solidFill>
            <a:ln>
              <a:solidFill>
                <a:schemeClr val="tx1"/>
              </a:solid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solidFill>
              <a:schemeClr val="tx1"/>
            </a:solidFill>
          </a:ln>
          <a:effectLst/>
          <a:sp3d>
            <a:contourClr>
              <a:schemeClr val="tx1"/>
            </a:contourClr>
          </a:sp3d>
        </c:spPr>
      </c:pivotFmt>
      <c:pivotFmt>
        <c:idx val="4"/>
        <c:spPr>
          <a:solidFill>
            <a:schemeClr val="accent4">
              <a:lumMod val="60000"/>
              <a:lumOff val="40000"/>
            </a:schemeClr>
          </a:solidFill>
          <a:ln>
            <a:solidFill>
              <a:schemeClr val="tx1"/>
            </a:solidFill>
          </a:ln>
          <a:effectLst/>
          <a:sp3d>
            <a:contourClr>
              <a:schemeClr val="tx1"/>
            </a:contourClr>
          </a:sp3d>
        </c:spPr>
      </c:pivotFmt>
      <c:pivotFmt>
        <c:idx val="5"/>
        <c:spPr>
          <a:solidFill>
            <a:schemeClr val="accent6">
              <a:lumMod val="50000"/>
            </a:schemeClr>
          </a:solidFill>
          <a:ln>
            <a:solidFill>
              <a:schemeClr val="tx1"/>
            </a:solidFill>
          </a:ln>
          <a:effectLst/>
          <a:sp3d>
            <a:contourClr>
              <a:schemeClr val="tx1"/>
            </a:contourClr>
          </a:sp3d>
        </c:spPr>
      </c:pivotFmt>
      <c:pivotFmt>
        <c:idx val="6"/>
        <c:spPr>
          <a:solidFill>
            <a:srgbClr val="FF33CC"/>
          </a:solidFill>
          <a:ln>
            <a:solidFill>
              <a:schemeClr val="tx1"/>
            </a:solidFill>
          </a:ln>
          <a:effectLst/>
          <a:sp3d>
            <a:contourClr>
              <a:schemeClr val="tx1"/>
            </a:contourClr>
          </a:sp3d>
        </c:spPr>
      </c:pivotFmt>
      <c:pivotFmt>
        <c:idx val="7"/>
        <c:spPr>
          <a:solidFill>
            <a:srgbClr val="0000CC"/>
          </a:solidFill>
          <a:ln>
            <a:solidFill>
              <a:schemeClr val="tx1"/>
            </a:solidFill>
          </a:ln>
          <a:effectLst/>
          <a:sp3d>
            <a:contourClr>
              <a:schemeClr val="tx1"/>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KPI!$B$13</c:f>
              <c:strCache>
                <c:ptCount val="1"/>
                <c:pt idx="0">
                  <c:v>Total</c:v>
                </c:pt>
              </c:strCache>
            </c:strRef>
          </c:tx>
          <c:spPr>
            <a:solidFill>
              <a:srgbClr val="FF0000"/>
            </a:solidFill>
            <a:ln>
              <a:solidFill>
                <a:schemeClr val="tx1"/>
              </a:solidFill>
            </a:ln>
            <a:effectLst/>
            <a:sp3d>
              <a:contourClr>
                <a:schemeClr val="tx1"/>
              </a:contourClr>
            </a:sp3d>
          </c:spPr>
          <c:invertIfNegative val="0"/>
          <c:dPt>
            <c:idx val="0"/>
            <c:invertIfNegative val="0"/>
            <c:bubble3D val="0"/>
            <c:spPr>
              <a:solidFill>
                <a:srgbClr val="0000CC"/>
              </a:solidFill>
              <a:ln>
                <a:solidFill>
                  <a:schemeClr val="tx1"/>
                </a:solidFill>
              </a:ln>
              <a:effectLst/>
              <a:sp3d>
                <a:contourClr>
                  <a:schemeClr val="tx1"/>
                </a:contourClr>
              </a:sp3d>
            </c:spPr>
            <c:extLst>
              <c:ext xmlns:c16="http://schemas.microsoft.com/office/drawing/2014/chart" uri="{C3380CC4-5D6E-409C-BE32-E72D297353CC}">
                <c16:uniqueId val="{00000005-6BB9-4DFF-AA26-6F1C4E0E56BC}"/>
              </c:ext>
            </c:extLst>
          </c:dPt>
          <c:dPt>
            <c:idx val="1"/>
            <c:invertIfNegative val="0"/>
            <c:bubble3D val="0"/>
            <c:spPr>
              <a:solidFill>
                <a:srgbClr val="FF33CC"/>
              </a:solidFill>
              <a:ln>
                <a:solidFill>
                  <a:schemeClr val="tx1"/>
                </a:solidFill>
              </a:ln>
              <a:effectLst/>
              <a:sp3d>
                <a:contourClr>
                  <a:schemeClr val="tx1"/>
                </a:contourClr>
              </a:sp3d>
            </c:spPr>
            <c:extLst>
              <c:ext xmlns:c16="http://schemas.microsoft.com/office/drawing/2014/chart" uri="{C3380CC4-5D6E-409C-BE32-E72D297353CC}">
                <c16:uniqueId val="{00000004-6BB9-4DFF-AA26-6F1C4E0E56BC}"/>
              </c:ext>
            </c:extLst>
          </c:dPt>
          <c:dPt>
            <c:idx val="2"/>
            <c:invertIfNegative val="0"/>
            <c:bubble3D val="0"/>
            <c:spPr>
              <a:solidFill>
                <a:schemeClr val="accent6">
                  <a:lumMod val="50000"/>
                </a:schemeClr>
              </a:solidFill>
              <a:ln>
                <a:solidFill>
                  <a:schemeClr val="tx1"/>
                </a:solidFill>
              </a:ln>
              <a:effectLst/>
              <a:sp3d>
                <a:contourClr>
                  <a:schemeClr val="tx1"/>
                </a:contourClr>
              </a:sp3d>
            </c:spPr>
            <c:extLst>
              <c:ext xmlns:c16="http://schemas.microsoft.com/office/drawing/2014/chart" uri="{C3380CC4-5D6E-409C-BE32-E72D297353CC}">
                <c16:uniqueId val="{00000003-6BB9-4DFF-AA26-6F1C4E0E56BC}"/>
              </c:ext>
            </c:extLst>
          </c:dPt>
          <c:dPt>
            <c:idx val="3"/>
            <c:invertIfNegative val="0"/>
            <c:bubble3D val="0"/>
            <c:spPr>
              <a:solidFill>
                <a:schemeClr val="accent4">
                  <a:lumMod val="60000"/>
                  <a:lumOff val="40000"/>
                </a:schemeClr>
              </a:solidFill>
              <a:ln>
                <a:solidFill>
                  <a:schemeClr val="tx1"/>
                </a:solidFill>
              </a:ln>
              <a:effectLst/>
              <a:sp3d>
                <a:contourClr>
                  <a:schemeClr val="tx1"/>
                </a:contourClr>
              </a:sp3d>
            </c:spPr>
            <c:extLst>
              <c:ext xmlns:c16="http://schemas.microsoft.com/office/drawing/2014/chart" uri="{C3380CC4-5D6E-409C-BE32-E72D297353CC}">
                <c16:uniqueId val="{00000002-6BB9-4DFF-AA26-6F1C4E0E56BC}"/>
              </c:ext>
            </c:extLst>
          </c:dPt>
          <c:dPt>
            <c:idx val="4"/>
            <c:invertIfNegative val="0"/>
            <c:bubble3D val="0"/>
            <c:spPr>
              <a:solidFill>
                <a:srgbClr val="92D050"/>
              </a:solidFill>
              <a:ln>
                <a:solidFill>
                  <a:schemeClr val="tx1"/>
                </a:solidFill>
              </a:ln>
              <a:effectLst/>
              <a:sp3d>
                <a:contourClr>
                  <a:schemeClr val="tx1"/>
                </a:contourClr>
              </a:sp3d>
            </c:spPr>
            <c:extLst>
              <c:ext xmlns:c16="http://schemas.microsoft.com/office/drawing/2014/chart" uri="{C3380CC4-5D6E-409C-BE32-E72D297353CC}">
                <c16:uniqueId val="{00000001-6BB9-4DFF-AA26-6F1C4E0E56BC}"/>
              </c:ext>
            </c:extLst>
          </c:dPt>
          <c:dLbls>
            <c:spPr>
              <a:solidFill>
                <a:srgbClr val="FFFF00"/>
              </a:solidFill>
              <a:ln>
                <a:solidFill>
                  <a:schemeClr val="tx1"/>
                </a:solid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KPI!$A$14:$A$19</c:f>
              <c:strCache>
                <c:ptCount val="6"/>
                <c:pt idx="0">
                  <c:v>Y-Junction Persons Killed</c:v>
                </c:pt>
                <c:pt idx="1">
                  <c:v>Fourth Junction Persons Killed</c:v>
                </c:pt>
                <c:pt idx="2">
                  <c:v>Round Junction Persons Killed</c:v>
                </c:pt>
                <c:pt idx="3">
                  <c:v>Staggered Junction Persons Killed</c:v>
                </c:pt>
                <c:pt idx="4">
                  <c:v>T-Junction Persons Killed</c:v>
                </c:pt>
                <c:pt idx="5">
                  <c:v>Other Killed</c:v>
                </c:pt>
              </c:strCache>
            </c:strRef>
          </c:cat>
          <c:val>
            <c:numRef>
              <c:f>KPI!$B$14:$B$19</c:f>
              <c:numCache>
                <c:formatCode>General</c:formatCode>
                <c:ptCount val="6"/>
                <c:pt idx="0">
                  <c:v>34</c:v>
                </c:pt>
                <c:pt idx="1">
                  <c:v>29</c:v>
                </c:pt>
                <c:pt idx="2">
                  <c:v>28</c:v>
                </c:pt>
                <c:pt idx="3">
                  <c:v>46</c:v>
                </c:pt>
                <c:pt idx="4">
                  <c:v>52</c:v>
                </c:pt>
                <c:pt idx="5">
                  <c:v>427</c:v>
                </c:pt>
              </c:numCache>
            </c:numRef>
          </c:val>
          <c:extLst>
            <c:ext xmlns:c16="http://schemas.microsoft.com/office/drawing/2014/chart" uri="{C3380CC4-5D6E-409C-BE32-E72D297353CC}">
              <c16:uniqueId val="{00000000-6BB9-4DFF-AA26-6F1C4E0E56BC}"/>
            </c:ext>
          </c:extLst>
        </c:ser>
        <c:dLbls>
          <c:showLegendKey val="0"/>
          <c:showVal val="1"/>
          <c:showCatName val="0"/>
          <c:showSerName val="0"/>
          <c:showPercent val="0"/>
          <c:showBubbleSize val="0"/>
        </c:dLbls>
        <c:gapWidth val="150"/>
        <c:shape val="box"/>
        <c:axId val="2019139248"/>
        <c:axId val="1838716288"/>
        <c:axId val="0"/>
      </c:bar3DChart>
      <c:catAx>
        <c:axId val="2019139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Arial Rounded MT Bold" panose="020F0704030504030204" pitchFamily="34" charset="0"/>
                <a:ea typeface="+mn-ea"/>
                <a:cs typeface="+mn-cs"/>
              </a:defRPr>
            </a:pPr>
            <a:endParaRPr lang="en-US"/>
          </a:p>
        </c:txPr>
        <c:crossAx val="1838716288"/>
        <c:crosses val="autoZero"/>
        <c:auto val="1"/>
        <c:lblAlgn val="ctr"/>
        <c:lblOffset val="100"/>
        <c:noMultiLvlLbl val="0"/>
      </c:catAx>
      <c:valAx>
        <c:axId val="183871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201913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outerShdw blurRad="50800" dist="50800" dir="5400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(Road Accidents 2019).xlsx]KPI!PivotTable2</c:name>
    <c:fmtId val="2"/>
  </c:pivotSource>
  <c:chart>
    <c:title>
      <c:tx>
        <c:rich>
          <a:bodyPr rot="0" spcFirstLastPara="1" vertOverflow="ellipsis" vert="horz" wrap="square" anchor="ctr" anchorCtr="1"/>
          <a:lstStyle/>
          <a:p>
            <a:pPr>
              <a:defRPr lang="en-US" sz="1600" b="0" i="0" u="none" strike="noStrike" kern="1200" spc="0" baseline="0">
                <a:solidFill>
                  <a:schemeClr val="bg1"/>
                </a:solidFill>
                <a:latin typeface="+mn-lt"/>
                <a:ea typeface="+mn-ea"/>
                <a:cs typeface="+mn-cs"/>
              </a:defRPr>
            </a:pPr>
            <a:r>
              <a:rPr lang="en-US" sz="1600">
                <a:solidFill>
                  <a:schemeClr val="bg1"/>
                </a:solidFill>
              </a:rPr>
              <a:t>GREVIOUSLY</a:t>
            </a:r>
            <a:r>
              <a:rPr lang="en-US" sz="1600" baseline="0">
                <a:solidFill>
                  <a:schemeClr val="bg1"/>
                </a:solidFill>
              </a:rPr>
              <a:t> INJURED</a:t>
            </a:r>
          </a:p>
          <a:p>
            <a:pPr>
              <a:defRPr sz="1600">
                <a:solidFill>
                  <a:schemeClr val="bg1"/>
                </a:solidFill>
              </a:defRPr>
            </a:pP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lang="en-US"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solidFill>
              <a:schemeClr val="tx1"/>
            </a:solidFill>
          </a:ln>
          <a:effectLst/>
          <a:sp3d>
            <a:contourClr>
              <a:schemeClr val="tx1"/>
            </a:contourClr>
          </a:sp3d>
        </c:spPr>
        <c:marker>
          <c:symbol val="none"/>
        </c:marker>
        <c:dLbl>
          <c:idx val="0"/>
          <c:spPr>
            <a:solidFill>
              <a:srgbClr val="FFFF00"/>
            </a:solidFill>
            <a:ln>
              <a:solidFill>
                <a:schemeClr val="tx1"/>
              </a:solid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solidFill>
              <a:schemeClr val="tx1"/>
            </a:solidFill>
          </a:ln>
          <a:effectLst/>
          <a:sp3d>
            <a:contourClr>
              <a:schemeClr val="tx1"/>
            </a:contourClr>
          </a:sp3d>
        </c:spPr>
      </c:pivotFmt>
      <c:pivotFmt>
        <c:idx val="4"/>
        <c:spPr>
          <a:solidFill>
            <a:srgbClr val="92D050"/>
          </a:solidFill>
          <a:ln>
            <a:solidFill>
              <a:schemeClr val="tx1"/>
            </a:solidFill>
          </a:ln>
          <a:effectLst/>
          <a:sp3d>
            <a:contourClr>
              <a:schemeClr val="tx1"/>
            </a:contourClr>
          </a:sp3d>
        </c:spPr>
      </c:pivotFmt>
      <c:pivotFmt>
        <c:idx val="5"/>
        <c:spPr>
          <a:solidFill>
            <a:srgbClr val="FFFF00"/>
          </a:solidFill>
          <a:ln>
            <a:solidFill>
              <a:schemeClr val="tx1"/>
            </a:solidFill>
          </a:ln>
          <a:effectLst/>
          <a:sp3d>
            <a:contourClr>
              <a:schemeClr val="tx1"/>
            </a:contourClr>
          </a:sp3d>
        </c:spPr>
      </c:pivotFmt>
      <c:pivotFmt>
        <c:idx val="6"/>
        <c:spPr>
          <a:solidFill>
            <a:srgbClr val="7030A0"/>
          </a:solidFill>
          <a:ln>
            <a:solidFill>
              <a:schemeClr val="tx1"/>
            </a:solidFill>
          </a:ln>
          <a:effectLst/>
          <a:sp3d>
            <a:contourClr>
              <a:schemeClr val="tx1"/>
            </a:contourClr>
          </a:sp3d>
        </c:spPr>
      </c:pivotFmt>
      <c:pivotFmt>
        <c:idx val="7"/>
        <c:spPr>
          <a:solidFill>
            <a:srgbClr val="FF33CC"/>
          </a:solidFill>
          <a:ln>
            <a:solidFill>
              <a:schemeClr val="tx1"/>
            </a:solidFill>
          </a:ln>
          <a:effectLst/>
          <a:sp3d>
            <a:contourClr>
              <a:schemeClr val="tx1"/>
            </a:contourClr>
          </a:sp3d>
        </c:spPr>
      </c:pivotFmt>
      <c:pivotFmt>
        <c:idx val="8"/>
        <c:spPr>
          <a:solidFill>
            <a:schemeClr val="accent2"/>
          </a:solidFill>
          <a:ln>
            <a:solidFill>
              <a:schemeClr val="tx1"/>
            </a:solidFill>
          </a:ln>
          <a:effectLst/>
          <a:sp3d>
            <a:contourClr>
              <a:schemeClr val="tx1"/>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KPI!$B$23</c:f>
              <c:strCache>
                <c:ptCount val="1"/>
                <c:pt idx="0">
                  <c:v>Total</c:v>
                </c:pt>
              </c:strCache>
            </c:strRef>
          </c:tx>
          <c:spPr>
            <a:solidFill>
              <a:schemeClr val="accent1"/>
            </a:solidFill>
            <a:ln>
              <a:solidFill>
                <a:schemeClr val="tx1"/>
              </a:solidFill>
            </a:ln>
            <a:effectLst/>
            <a:sp3d>
              <a:contourClr>
                <a:schemeClr val="tx1"/>
              </a:contourClr>
            </a:sp3d>
          </c:spPr>
          <c:invertIfNegative val="0"/>
          <c:dPt>
            <c:idx val="0"/>
            <c:invertIfNegative val="0"/>
            <c:bubble3D val="0"/>
            <c:spPr>
              <a:solidFill>
                <a:schemeClr val="accent2"/>
              </a:solidFill>
              <a:ln>
                <a:solidFill>
                  <a:schemeClr val="tx1"/>
                </a:solidFill>
              </a:ln>
              <a:effectLst/>
              <a:sp3d>
                <a:contourClr>
                  <a:schemeClr val="tx1"/>
                </a:contourClr>
              </a:sp3d>
            </c:spPr>
            <c:extLst>
              <c:ext xmlns:c16="http://schemas.microsoft.com/office/drawing/2014/chart" uri="{C3380CC4-5D6E-409C-BE32-E72D297353CC}">
                <c16:uniqueId val="{00000006-D83C-4F08-9100-9D2AD9E30C5B}"/>
              </c:ext>
            </c:extLst>
          </c:dPt>
          <c:dPt>
            <c:idx val="1"/>
            <c:invertIfNegative val="0"/>
            <c:bubble3D val="0"/>
            <c:spPr>
              <a:solidFill>
                <a:srgbClr val="FF33CC"/>
              </a:solidFill>
              <a:ln>
                <a:solidFill>
                  <a:schemeClr val="tx1"/>
                </a:solidFill>
              </a:ln>
              <a:effectLst/>
              <a:sp3d>
                <a:contourClr>
                  <a:schemeClr val="tx1"/>
                </a:contourClr>
              </a:sp3d>
            </c:spPr>
            <c:extLst>
              <c:ext xmlns:c16="http://schemas.microsoft.com/office/drawing/2014/chart" uri="{C3380CC4-5D6E-409C-BE32-E72D297353CC}">
                <c16:uniqueId val="{00000005-D83C-4F08-9100-9D2AD9E30C5B}"/>
              </c:ext>
            </c:extLst>
          </c:dPt>
          <c:dPt>
            <c:idx val="2"/>
            <c:invertIfNegative val="0"/>
            <c:bubble3D val="0"/>
            <c:spPr>
              <a:solidFill>
                <a:srgbClr val="7030A0"/>
              </a:solidFill>
              <a:ln>
                <a:solidFill>
                  <a:schemeClr val="tx1"/>
                </a:solidFill>
              </a:ln>
              <a:effectLst/>
              <a:sp3d>
                <a:contourClr>
                  <a:schemeClr val="tx1"/>
                </a:contourClr>
              </a:sp3d>
            </c:spPr>
            <c:extLst>
              <c:ext xmlns:c16="http://schemas.microsoft.com/office/drawing/2014/chart" uri="{C3380CC4-5D6E-409C-BE32-E72D297353CC}">
                <c16:uniqueId val="{00000004-D83C-4F08-9100-9D2AD9E30C5B}"/>
              </c:ext>
            </c:extLst>
          </c:dPt>
          <c:dPt>
            <c:idx val="3"/>
            <c:invertIfNegative val="0"/>
            <c:bubble3D val="0"/>
            <c:spPr>
              <a:solidFill>
                <a:srgbClr val="FFFF00"/>
              </a:solidFill>
              <a:ln>
                <a:solidFill>
                  <a:schemeClr val="tx1"/>
                </a:solidFill>
              </a:ln>
              <a:effectLst/>
              <a:sp3d>
                <a:contourClr>
                  <a:schemeClr val="tx1"/>
                </a:contourClr>
              </a:sp3d>
            </c:spPr>
            <c:extLst>
              <c:ext xmlns:c16="http://schemas.microsoft.com/office/drawing/2014/chart" uri="{C3380CC4-5D6E-409C-BE32-E72D297353CC}">
                <c16:uniqueId val="{00000003-D83C-4F08-9100-9D2AD9E30C5B}"/>
              </c:ext>
            </c:extLst>
          </c:dPt>
          <c:dPt>
            <c:idx val="4"/>
            <c:invertIfNegative val="0"/>
            <c:bubble3D val="0"/>
            <c:spPr>
              <a:solidFill>
                <a:srgbClr val="92D050"/>
              </a:solidFill>
              <a:ln>
                <a:solidFill>
                  <a:schemeClr val="tx1"/>
                </a:solidFill>
              </a:ln>
              <a:effectLst/>
              <a:sp3d>
                <a:contourClr>
                  <a:schemeClr val="tx1"/>
                </a:contourClr>
              </a:sp3d>
            </c:spPr>
            <c:extLst>
              <c:ext xmlns:c16="http://schemas.microsoft.com/office/drawing/2014/chart" uri="{C3380CC4-5D6E-409C-BE32-E72D297353CC}">
                <c16:uniqueId val="{00000002-D83C-4F08-9100-9D2AD9E30C5B}"/>
              </c:ext>
            </c:extLst>
          </c:dPt>
          <c:dPt>
            <c:idx val="5"/>
            <c:invertIfNegative val="0"/>
            <c:bubble3D val="0"/>
            <c:spPr>
              <a:solidFill>
                <a:schemeClr val="accent2">
                  <a:lumMod val="60000"/>
                  <a:lumOff val="40000"/>
                </a:schemeClr>
              </a:solidFill>
              <a:ln>
                <a:solidFill>
                  <a:schemeClr val="tx1"/>
                </a:solidFill>
              </a:ln>
              <a:effectLst/>
              <a:sp3d>
                <a:contourClr>
                  <a:schemeClr val="tx1"/>
                </a:contourClr>
              </a:sp3d>
            </c:spPr>
            <c:extLst>
              <c:ext xmlns:c16="http://schemas.microsoft.com/office/drawing/2014/chart" uri="{C3380CC4-5D6E-409C-BE32-E72D297353CC}">
                <c16:uniqueId val="{00000001-D83C-4F08-9100-9D2AD9E30C5B}"/>
              </c:ext>
            </c:extLst>
          </c:dPt>
          <c:dLbls>
            <c:spPr>
              <a:solidFill>
                <a:srgbClr val="FFFF00"/>
              </a:solidFill>
              <a:ln>
                <a:solidFill>
                  <a:schemeClr val="tx1"/>
                </a:solid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KPI!$A$24:$A$29</c:f>
              <c:strCache>
                <c:ptCount val="6"/>
                <c:pt idx="0">
                  <c:v>Y-Junction Greviously Injured</c:v>
                </c:pt>
                <c:pt idx="1">
                  <c:v>Fourth Junction Greviously Injured</c:v>
                </c:pt>
                <c:pt idx="2">
                  <c:v>Round Junction Greviously Injured</c:v>
                </c:pt>
                <c:pt idx="3">
                  <c:v>Staggered Junction Greviously Injured</c:v>
                </c:pt>
                <c:pt idx="4">
                  <c:v>T-Junction Greviously Injured</c:v>
                </c:pt>
                <c:pt idx="5">
                  <c:v>Other Greviously Injured</c:v>
                </c:pt>
              </c:strCache>
            </c:strRef>
          </c:cat>
          <c:val>
            <c:numRef>
              <c:f>KPI!$B$24:$B$29</c:f>
              <c:numCache>
                <c:formatCode>General</c:formatCode>
                <c:ptCount val="6"/>
                <c:pt idx="0">
                  <c:v>46</c:v>
                </c:pt>
                <c:pt idx="1">
                  <c:v>51</c:v>
                </c:pt>
                <c:pt idx="2">
                  <c:v>34</c:v>
                </c:pt>
                <c:pt idx="3">
                  <c:v>57</c:v>
                </c:pt>
                <c:pt idx="4">
                  <c:v>27</c:v>
                </c:pt>
                <c:pt idx="5">
                  <c:v>467</c:v>
                </c:pt>
              </c:numCache>
            </c:numRef>
          </c:val>
          <c:extLst>
            <c:ext xmlns:c16="http://schemas.microsoft.com/office/drawing/2014/chart" uri="{C3380CC4-5D6E-409C-BE32-E72D297353CC}">
              <c16:uniqueId val="{00000000-D83C-4F08-9100-9D2AD9E30C5B}"/>
            </c:ext>
          </c:extLst>
        </c:ser>
        <c:dLbls>
          <c:showLegendKey val="0"/>
          <c:showVal val="0"/>
          <c:showCatName val="0"/>
          <c:showSerName val="0"/>
          <c:showPercent val="0"/>
          <c:showBubbleSize val="0"/>
        </c:dLbls>
        <c:gapWidth val="150"/>
        <c:shape val="box"/>
        <c:axId val="1711246048"/>
        <c:axId val="2004587232"/>
        <c:axId val="0"/>
      </c:bar3DChart>
      <c:catAx>
        <c:axId val="1711246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crossAx val="2004587232"/>
        <c:crosses val="autoZero"/>
        <c:auto val="1"/>
        <c:lblAlgn val="ctr"/>
        <c:lblOffset val="100"/>
        <c:noMultiLvlLbl val="0"/>
      </c:catAx>
      <c:valAx>
        <c:axId val="2004587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71124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(Road Accidents 2019).xlsx]KPI!PivotTable4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INJUIES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rgbClr val="070244"/>
            </a:solidFill>
          </a:ln>
          <a:effectLst>
            <a:outerShdw blurRad="57150" dist="19050" dir="5400000" algn="ctr" rotWithShape="0">
              <a:srgbClr val="000000">
                <a:alpha val="63000"/>
              </a:srgbClr>
            </a:outerShdw>
          </a:effectLst>
          <a:sp3d contourW="15875">
            <a:contourClr>
              <a:srgbClr val="07024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rgbClr val="070244"/>
            </a:solidFill>
          </a:ln>
          <a:effectLst>
            <a:outerShdw blurRad="57150" dist="19050" dir="5400000" algn="ctr" rotWithShape="0">
              <a:srgbClr val="000000">
                <a:alpha val="63000"/>
              </a:srgbClr>
            </a:outerShdw>
          </a:effectLst>
          <a:sp3d contourW="15875">
            <a:contourClr>
              <a:srgbClr val="070244"/>
            </a:contourClr>
          </a:sp3d>
        </c:spPr>
        <c:dLbl>
          <c:idx val="0"/>
          <c:layout>
            <c:manualLayout>
              <c:x val="-5.773626845501964E-2"/>
              <c:y val="-9.07870098327261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rgbClr val="070244"/>
            </a:solidFill>
          </a:ln>
          <a:effectLst>
            <a:outerShdw blurRad="57150" dist="19050" dir="5400000" algn="ctr" rotWithShape="0">
              <a:srgbClr val="000000">
                <a:alpha val="63000"/>
              </a:srgbClr>
            </a:outerShdw>
          </a:effectLst>
          <a:sp3d contourW="15875">
            <a:contourClr>
              <a:srgbClr val="070244"/>
            </a:contourClr>
          </a:sp3d>
        </c:spPr>
        <c:dLbl>
          <c:idx val="0"/>
          <c:layout>
            <c:manualLayout>
              <c:x val="5.7622212149717337E-3"/>
              <c:y val="-6.681490186860970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rgbClr val="070244"/>
            </a:solidFill>
          </a:ln>
          <a:effectLst>
            <a:outerShdw blurRad="57150" dist="19050" dir="5400000" algn="ctr" rotWithShape="0">
              <a:srgbClr val="000000">
                <a:alpha val="63000"/>
              </a:srgbClr>
            </a:outerShdw>
          </a:effectLst>
          <a:sp3d contourW="15875">
            <a:contourClr>
              <a:srgbClr val="070244"/>
            </a:contourClr>
          </a:sp3d>
        </c:spPr>
        <c:dLbl>
          <c:idx val="0"/>
          <c:layout>
            <c:manualLayout>
              <c:x val="1.8663291286082611E-2"/>
              <c:y val="8.9975320249147967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rgbClr val="070244"/>
            </a:solidFill>
          </a:ln>
          <a:effectLst>
            <a:outerShdw blurRad="57150" dist="19050" dir="5400000" algn="ctr" rotWithShape="0">
              <a:srgbClr val="000000">
                <a:alpha val="63000"/>
              </a:srgbClr>
            </a:outerShdw>
          </a:effectLst>
          <a:sp3d contourW="15875">
            <a:contourClr>
              <a:srgbClr val="070244"/>
            </a:contourClr>
          </a:sp3d>
        </c:spPr>
        <c:dLbl>
          <c:idx val="0"/>
          <c:layout>
            <c:manualLayout>
              <c:x val="-2.3226790867200572E-2"/>
              <c:y val="7.39828416970266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rgbClr val="070244"/>
            </a:solidFill>
          </a:ln>
          <a:effectLst>
            <a:outerShdw blurRad="57150" dist="19050" dir="5400000" algn="ctr" rotWithShape="0">
              <a:srgbClr val="000000">
                <a:alpha val="63000"/>
              </a:srgbClr>
            </a:outerShdw>
          </a:effectLst>
          <a:sp3d contourW="15875">
            <a:contourClr>
              <a:srgbClr val="070244"/>
            </a:contourClr>
          </a:sp3d>
        </c:spPr>
        <c:dLbl>
          <c:idx val="0"/>
          <c:layout>
            <c:manualLayout>
              <c:x val="-3.1075080856799071E-4"/>
              <c:y val="4.173244016139773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rgbClr val="070244"/>
            </a:solidFill>
          </a:ln>
          <a:effectLst>
            <a:outerShdw blurRad="57150" dist="19050" dir="5400000" algn="ctr" rotWithShape="0">
              <a:srgbClr val="000000">
                <a:alpha val="63000"/>
              </a:srgbClr>
            </a:outerShdw>
          </a:effectLst>
          <a:sp3d contourW="15875">
            <a:contourClr>
              <a:srgbClr val="070244"/>
            </a:contourClr>
          </a:sp3d>
        </c:spPr>
        <c:dLbl>
          <c:idx val="0"/>
          <c:layout>
            <c:manualLayout>
              <c:x val="-2.393531325232566E-2"/>
              <c:y val="-0.111922905159243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779303466017539E-2"/>
          <c:y val="0.19245637152498796"/>
          <c:w val="0.57281207212022778"/>
          <c:h val="0.73787987815391687"/>
        </c:manualLayout>
      </c:layout>
      <c:pie3DChart>
        <c:varyColors val="1"/>
        <c:ser>
          <c:idx val="0"/>
          <c:order val="0"/>
          <c:tx>
            <c:strRef>
              <c:f>KPI!$F$13</c:f>
              <c:strCache>
                <c:ptCount val="1"/>
                <c:pt idx="0">
                  <c:v>Total</c:v>
                </c:pt>
              </c:strCache>
            </c:strRef>
          </c:tx>
          <c:spPr>
            <a:ln w="15875">
              <a:solidFill>
                <a:srgbClr val="070244"/>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rgbClr val="070244"/>
                </a:solidFill>
              </a:ln>
              <a:effectLst>
                <a:outerShdw blurRad="57150" dist="19050" dir="5400000" algn="ctr" rotWithShape="0">
                  <a:srgbClr val="000000">
                    <a:alpha val="63000"/>
                  </a:srgbClr>
                </a:outerShdw>
              </a:effectLst>
              <a:sp3d contourW="15875">
                <a:contourClr>
                  <a:srgbClr val="070244"/>
                </a:contourClr>
              </a:sp3d>
            </c:spPr>
            <c:extLst>
              <c:ext xmlns:c16="http://schemas.microsoft.com/office/drawing/2014/chart" uri="{C3380CC4-5D6E-409C-BE32-E72D297353CC}">
                <c16:uniqueId val="{00000001-3801-45E7-A7A7-0D840601F2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5875">
                <a:solidFill>
                  <a:srgbClr val="070244"/>
                </a:solidFill>
              </a:ln>
              <a:effectLst>
                <a:outerShdw blurRad="57150" dist="19050" dir="5400000" algn="ctr" rotWithShape="0">
                  <a:srgbClr val="000000">
                    <a:alpha val="63000"/>
                  </a:srgbClr>
                </a:outerShdw>
              </a:effectLst>
              <a:sp3d contourW="15875">
                <a:contourClr>
                  <a:srgbClr val="070244"/>
                </a:contourClr>
              </a:sp3d>
            </c:spPr>
            <c:extLst>
              <c:ext xmlns:c16="http://schemas.microsoft.com/office/drawing/2014/chart" uri="{C3380CC4-5D6E-409C-BE32-E72D297353CC}">
                <c16:uniqueId val="{00000003-3801-45E7-A7A7-0D840601F2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5875">
                <a:solidFill>
                  <a:srgbClr val="070244"/>
                </a:solidFill>
              </a:ln>
              <a:effectLst>
                <a:outerShdw blurRad="57150" dist="19050" dir="5400000" algn="ctr" rotWithShape="0">
                  <a:srgbClr val="000000">
                    <a:alpha val="63000"/>
                  </a:srgbClr>
                </a:outerShdw>
              </a:effectLst>
              <a:sp3d contourW="15875">
                <a:contourClr>
                  <a:srgbClr val="070244"/>
                </a:contourClr>
              </a:sp3d>
            </c:spPr>
            <c:extLst>
              <c:ext xmlns:c16="http://schemas.microsoft.com/office/drawing/2014/chart" uri="{C3380CC4-5D6E-409C-BE32-E72D297353CC}">
                <c16:uniqueId val="{00000005-3801-45E7-A7A7-0D840601F29E}"/>
              </c:ext>
            </c:extLst>
          </c:dPt>
          <c:dPt>
            <c:idx val="3"/>
            <c:bubble3D val="0"/>
            <c:explosion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5875">
                <a:solidFill>
                  <a:srgbClr val="070244"/>
                </a:solidFill>
              </a:ln>
              <a:effectLst>
                <a:outerShdw blurRad="57150" dist="19050" dir="5400000" algn="ctr" rotWithShape="0">
                  <a:srgbClr val="000000">
                    <a:alpha val="63000"/>
                  </a:srgbClr>
                </a:outerShdw>
              </a:effectLst>
              <a:sp3d contourW="15875">
                <a:contourClr>
                  <a:srgbClr val="070244"/>
                </a:contourClr>
              </a:sp3d>
            </c:spPr>
            <c:extLst>
              <c:ext xmlns:c16="http://schemas.microsoft.com/office/drawing/2014/chart" uri="{C3380CC4-5D6E-409C-BE32-E72D297353CC}">
                <c16:uniqueId val="{00000007-3801-45E7-A7A7-0D840601F29E}"/>
              </c:ext>
            </c:extLst>
          </c:dPt>
          <c:dPt>
            <c:idx val="4"/>
            <c:bubble3D val="0"/>
            <c:explosion val="4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5875">
                <a:solidFill>
                  <a:srgbClr val="070244"/>
                </a:solidFill>
              </a:ln>
              <a:effectLst>
                <a:outerShdw blurRad="57150" dist="19050" dir="5400000" algn="ctr" rotWithShape="0">
                  <a:srgbClr val="000000">
                    <a:alpha val="63000"/>
                  </a:srgbClr>
                </a:outerShdw>
              </a:effectLst>
              <a:sp3d contourW="15875">
                <a:contourClr>
                  <a:srgbClr val="070244"/>
                </a:contourClr>
              </a:sp3d>
            </c:spPr>
            <c:extLst>
              <c:ext xmlns:c16="http://schemas.microsoft.com/office/drawing/2014/chart" uri="{C3380CC4-5D6E-409C-BE32-E72D297353CC}">
                <c16:uniqueId val="{00000009-3801-45E7-A7A7-0D840601F29E}"/>
              </c:ext>
            </c:extLst>
          </c:dPt>
          <c:dPt>
            <c:idx val="5"/>
            <c:bubble3D val="0"/>
            <c:explosion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5875">
                <a:solidFill>
                  <a:srgbClr val="070244"/>
                </a:solidFill>
              </a:ln>
              <a:effectLst>
                <a:outerShdw blurRad="57150" dist="19050" dir="5400000" algn="ctr" rotWithShape="0">
                  <a:srgbClr val="000000">
                    <a:alpha val="63000"/>
                  </a:srgbClr>
                </a:outerShdw>
              </a:effectLst>
              <a:sp3d contourW="15875">
                <a:contourClr>
                  <a:srgbClr val="070244"/>
                </a:contourClr>
              </a:sp3d>
            </c:spPr>
            <c:extLst>
              <c:ext xmlns:c16="http://schemas.microsoft.com/office/drawing/2014/chart" uri="{C3380CC4-5D6E-409C-BE32-E72D297353CC}">
                <c16:uniqueId val="{0000000B-3801-45E7-A7A7-0D840601F29E}"/>
              </c:ext>
            </c:extLst>
          </c:dPt>
          <c:dLbls>
            <c:dLbl>
              <c:idx val="0"/>
              <c:layout>
                <c:manualLayout>
                  <c:x val="-5.773626845501964E-2"/>
                  <c:y val="-9.07870098327261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01-45E7-A7A7-0D840601F29E}"/>
                </c:ext>
              </c:extLst>
            </c:dLbl>
            <c:dLbl>
              <c:idx val="1"/>
              <c:layout>
                <c:manualLayout>
                  <c:x val="5.7622212149717337E-3"/>
                  <c:y val="-6.681490186860970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01-45E7-A7A7-0D840601F29E}"/>
                </c:ext>
              </c:extLst>
            </c:dLbl>
            <c:dLbl>
              <c:idx val="2"/>
              <c:layout>
                <c:manualLayout>
                  <c:x val="1.8663291286082611E-2"/>
                  <c:y val="8.997532024914796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801-45E7-A7A7-0D840601F29E}"/>
                </c:ext>
              </c:extLst>
            </c:dLbl>
            <c:dLbl>
              <c:idx val="3"/>
              <c:layout>
                <c:manualLayout>
                  <c:x val="-2.3226790867200572E-2"/>
                  <c:y val="7.39828416970266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801-45E7-A7A7-0D840601F29E}"/>
                </c:ext>
              </c:extLst>
            </c:dLbl>
            <c:dLbl>
              <c:idx val="4"/>
              <c:layout>
                <c:manualLayout>
                  <c:x val="-3.1075080856799071E-4"/>
                  <c:y val="4.173244016139773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801-45E7-A7A7-0D840601F29E}"/>
                </c:ext>
              </c:extLst>
            </c:dLbl>
            <c:dLbl>
              <c:idx val="5"/>
              <c:layout>
                <c:manualLayout>
                  <c:x val="-2.393531325232566E-2"/>
                  <c:y val="-0.1119229051592431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801-45E7-A7A7-0D840601F29E}"/>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bg1"/>
                  </a:solidFill>
                </a:ln>
                <a:effectLst/>
              </c:spPr>
            </c:leaderLines>
            <c:extLst>
              <c:ext xmlns:c15="http://schemas.microsoft.com/office/drawing/2012/chart" uri="{CE6537A1-D6FC-4f65-9D91-7224C49458BB}"/>
            </c:extLst>
          </c:dLbls>
          <c:cat>
            <c:strRef>
              <c:f>KPI!$E$14:$E$19</c:f>
              <c:strCache>
                <c:ptCount val="6"/>
                <c:pt idx="0">
                  <c:v>Y-Junction Total Injured</c:v>
                </c:pt>
                <c:pt idx="1">
                  <c:v>Four Junction Total Injured</c:v>
                </c:pt>
                <c:pt idx="2">
                  <c:v>Round Junction Total Injured</c:v>
                </c:pt>
                <c:pt idx="3">
                  <c:v>Staggered Junction Total Injured</c:v>
                </c:pt>
                <c:pt idx="4">
                  <c:v>T-Junction Total Injured</c:v>
                </c:pt>
                <c:pt idx="5">
                  <c:v>Other Total Injured</c:v>
                </c:pt>
              </c:strCache>
            </c:strRef>
          </c:cat>
          <c:val>
            <c:numRef>
              <c:f>KPI!$F$14:$F$19</c:f>
              <c:numCache>
                <c:formatCode>General</c:formatCode>
                <c:ptCount val="6"/>
                <c:pt idx="0">
                  <c:v>88</c:v>
                </c:pt>
                <c:pt idx="1">
                  <c:v>96</c:v>
                </c:pt>
                <c:pt idx="2">
                  <c:v>71</c:v>
                </c:pt>
                <c:pt idx="3">
                  <c:v>97</c:v>
                </c:pt>
                <c:pt idx="4">
                  <c:v>56</c:v>
                </c:pt>
                <c:pt idx="5">
                  <c:v>524</c:v>
                </c:pt>
              </c:numCache>
            </c:numRef>
          </c:val>
          <c:extLst>
            <c:ext xmlns:c16="http://schemas.microsoft.com/office/drawing/2014/chart" uri="{C3380CC4-5D6E-409C-BE32-E72D297353CC}">
              <c16:uniqueId val="{0000000C-3801-45E7-A7A7-0D840601F29E}"/>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474695014375148"/>
          <c:y val="5.9180945665373928E-2"/>
          <c:w val="0.32876811861980487"/>
          <c:h val="0.8996679594155208"/>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bg1"/>
      </a:solidFill>
    </a:ln>
    <a:effectLst>
      <a:outerShdw blurRad="50800" dist="50800" dir="5400000" sx="99000" sy="99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(Road Accidents 2019).xlsx]KPI!PivotTable3</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solidFill>
                  <a:schemeClr val="bg1"/>
                </a:solidFill>
              </a:rPr>
              <a:t>MINOR INJURIES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1"/>
          </a:solidFill>
          <a:ln w="19050">
            <a:solidFill>
              <a:srgbClr val="07024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rgbClr val="070244"/>
            </a:solidFill>
          </a:ln>
          <a:effectLst/>
        </c:spPr>
        <c:dLbl>
          <c:idx val="0"/>
          <c:layout>
            <c:manualLayout>
              <c:x val="0.10286155492699335"/>
              <c:y val="-0.1035268204539759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rgbClr val="070244"/>
            </a:solidFill>
          </a:ln>
          <a:effectLst/>
        </c:spPr>
        <c:dLbl>
          <c:idx val="0"/>
          <c:layout>
            <c:manualLayout>
              <c:x val="0.12067219029924367"/>
              <c:y val="-5.8305042218194547E-2"/>
            </c:manualLayout>
          </c:layout>
          <c:spPr>
            <a:noFill/>
            <a:ln>
              <a:noFill/>
            </a:ln>
            <a:effectLst>
              <a:outerShdw blurRad="50800" dist="50800" dir="5400000" sx="1000" sy="1000" algn="ctr" rotWithShape="0">
                <a:schemeClr val="bg1"/>
              </a:outerShdw>
            </a:effectLst>
          </c:spPr>
          <c:txPr>
            <a:bodyPr rot="0" spcFirstLastPara="1" vertOverflow="ellipsis" vert="horz" wrap="square" lIns="38100" tIns="19050" rIns="38100" bIns="19050" anchor="ctr" anchorCtr="1">
              <a:noAutofit/>
            </a:bodyPr>
            <a:lstStyle/>
            <a:p>
              <a:pPr>
                <a:defRPr sz="18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390604588725232E-2"/>
                  <c:h val="9.7870454635381632E-2"/>
                </c:manualLayout>
              </c15:layout>
            </c:ext>
          </c:extLst>
        </c:dLbl>
      </c:pivotFmt>
      <c:pivotFmt>
        <c:idx val="16"/>
        <c:spPr>
          <a:solidFill>
            <a:schemeClr val="accent1"/>
          </a:solidFill>
          <a:ln w="19050">
            <a:solidFill>
              <a:srgbClr val="070244"/>
            </a:solidFill>
          </a:ln>
          <a:effectLst/>
        </c:spPr>
        <c:dLbl>
          <c:idx val="0"/>
          <c:layout>
            <c:manualLayout>
              <c:x val="0.23769237825854292"/>
              <c:y val="4.1241377491130195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rgbClr val="070244"/>
            </a:solidFill>
          </a:ln>
          <a:effectLst/>
        </c:spPr>
        <c:dLbl>
          <c:idx val="0"/>
          <c:layout>
            <c:manualLayout>
              <c:x val="-8.7493463802461591E-2"/>
              <c:y val="0.19135506930980362"/>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164952220778228"/>
                  <c:h val="0.10715256070378136"/>
                </c:manualLayout>
              </c15:layout>
            </c:ext>
          </c:extLst>
        </c:dLbl>
      </c:pivotFmt>
      <c:pivotFmt>
        <c:idx val="18"/>
        <c:spPr>
          <a:solidFill>
            <a:schemeClr val="accent1"/>
          </a:solidFill>
          <a:ln w="19050">
            <a:solidFill>
              <a:srgbClr val="070244"/>
            </a:solidFill>
          </a:ln>
          <a:effectLst/>
        </c:spPr>
        <c:dLbl>
          <c:idx val="0"/>
          <c:layout>
            <c:manualLayout>
              <c:x val="-0.16990291262135923"/>
              <c:y val="-7.5599519909257576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223255102820889"/>
          <c:y val="0.18895501127685674"/>
          <c:w val="0.41596865683051754"/>
          <c:h val="0.71766786689352269"/>
        </c:manualLayout>
      </c:layout>
      <c:doughnutChart>
        <c:varyColors val="1"/>
        <c:ser>
          <c:idx val="0"/>
          <c:order val="0"/>
          <c:tx>
            <c:strRef>
              <c:f>KPI!$F$3</c:f>
              <c:strCache>
                <c:ptCount val="1"/>
                <c:pt idx="0">
                  <c:v>Total</c:v>
                </c:pt>
              </c:strCache>
            </c:strRef>
          </c:tx>
          <c:spPr>
            <a:ln>
              <a:solidFill>
                <a:srgbClr val="070244"/>
              </a:solidFill>
            </a:ln>
          </c:spPr>
          <c:dPt>
            <c:idx val="0"/>
            <c:bubble3D val="0"/>
            <c:spPr>
              <a:solidFill>
                <a:schemeClr val="accent1"/>
              </a:solidFill>
              <a:ln w="19050">
                <a:solidFill>
                  <a:srgbClr val="070244"/>
                </a:solidFill>
              </a:ln>
              <a:effectLst/>
            </c:spPr>
            <c:extLst>
              <c:ext xmlns:c16="http://schemas.microsoft.com/office/drawing/2014/chart" uri="{C3380CC4-5D6E-409C-BE32-E72D297353CC}">
                <c16:uniqueId val="{00000002-385F-4FB6-B43D-DA2D8C91FE28}"/>
              </c:ext>
            </c:extLst>
          </c:dPt>
          <c:dPt>
            <c:idx val="1"/>
            <c:bubble3D val="0"/>
            <c:spPr>
              <a:solidFill>
                <a:schemeClr val="accent2"/>
              </a:solidFill>
              <a:ln w="19050">
                <a:solidFill>
                  <a:srgbClr val="070244"/>
                </a:solidFill>
              </a:ln>
              <a:effectLst/>
            </c:spPr>
            <c:extLst>
              <c:ext xmlns:c16="http://schemas.microsoft.com/office/drawing/2014/chart" uri="{C3380CC4-5D6E-409C-BE32-E72D297353CC}">
                <c16:uniqueId val="{00000004-385F-4FB6-B43D-DA2D8C91FE28}"/>
              </c:ext>
            </c:extLst>
          </c:dPt>
          <c:dPt>
            <c:idx val="2"/>
            <c:bubble3D val="0"/>
            <c:explosion val="8"/>
            <c:spPr>
              <a:solidFill>
                <a:schemeClr val="accent3"/>
              </a:solidFill>
              <a:ln w="19050">
                <a:solidFill>
                  <a:srgbClr val="070244"/>
                </a:solidFill>
              </a:ln>
              <a:effectLst/>
            </c:spPr>
            <c:extLst>
              <c:ext xmlns:c16="http://schemas.microsoft.com/office/drawing/2014/chart" uri="{C3380CC4-5D6E-409C-BE32-E72D297353CC}">
                <c16:uniqueId val="{00000006-385F-4FB6-B43D-DA2D8C91FE28}"/>
              </c:ext>
            </c:extLst>
          </c:dPt>
          <c:dPt>
            <c:idx val="3"/>
            <c:bubble3D val="0"/>
            <c:spPr>
              <a:solidFill>
                <a:schemeClr val="accent4"/>
              </a:solidFill>
              <a:ln w="19050">
                <a:solidFill>
                  <a:srgbClr val="070244"/>
                </a:solidFill>
              </a:ln>
              <a:effectLst/>
            </c:spPr>
            <c:extLst>
              <c:ext xmlns:c16="http://schemas.microsoft.com/office/drawing/2014/chart" uri="{C3380CC4-5D6E-409C-BE32-E72D297353CC}">
                <c16:uniqueId val="{00000008-385F-4FB6-B43D-DA2D8C91FE28}"/>
              </c:ext>
            </c:extLst>
          </c:dPt>
          <c:dPt>
            <c:idx val="4"/>
            <c:bubble3D val="0"/>
            <c:explosion val="18"/>
            <c:spPr>
              <a:solidFill>
                <a:schemeClr val="accent5"/>
              </a:solidFill>
              <a:ln w="19050">
                <a:solidFill>
                  <a:srgbClr val="070244"/>
                </a:solidFill>
              </a:ln>
              <a:effectLst/>
            </c:spPr>
            <c:extLst>
              <c:ext xmlns:c16="http://schemas.microsoft.com/office/drawing/2014/chart" uri="{C3380CC4-5D6E-409C-BE32-E72D297353CC}">
                <c16:uniqueId val="{0000000A-385F-4FB6-B43D-DA2D8C91FE28}"/>
              </c:ext>
            </c:extLst>
          </c:dPt>
          <c:dLbls>
            <c:dLbl>
              <c:idx val="0"/>
              <c:layout>
                <c:manualLayout>
                  <c:x val="0.10286155492699335"/>
                  <c:y val="-0.1035268204539759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85F-4FB6-B43D-DA2D8C91FE28}"/>
                </c:ext>
              </c:extLst>
            </c:dLbl>
            <c:dLbl>
              <c:idx val="1"/>
              <c:layout>
                <c:manualLayout>
                  <c:x val="0.12067219029924367"/>
                  <c:y val="-5.8305042218194547E-2"/>
                </c:manualLayout>
              </c:layout>
              <c:spPr>
                <a:noFill/>
                <a:ln>
                  <a:noFill/>
                </a:ln>
                <a:effectLst>
                  <a:outerShdw blurRad="50800" dist="50800" dir="5400000" sx="1000" sy="1000" algn="ctr" rotWithShape="0">
                    <a:schemeClr val="bg1"/>
                  </a:outerShdw>
                </a:effectLst>
              </c:spPr>
              <c:txPr>
                <a:bodyPr rot="0" spcFirstLastPara="1" vertOverflow="ellipsis" vert="horz" wrap="square" lIns="38100" tIns="19050" rIns="38100" bIns="19050" anchor="ctr" anchorCtr="1">
                  <a:noAutofit/>
                </a:bodyPr>
                <a:lstStyle/>
                <a:p>
                  <a:pPr>
                    <a:defRPr sz="18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390604588725232E-2"/>
                      <c:h val="9.7870454635381632E-2"/>
                    </c:manualLayout>
                  </c15:layout>
                </c:ext>
                <c:ext xmlns:c16="http://schemas.microsoft.com/office/drawing/2014/chart" uri="{C3380CC4-5D6E-409C-BE32-E72D297353CC}">
                  <c16:uniqueId val="{00000004-385F-4FB6-B43D-DA2D8C91FE28}"/>
                </c:ext>
              </c:extLst>
            </c:dLbl>
            <c:dLbl>
              <c:idx val="2"/>
              <c:layout>
                <c:manualLayout>
                  <c:x val="0.23769237825854292"/>
                  <c:y val="4.124137749113019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385F-4FB6-B43D-DA2D8C91FE28}"/>
                </c:ext>
              </c:extLst>
            </c:dLbl>
            <c:dLbl>
              <c:idx val="3"/>
              <c:layout>
                <c:manualLayout>
                  <c:x val="-8.7493463802461591E-2"/>
                  <c:y val="0.19135506930980362"/>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164952220778228"/>
                      <c:h val="0.10715256070378136"/>
                    </c:manualLayout>
                  </c15:layout>
                </c:ext>
                <c:ext xmlns:c16="http://schemas.microsoft.com/office/drawing/2014/chart" uri="{C3380CC4-5D6E-409C-BE32-E72D297353CC}">
                  <c16:uniqueId val="{00000008-385F-4FB6-B43D-DA2D8C91FE28}"/>
                </c:ext>
              </c:extLst>
            </c:dLbl>
            <c:dLbl>
              <c:idx val="4"/>
              <c:layout>
                <c:manualLayout>
                  <c:x val="-0.16990291262135923"/>
                  <c:y val="-7.55995199092575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385F-4FB6-B43D-DA2D8C91FE28}"/>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bg1"/>
                  </a:solidFill>
                  <a:round/>
                </a:ln>
                <a:effectLst/>
              </c:spPr>
            </c:leaderLines>
            <c:extLst>
              <c:ext xmlns:c15="http://schemas.microsoft.com/office/drawing/2012/chart" uri="{CE6537A1-D6FC-4f65-9D91-7224C49458BB}"/>
            </c:extLst>
          </c:dLbls>
          <c:cat>
            <c:strRef>
              <c:f>KPI!$E$4:$E$8</c:f>
              <c:strCache>
                <c:ptCount val="5"/>
                <c:pt idx="0">
                  <c:v>Y-Junction Minor Injury</c:v>
                </c:pt>
                <c:pt idx="1">
                  <c:v>Four Junction Minor Injury</c:v>
                </c:pt>
                <c:pt idx="2">
                  <c:v>Other Minor Injury</c:v>
                </c:pt>
                <c:pt idx="3">
                  <c:v>Staggered Junction Minor Injury</c:v>
                </c:pt>
                <c:pt idx="4">
                  <c:v>T-Junction Minor Injury</c:v>
                </c:pt>
              </c:strCache>
            </c:strRef>
          </c:cat>
          <c:val>
            <c:numRef>
              <c:f>KPI!$F$4:$F$8</c:f>
              <c:numCache>
                <c:formatCode>General</c:formatCode>
                <c:ptCount val="5"/>
                <c:pt idx="0">
                  <c:v>42</c:v>
                </c:pt>
                <c:pt idx="1">
                  <c:v>45</c:v>
                </c:pt>
                <c:pt idx="2">
                  <c:v>57</c:v>
                </c:pt>
                <c:pt idx="3">
                  <c:v>40</c:v>
                </c:pt>
                <c:pt idx="4">
                  <c:v>29</c:v>
                </c:pt>
              </c:numCache>
            </c:numRef>
          </c:val>
          <c:extLst>
            <c:ext xmlns:c16="http://schemas.microsoft.com/office/drawing/2014/chart" uri="{C3380CC4-5D6E-409C-BE32-E72D297353CC}">
              <c16:uniqueId val="{0000000B-385F-4FB6-B43D-DA2D8C91FE28}"/>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solidFill>
        <a:schemeClr val="bg1"/>
      </a:solidFill>
      <a:round/>
    </a:ln>
    <a:effectLst>
      <a:outerShdw blurRad="50800" dist="38100" dir="2700000" sx="99000" sy="99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(Road Accidents 2019).xlsx]KPI!PivotTable27</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effectLst>
                    <a:outerShdw blurRad="50800" dist="50800" dir="5400000" sx="1000" sy="1000" algn="ctr" rotWithShape="0">
                      <a:schemeClr val="bg1"/>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KPI!$J$17</c:f>
              <c:strCache>
                <c:ptCount val="1"/>
                <c:pt idx="0">
                  <c:v>Total Accidents</c:v>
                </c:pt>
              </c:strCache>
            </c:strRef>
          </c:tx>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effectLst>
                      <a:outerShdw blurRad="50800" dist="50800" dir="5400000" sx="1000" sy="1000" algn="ctr" rotWithShape="0">
                        <a:schemeClr val="bg1"/>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KPI!$I$18:$I$22</c:f>
              <c:strCache>
                <c:ptCount val="5"/>
                <c:pt idx="0">
                  <c:v>Agra</c:v>
                </c:pt>
                <c:pt idx="1">
                  <c:v>Ahmedabad</c:v>
                </c:pt>
                <c:pt idx="2">
                  <c:v>Allahabad(Prayagraj)</c:v>
                </c:pt>
                <c:pt idx="3">
                  <c:v>Amritsar</c:v>
                </c:pt>
                <c:pt idx="4">
                  <c:v>Asansol Durgapur</c:v>
                </c:pt>
              </c:strCache>
            </c:strRef>
          </c:cat>
          <c:val>
            <c:numRef>
              <c:f>KPI!$J$18:$J$22</c:f>
              <c:numCache>
                <c:formatCode>General</c:formatCode>
                <c:ptCount val="5"/>
                <c:pt idx="0">
                  <c:v>1085</c:v>
                </c:pt>
                <c:pt idx="1">
                  <c:v>1375</c:v>
                </c:pt>
                <c:pt idx="2">
                  <c:v>1413</c:v>
                </c:pt>
                <c:pt idx="3">
                  <c:v>133</c:v>
                </c:pt>
                <c:pt idx="4">
                  <c:v>446</c:v>
                </c:pt>
              </c:numCache>
            </c:numRef>
          </c:val>
          <c:smooth val="0"/>
          <c:extLst>
            <c:ext xmlns:c16="http://schemas.microsoft.com/office/drawing/2014/chart" uri="{C3380CC4-5D6E-409C-BE32-E72D297353CC}">
              <c16:uniqueId val="{00000000-59E1-4F25-852C-62FD67FA6CCA}"/>
            </c:ext>
          </c:extLst>
        </c:ser>
        <c:ser>
          <c:idx val="1"/>
          <c:order val="1"/>
          <c:tx>
            <c:strRef>
              <c:f>KPI!$K$17</c:f>
              <c:strCache>
                <c:ptCount val="1"/>
                <c:pt idx="0">
                  <c:v>Persons Killed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2-59E1-4F25-852C-62FD67FA6CCA}"/>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KPI!$I$18:$I$22</c:f>
              <c:strCache>
                <c:ptCount val="5"/>
                <c:pt idx="0">
                  <c:v>Agra</c:v>
                </c:pt>
                <c:pt idx="1">
                  <c:v>Ahmedabad</c:v>
                </c:pt>
                <c:pt idx="2">
                  <c:v>Allahabad(Prayagraj)</c:v>
                </c:pt>
                <c:pt idx="3">
                  <c:v>Amritsar</c:v>
                </c:pt>
                <c:pt idx="4">
                  <c:v>Asansol Durgapur</c:v>
                </c:pt>
              </c:strCache>
            </c:strRef>
          </c:cat>
          <c:val>
            <c:numRef>
              <c:f>KPI!$K$18:$K$22</c:f>
              <c:numCache>
                <c:formatCode>General</c:formatCode>
                <c:ptCount val="5"/>
                <c:pt idx="0">
                  <c:v>616</c:v>
                </c:pt>
                <c:pt idx="1">
                  <c:v>439</c:v>
                </c:pt>
                <c:pt idx="2">
                  <c:v>599</c:v>
                </c:pt>
                <c:pt idx="3">
                  <c:v>95</c:v>
                </c:pt>
                <c:pt idx="4">
                  <c:v>313</c:v>
                </c:pt>
              </c:numCache>
            </c:numRef>
          </c:val>
          <c:smooth val="0"/>
          <c:extLst>
            <c:ext xmlns:c16="http://schemas.microsoft.com/office/drawing/2014/chart" uri="{C3380CC4-5D6E-409C-BE32-E72D297353CC}">
              <c16:uniqueId val="{00000001-59E1-4F25-852C-62FD67FA6CCA}"/>
            </c:ext>
          </c:extLst>
        </c:ser>
        <c:dLbls>
          <c:dLblPos val="t"/>
          <c:showLegendKey val="0"/>
          <c:showVal val="1"/>
          <c:showCatName val="0"/>
          <c:showSerName val="0"/>
          <c:showPercent val="0"/>
          <c:showBubbleSize val="0"/>
        </c:dLbls>
        <c:marker val="1"/>
        <c:smooth val="0"/>
        <c:axId val="1964885552"/>
        <c:axId val="1959331248"/>
      </c:lineChart>
      <c:catAx>
        <c:axId val="196488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effectLst>
                  <a:outerShdw blurRad="50800" dist="50800" dir="5400000" sx="1000" sy="1000" algn="ctr" rotWithShape="0">
                    <a:schemeClr val="bg1"/>
                  </a:outerShdw>
                </a:effectLst>
                <a:latin typeface="+mn-lt"/>
                <a:ea typeface="+mn-ea"/>
                <a:cs typeface="+mn-cs"/>
              </a:defRPr>
            </a:pPr>
            <a:endParaRPr lang="en-US"/>
          </a:p>
        </c:txPr>
        <c:crossAx val="1959331248"/>
        <c:crosses val="autoZero"/>
        <c:auto val="1"/>
        <c:lblAlgn val="ctr"/>
        <c:lblOffset val="100"/>
        <c:noMultiLvlLbl val="0"/>
      </c:catAx>
      <c:valAx>
        <c:axId val="195933124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effectLst>
                  <a:outerShdw blurRad="50800" dist="50800" dir="5400000" sx="1000" sy="1000" algn="ctr" rotWithShape="0">
                    <a:schemeClr val="bg1"/>
                  </a:outerShdw>
                </a:effectLst>
                <a:latin typeface="+mn-lt"/>
                <a:ea typeface="+mn-ea"/>
                <a:cs typeface="+mn-cs"/>
              </a:defRPr>
            </a:pPr>
            <a:endParaRPr lang="en-US"/>
          </a:p>
        </c:txPr>
        <c:crossAx val="1964885552"/>
        <c:crosses val="autoZero"/>
        <c:crossBetween val="between"/>
        <c:majorUnit val="400"/>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https://openclipart.org/detail/7238/caution_y%20road" TargetMode="External"/><Relationship Id="rId3" Type="http://schemas.openxmlformats.org/officeDocument/2006/relationships/chart" Target="../charts/chart1.xml"/><Relationship Id="rId7" Type="http://schemas.openxmlformats.org/officeDocument/2006/relationships/hyperlink" Target="https://www.pngall.com/car-accident-png" TargetMode="External"/><Relationship Id="rId12" Type="http://schemas.openxmlformats.org/officeDocument/2006/relationships/image" Target="../media/image5.png"/><Relationship Id="rId2" Type="http://schemas.openxmlformats.org/officeDocument/2006/relationships/hyperlink" Target="https://openclipart.org/detail/7237/caution_t%20junction" TargetMode="External"/><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hyperlink" Target="https://openclipart.org/detail/7242/cautio_2t%20junction" TargetMode="External"/><Relationship Id="rId5" Type="http://schemas.openxmlformats.org/officeDocument/2006/relationships/chart" Target="../charts/chart3.xml"/><Relationship Id="rId15" Type="http://schemas.openxmlformats.org/officeDocument/2006/relationships/chart" Target="../charts/chart4.xml"/><Relationship Id="rId10" Type="http://schemas.openxmlformats.org/officeDocument/2006/relationships/image" Target="../media/image4.png"/><Relationship Id="rId4" Type="http://schemas.openxmlformats.org/officeDocument/2006/relationships/chart" Target="../charts/chart2.xml"/><Relationship Id="rId9" Type="http://schemas.openxmlformats.org/officeDocument/2006/relationships/hyperlink" Target="https://www.pngall.com/car-accident-png/download/57417" TargetMode="Externa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61836</xdr:colOff>
      <xdr:row>1</xdr:row>
      <xdr:rowOff>148316</xdr:rowOff>
    </xdr:from>
    <xdr:to>
      <xdr:col>1</xdr:col>
      <xdr:colOff>557893</xdr:colOff>
      <xdr:row>54</xdr:row>
      <xdr:rowOff>76200</xdr:rowOff>
    </xdr:to>
    <xdr:sp macro="" textlink="">
      <xdr:nvSpPr>
        <xdr:cNvPr id="3" name="Rectangle: Rounded Corners 2">
          <a:extLst>
            <a:ext uri="{FF2B5EF4-FFF2-40B4-BE49-F238E27FC236}">
              <a16:creationId xmlns:a16="http://schemas.microsoft.com/office/drawing/2014/main" id="{EAFF44AF-5C34-449B-BC6A-C217ABE386F5}"/>
            </a:ext>
          </a:extLst>
        </xdr:cNvPr>
        <xdr:cNvSpPr/>
      </xdr:nvSpPr>
      <xdr:spPr>
        <a:xfrm>
          <a:off x="61836" y="338816"/>
          <a:ext cx="1105657" cy="10024384"/>
        </a:xfrm>
        <a:prstGeom prst="roundRect">
          <a:avLst/>
        </a:prstGeom>
        <a:solidFill>
          <a:srgbClr val="9D9C99"/>
        </a:solidFill>
        <a:ln cmpd="sng">
          <a:solidFill>
            <a:schemeClr val="bg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65006</xdr:colOff>
      <xdr:row>0</xdr:row>
      <xdr:rowOff>63501</xdr:rowOff>
    </xdr:from>
    <xdr:to>
      <xdr:col>40</xdr:col>
      <xdr:colOff>400049</xdr:colOff>
      <xdr:row>3</xdr:row>
      <xdr:rowOff>52917</xdr:rowOff>
    </xdr:to>
    <xdr:sp macro="" textlink="">
      <xdr:nvSpPr>
        <xdr:cNvPr id="4" name="Rectangle: Rounded Corners 3">
          <a:extLst>
            <a:ext uri="{FF2B5EF4-FFF2-40B4-BE49-F238E27FC236}">
              <a16:creationId xmlns:a16="http://schemas.microsoft.com/office/drawing/2014/main" id="{1E47A299-A0BC-42C3-8691-9034DAB3B8E5}"/>
            </a:ext>
          </a:extLst>
        </xdr:cNvPr>
        <xdr:cNvSpPr/>
      </xdr:nvSpPr>
      <xdr:spPr>
        <a:xfrm>
          <a:off x="1284206" y="63501"/>
          <a:ext cx="23499843" cy="560916"/>
        </a:xfrm>
        <a:prstGeom prst="roundRect">
          <a:avLst/>
        </a:prstGeom>
        <a:solidFill>
          <a:srgbClr val="050563"/>
        </a:solidFill>
        <a:ln>
          <a:solidFill>
            <a:schemeClr val="bg1"/>
          </a:solidFill>
        </a:ln>
        <a:effectLst>
          <a:glow rad="63500">
            <a:schemeClr val="accent4">
              <a:satMod val="175000"/>
              <a:alpha val="40000"/>
            </a:schemeClr>
          </a:glow>
          <a:outerShdw blurRad="152400" dist="317500" dir="5400000" sx="90000" sy="-19000"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309939</xdr:colOff>
      <xdr:row>0</xdr:row>
      <xdr:rowOff>133048</xdr:rowOff>
    </xdr:from>
    <xdr:to>
      <xdr:col>12</xdr:col>
      <xdr:colOff>532189</xdr:colOff>
      <xdr:row>3</xdr:row>
      <xdr:rowOff>6048</xdr:rowOff>
    </xdr:to>
    <xdr:sp macro="" textlink="">
      <xdr:nvSpPr>
        <xdr:cNvPr id="5" name="TextBox 4">
          <a:extLst>
            <a:ext uri="{FF2B5EF4-FFF2-40B4-BE49-F238E27FC236}">
              <a16:creationId xmlns:a16="http://schemas.microsoft.com/office/drawing/2014/main" id="{D5D579B1-D340-4A42-9181-323593BA3400}"/>
            </a:ext>
          </a:extLst>
        </xdr:cNvPr>
        <xdr:cNvSpPr txBox="1"/>
      </xdr:nvSpPr>
      <xdr:spPr>
        <a:xfrm>
          <a:off x="1534582" y="133048"/>
          <a:ext cx="6345464"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FFFF00"/>
              </a:solidFill>
              <a:latin typeface="Arial Rounded MT Bold" panose="020F0704030504030204" pitchFamily="34" charset="0"/>
            </a:rPr>
            <a:t>ROAD</a:t>
          </a:r>
          <a:r>
            <a:rPr lang="en-US" sz="2400" b="1" baseline="0">
              <a:solidFill>
                <a:srgbClr val="FFFF00"/>
              </a:solidFill>
              <a:latin typeface="Arial Rounded MT Bold" panose="020F0704030504030204" pitchFamily="34" charset="0"/>
            </a:rPr>
            <a:t> ACCIDENTS (2019) DASHBOARD</a:t>
          </a:r>
          <a:endParaRPr lang="en-US" sz="2400" b="1">
            <a:solidFill>
              <a:srgbClr val="FFFF00"/>
            </a:solidFill>
            <a:latin typeface="Arial Rounded MT Bold" panose="020F0704030504030204" pitchFamily="34" charset="0"/>
          </a:endParaRPr>
        </a:p>
      </xdr:txBody>
    </xdr:sp>
    <xdr:clientData/>
  </xdr:twoCellAnchor>
  <xdr:twoCellAnchor>
    <xdr:from>
      <xdr:col>38</xdr:col>
      <xdr:colOff>55336</xdr:colOff>
      <xdr:row>1</xdr:row>
      <xdr:rowOff>11848</xdr:rowOff>
    </xdr:from>
    <xdr:to>
      <xdr:col>40</xdr:col>
      <xdr:colOff>34169</xdr:colOff>
      <xdr:row>2</xdr:row>
      <xdr:rowOff>101807</xdr:rowOff>
    </xdr:to>
    <xdr:sp macro="" textlink="KPI!L2">
      <xdr:nvSpPr>
        <xdr:cNvPr id="6" name="TextBox 5">
          <a:extLst>
            <a:ext uri="{FF2B5EF4-FFF2-40B4-BE49-F238E27FC236}">
              <a16:creationId xmlns:a16="http://schemas.microsoft.com/office/drawing/2014/main" id="{8E9481B1-3CF3-4C15-827A-5B7A56E6D151}"/>
            </a:ext>
          </a:extLst>
        </xdr:cNvPr>
        <xdr:cNvSpPr txBox="1"/>
      </xdr:nvSpPr>
      <xdr:spPr>
        <a:xfrm>
          <a:off x="23220136" y="202348"/>
          <a:ext cx="1198033" cy="280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0CEC781-AF2D-452E-8ED6-016207AF55E1}" type="TxLink">
            <a:rPr lang="en-US" sz="1800" b="0" i="0" u="none" strike="noStrike">
              <a:ln>
                <a:noFill/>
              </a:ln>
              <a:solidFill>
                <a:schemeClr val="bg1"/>
              </a:solidFill>
              <a:effectLst/>
              <a:latin typeface="Britannic Bold" panose="020B0903060703020204" pitchFamily="34" charset="0"/>
              <a:cs typeface="Calibri"/>
            </a:rPr>
            <a:pPr algn="ctr"/>
            <a:t>82781</a:t>
          </a:fld>
          <a:endParaRPr lang="en-US" sz="1100">
            <a:ln>
              <a:noFill/>
            </a:ln>
            <a:solidFill>
              <a:schemeClr val="bg1"/>
            </a:solidFill>
            <a:effectLst/>
            <a:latin typeface="Britannic Bold" panose="020B0903060703020204" pitchFamily="34" charset="0"/>
          </a:endParaRPr>
        </a:p>
      </xdr:txBody>
    </xdr:sp>
    <xdr:clientData/>
  </xdr:twoCellAnchor>
  <xdr:twoCellAnchor>
    <xdr:from>
      <xdr:col>35</xdr:col>
      <xdr:colOff>159660</xdr:colOff>
      <xdr:row>0</xdr:row>
      <xdr:rowOff>185150</xdr:rowOff>
    </xdr:from>
    <xdr:to>
      <xdr:col>38</xdr:col>
      <xdr:colOff>180825</xdr:colOff>
      <xdr:row>2</xdr:row>
      <xdr:rowOff>119005</xdr:rowOff>
    </xdr:to>
    <xdr:sp macro="" textlink="">
      <xdr:nvSpPr>
        <xdr:cNvPr id="11" name="TextBox 10">
          <a:extLst>
            <a:ext uri="{FF2B5EF4-FFF2-40B4-BE49-F238E27FC236}">
              <a16:creationId xmlns:a16="http://schemas.microsoft.com/office/drawing/2014/main" id="{22A58BC8-044F-4701-B198-2FC056186563}"/>
            </a:ext>
          </a:extLst>
        </xdr:cNvPr>
        <xdr:cNvSpPr txBox="1"/>
      </xdr:nvSpPr>
      <xdr:spPr>
        <a:xfrm>
          <a:off x="21495660" y="185150"/>
          <a:ext cx="1849965" cy="314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ln>
                <a:noFill/>
              </a:ln>
              <a:solidFill>
                <a:schemeClr val="accent2"/>
              </a:solidFill>
              <a:effectLst/>
              <a:latin typeface="Britannic Bold" panose="020B0903060703020204" pitchFamily="34" charset="0"/>
            </a:rPr>
            <a:t>Total </a:t>
          </a:r>
          <a:r>
            <a:rPr lang="en-US" sz="1800" b="0">
              <a:ln>
                <a:noFill/>
              </a:ln>
              <a:solidFill>
                <a:schemeClr val="accent2"/>
              </a:solidFill>
              <a:effectLst/>
              <a:latin typeface="Britannic Bold" panose="020B0903060703020204" pitchFamily="34" charset="0"/>
            </a:rPr>
            <a:t>Accidents</a:t>
          </a:r>
        </a:p>
        <a:p>
          <a:endParaRPr lang="en-US" sz="1100">
            <a:ln>
              <a:noFill/>
            </a:ln>
            <a:solidFill>
              <a:srgbClr val="FF0000"/>
            </a:solidFill>
            <a:effectLst/>
          </a:endParaRPr>
        </a:p>
      </xdr:txBody>
    </xdr:sp>
    <xdr:clientData/>
  </xdr:twoCellAnchor>
  <xdr:twoCellAnchor editAs="oneCell">
    <xdr:from>
      <xdr:col>0</xdr:col>
      <xdr:colOff>131326</xdr:colOff>
      <xdr:row>9</xdr:row>
      <xdr:rowOff>107722</xdr:rowOff>
    </xdr:from>
    <xdr:to>
      <xdr:col>1</xdr:col>
      <xdr:colOff>492125</xdr:colOff>
      <xdr:row>15</xdr:row>
      <xdr:rowOff>71437</xdr:rowOff>
    </xdr:to>
    <xdr:pic>
      <xdr:nvPicPr>
        <xdr:cNvPr id="19" name="Picture 18">
          <a:extLst>
            <a:ext uri="{FF2B5EF4-FFF2-40B4-BE49-F238E27FC236}">
              <a16:creationId xmlns:a16="http://schemas.microsoft.com/office/drawing/2014/main" id="{D1847B10-FCC1-4F28-9551-3B48E23F29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rot="16200000">
          <a:off x="59993" y="1893555"/>
          <a:ext cx="1106715" cy="964049"/>
        </a:xfrm>
        <a:prstGeom prst="rect">
          <a:avLst/>
        </a:prstGeom>
      </xdr:spPr>
    </xdr:pic>
    <xdr:clientData/>
  </xdr:twoCellAnchor>
  <xdr:twoCellAnchor>
    <xdr:from>
      <xdr:col>4</xdr:col>
      <xdr:colOff>522360</xdr:colOff>
      <xdr:row>4</xdr:row>
      <xdr:rowOff>11794</xdr:rowOff>
    </xdr:from>
    <xdr:to>
      <xdr:col>25</xdr:col>
      <xdr:colOff>549574</xdr:colOff>
      <xdr:row>7</xdr:row>
      <xdr:rowOff>1210</xdr:rowOff>
    </xdr:to>
    <xdr:sp macro="" textlink="">
      <xdr:nvSpPr>
        <xdr:cNvPr id="38" name="Rectangle: Rounded Corners 37">
          <a:extLst>
            <a:ext uri="{FF2B5EF4-FFF2-40B4-BE49-F238E27FC236}">
              <a16:creationId xmlns:a16="http://schemas.microsoft.com/office/drawing/2014/main" id="{050C50FB-A06E-4219-8B14-BDDA3EC91DF7}"/>
            </a:ext>
          </a:extLst>
        </xdr:cNvPr>
        <xdr:cNvSpPr/>
      </xdr:nvSpPr>
      <xdr:spPr>
        <a:xfrm>
          <a:off x="2971646" y="773794"/>
          <a:ext cx="12885964" cy="560916"/>
        </a:xfrm>
        <a:prstGeom prst="roundRect">
          <a:avLst/>
        </a:prstGeom>
        <a:solidFill>
          <a:srgbClr val="050563"/>
        </a:solidFill>
        <a:ln>
          <a:noFill/>
        </a:ln>
        <a:effectLst>
          <a:glow rad="635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231320</xdr:colOff>
      <xdr:row>4</xdr:row>
      <xdr:rowOff>81643</xdr:rowOff>
    </xdr:from>
    <xdr:to>
      <xdr:col>24</xdr:col>
      <xdr:colOff>176892</xdr:colOff>
      <xdr:row>6</xdr:row>
      <xdr:rowOff>136071</xdr:rowOff>
    </xdr:to>
    <xdr:sp macro="" textlink="">
      <xdr:nvSpPr>
        <xdr:cNvPr id="39" name="TextBox 38">
          <a:extLst>
            <a:ext uri="{FF2B5EF4-FFF2-40B4-BE49-F238E27FC236}">
              <a16:creationId xmlns:a16="http://schemas.microsoft.com/office/drawing/2014/main" id="{ADD69E34-38DC-475D-9F59-C414926D86D7}"/>
            </a:ext>
          </a:extLst>
        </xdr:cNvPr>
        <xdr:cNvSpPr txBox="1"/>
      </xdr:nvSpPr>
      <xdr:spPr>
        <a:xfrm>
          <a:off x="3905249" y="843643"/>
          <a:ext cx="10967357" cy="43542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bg2"/>
              </a:solidFill>
              <a:latin typeface="Arial Rounded MT Bold" panose="020F0704030504030204" pitchFamily="34" charset="0"/>
            </a:rPr>
            <a:t>JUNCTION</a:t>
          </a:r>
          <a:r>
            <a:rPr lang="en-US" sz="2400" baseline="0">
              <a:solidFill>
                <a:schemeClr val="bg2"/>
              </a:solidFill>
              <a:latin typeface="Arial Rounded MT Bold" panose="020F0704030504030204" pitchFamily="34" charset="0"/>
            </a:rPr>
            <a:t> WISE ACCIDENTS</a:t>
          </a:r>
        </a:p>
      </xdr:txBody>
    </xdr:sp>
    <xdr:clientData/>
  </xdr:twoCellAnchor>
  <xdr:twoCellAnchor>
    <xdr:from>
      <xdr:col>2</xdr:col>
      <xdr:colOff>217715</xdr:colOff>
      <xdr:row>8</xdr:row>
      <xdr:rowOff>36740</xdr:rowOff>
    </xdr:from>
    <xdr:to>
      <xdr:col>6</xdr:col>
      <xdr:colOff>272143</xdr:colOff>
      <xdr:row>14</xdr:row>
      <xdr:rowOff>109892</xdr:rowOff>
    </xdr:to>
    <xdr:grpSp>
      <xdr:nvGrpSpPr>
        <xdr:cNvPr id="2" name="Group 1">
          <a:extLst>
            <a:ext uri="{FF2B5EF4-FFF2-40B4-BE49-F238E27FC236}">
              <a16:creationId xmlns:a16="http://schemas.microsoft.com/office/drawing/2014/main" id="{A61CCB86-61A0-4739-BBAE-FFCAAA06D5F6}"/>
            </a:ext>
          </a:extLst>
        </xdr:cNvPr>
        <xdr:cNvGrpSpPr/>
      </xdr:nvGrpSpPr>
      <xdr:grpSpPr>
        <a:xfrm>
          <a:off x="1436915" y="1560740"/>
          <a:ext cx="2492828" cy="1216152"/>
          <a:chOff x="1442358" y="1560740"/>
          <a:chExt cx="2503714" cy="1216152"/>
        </a:xfrm>
      </xdr:grpSpPr>
      <xdr:sp macro="" textlink="">
        <xdr:nvSpPr>
          <xdr:cNvPr id="12" name="Rectangle: Rounded Corners 11">
            <a:extLst>
              <a:ext uri="{FF2B5EF4-FFF2-40B4-BE49-F238E27FC236}">
                <a16:creationId xmlns:a16="http://schemas.microsoft.com/office/drawing/2014/main" id="{830A8AD1-0A8E-46B2-BD84-6A56C645C80A}"/>
              </a:ext>
            </a:extLst>
          </xdr:cNvPr>
          <xdr:cNvSpPr/>
        </xdr:nvSpPr>
        <xdr:spPr>
          <a:xfrm>
            <a:off x="1442358" y="1560740"/>
            <a:ext cx="2503714" cy="1216152"/>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C9">
        <xdr:nvSpPr>
          <xdr:cNvPr id="21" name="TextBox 20">
            <a:extLst>
              <a:ext uri="{FF2B5EF4-FFF2-40B4-BE49-F238E27FC236}">
                <a16:creationId xmlns:a16="http://schemas.microsoft.com/office/drawing/2014/main" id="{BCFC8AA8-E20C-4FD8-9FDF-333D620D4873}"/>
              </a:ext>
            </a:extLst>
          </xdr:cNvPr>
          <xdr:cNvSpPr txBox="1"/>
        </xdr:nvSpPr>
        <xdr:spPr>
          <a:xfrm>
            <a:off x="1605643" y="2035475"/>
            <a:ext cx="2204357" cy="645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078DC72-42B2-4D5B-9A6D-D8BB0C412322}" type="TxLink">
              <a:rPr lang="en-US" sz="4400" b="0" i="0" u="none" strike="noStrike">
                <a:solidFill>
                  <a:srgbClr val="000000"/>
                </a:solidFill>
                <a:latin typeface="Berlin Sans FB Demi" panose="020E0802020502020306" pitchFamily="34" charset="0"/>
                <a:cs typeface="Calibri"/>
              </a:rPr>
              <a:pPr algn="ctr"/>
              <a:t>71</a:t>
            </a:fld>
            <a:endParaRPr lang="en-US" sz="1200">
              <a:solidFill>
                <a:srgbClr val="C00000"/>
              </a:solidFill>
              <a:latin typeface="Berlin Sans FB Demi" panose="020E0802020502020306" pitchFamily="34" charset="0"/>
            </a:endParaRPr>
          </a:p>
        </xdr:txBody>
      </xdr:sp>
      <xdr:sp macro="" textlink="">
        <xdr:nvSpPr>
          <xdr:cNvPr id="32" name="TextBox 31">
            <a:extLst>
              <a:ext uri="{FF2B5EF4-FFF2-40B4-BE49-F238E27FC236}">
                <a16:creationId xmlns:a16="http://schemas.microsoft.com/office/drawing/2014/main" id="{BD9C7606-3A91-4B6D-B020-1664954CDBCC}"/>
              </a:ext>
            </a:extLst>
          </xdr:cNvPr>
          <xdr:cNvSpPr txBox="1"/>
        </xdr:nvSpPr>
        <xdr:spPr>
          <a:xfrm>
            <a:off x="1700893" y="1626204"/>
            <a:ext cx="1984248" cy="338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C00000"/>
                </a:solidFill>
                <a:latin typeface="Arial Rounded MT Bold" panose="020F0704030504030204" pitchFamily="34" charset="0"/>
              </a:rPr>
              <a:t>T-JUNCTION</a:t>
            </a:r>
          </a:p>
        </xdr:txBody>
      </xdr:sp>
    </xdr:grpSp>
    <xdr:clientData/>
  </xdr:twoCellAnchor>
  <xdr:twoCellAnchor>
    <xdr:from>
      <xdr:col>15</xdr:col>
      <xdr:colOff>539748</xdr:colOff>
      <xdr:row>8</xdr:row>
      <xdr:rowOff>36740</xdr:rowOff>
    </xdr:from>
    <xdr:to>
      <xdr:col>20</xdr:col>
      <xdr:colOff>204104</xdr:colOff>
      <xdr:row>14</xdr:row>
      <xdr:rowOff>109892</xdr:rowOff>
    </xdr:to>
    <xdr:grpSp>
      <xdr:nvGrpSpPr>
        <xdr:cNvPr id="42" name="Group 41">
          <a:extLst>
            <a:ext uri="{FF2B5EF4-FFF2-40B4-BE49-F238E27FC236}">
              <a16:creationId xmlns:a16="http://schemas.microsoft.com/office/drawing/2014/main" id="{E56AF255-9E20-456D-9F0C-68DFB7E63E90}"/>
            </a:ext>
          </a:extLst>
        </xdr:cNvPr>
        <xdr:cNvGrpSpPr/>
      </xdr:nvGrpSpPr>
      <xdr:grpSpPr>
        <a:xfrm>
          <a:off x="9683748" y="1560740"/>
          <a:ext cx="2712356" cy="1216152"/>
          <a:chOff x="9724729" y="1560740"/>
          <a:chExt cx="2727471" cy="1216152"/>
        </a:xfrm>
      </xdr:grpSpPr>
      <xdr:sp macro="" textlink="">
        <xdr:nvSpPr>
          <xdr:cNvPr id="16" name="Rectangle: Rounded Corners 15">
            <a:extLst>
              <a:ext uri="{FF2B5EF4-FFF2-40B4-BE49-F238E27FC236}">
                <a16:creationId xmlns:a16="http://schemas.microsoft.com/office/drawing/2014/main" id="{31079198-C180-4E36-B7EE-65090135A496}"/>
              </a:ext>
            </a:extLst>
          </xdr:cNvPr>
          <xdr:cNvSpPr/>
        </xdr:nvSpPr>
        <xdr:spPr>
          <a:xfrm>
            <a:off x="9751634" y="1560740"/>
            <a:ext cx="2573655" cy="1216152"/>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TextBox 26">
            <a:extLst>
              <a:ext uri="{FF2B5EF4-FFF2-40B4-BE49-F238E27FC236}">
                <a16:creationId xmlns:a16="http://schemas.microsoft.com/office/drawing/2014/main" id="{9EDE6416-5791-489B-9458-9F6504000624}"/>
              </a:ext>
            </a:extLst>
          </xdr:cNvPr>
          <xdr:cNvSpPr txBox="1"/>
        </xdr:nvSpPr>
        <xdr:spPr>
          <a:xfrm>
            <a:off x="9724729" y="1587500"/>
            <a:ext cx="2727471" cy="363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C00000"/>
                </a:solidFill>
                <a:effectLst/>
                <a:latin typeface="Arial Rounded MT Bold" panose="020F0704030504030204" pitchFamily="34" charset="0"/>
              </a:rPr>
              <a:t>STAGGERED </a:t>
            </a:r>
            <a:r>
              <a:rPr lang="en-US" sz="1600" baseline="0">
                <a:solidFill>
                  <a:srgbClr val="C00000"/>
                </a:solidFill>
                <a:effectLst/>
                <a:latin typeface="Arial Rounded MT Bold" panose="020F0704030504030204" pitchFamily="34" charset="0"/>
              </a:rPr>
              <a:t>JUNCTION</a:t>
            </a:r>
            <a:endParaRPr lang="en-US" sz="1600">
              <a:solidFill>
                <a:srgbClr val="C00000"/>
              </a:solidFill>
              <a:effectLst/>
              <a:latin typeface="Arial Rounded MT Bold" panose="020F0704030504030204" pitchFamily="34" charset="0"/>
            </a:endParaRPr>
          </a:p>
        </xdr:txBody>
      </xdr:sp>
      <xdr:sp macro="" textlink="KPI!C8">
        <xdr:nvSpPr>
          <xdr:cNvPr id="34" name="TextBox 33">
            <a:extLst>
              <a:ext uri="{FF2B5EF4-FFF2-40B4-BE49-F238E27FC236}">
                <a16:creationId xmlns:a16="http://schemas.microsoft.com/office/drawing/2014/main" id="{6DB48428-B691-4A14-A435-E7FC91BBE048}"/>
              </a:ext>
            </a:extLst>
          </xdr:cNvPr>
          <xdr:cNvSpPr txBox="1"/>
        </xdr:nvSpPr>
        <xdr:spPr>
          <a:xfrm>
            <a:off x="10112828" y="2038197"/>
            <a:ext cx="1782535" cy="645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2C97E93-87F1-4097-BF0F-8B180AB94BDC}" type="TxLink">
              <a:rPr lang="en-US" sz="4400" b="0" i="0" u="none" strike="noStrike">
                <a:solidFill>
                  <a:srgbClr val="000000"/>
                </a:solidFill>
                <a:latin typeface="Berlin Sans FB Demi" panose="020E0802020502020306" pitchFamily="34" charset="0"/>
                <a:ea typeface="+mn-ea"/>
                <a:cs typeface="Calibri"/>
              </a:rPr>
              <a:pPr marL="0" indent="0" algn="ctr"/>
              <a:t>101</a:t>
            </a:fld>
            <a:endParaRPr lang="en-US" sz="4400" b="0" i="0" u="none" strike="noStrike">
              <a:solidFill>
                <a:srgbClr val="000000"/>
              </a:solidFill>
              <a:latin typeface="Berlin Sans FB Demi" panose="020E0802020502020306" pitchFamily="34" charset="0"/>
              <a:ea typeface="+mn-ea"/>
              <a:cs typeface="Calibri"/>
            </a:endParaRPr>
          </a:p>
        </xdr:txBody>
      </xdr:sp>
    </xdr:grpSp>
    <xdr:clientData/>
  </xdr:twoCellAnchor>
  <xdr:twoCellAnchor>
    <xdr:from>
      <xdr:col>11</xdr:col>
      <xdr:colOff>236688</xdr:colOff>
      <xdr:row>8</xdr:row>
      <xdr:rowOff>36740</xdr:rowOff>
    </xdr:from>
    <xdr:to>
      <xdr:col>15</xdr:col>
      <xdr:colOff>312965</xdr:colOff>
      <xdr:row>14</xdr:row>
      <xdr:rowOff>109892</xdr:rowOff>
    </xdr:to>
    <xdr:grpSp>
      <xdr:nvGrpSpPr>
        <xdr:cNvPr id="18" name="Group 17">
          <a:extLst>
            <a:ext uri="{FF2B5EF4-FFF2-40B4-BE49-F238E27FC236}">
              <a16:creationId xmlns:a16="http://schemas.microsoft.com/office/drawing/2014/main" id="{3549630E-067A-4C6E-B660-EB6C96AE0366}"/>
            </a:ext>
          </a:extLst>
        </xdr:cNvPr>
        <xdr:cNvGrpSpPr/>
      </xdr:nvGrpSpPr>
      <xdr:grpSpPr>
        <a:xfrm>
          <a:off x="6942288" y="1560740"/>
          <a:ext cx="2514677" cy="1216152"/>
          <a:chOff x="6972224" y="1560740"/>
          <a:chExt cx="2525562" cy="1216152"/>
        </a:xfrm>
      </xdr:grpSpPr>
      <xdr:sp macro="" textlink="">
        <xdr:nvSpPr>
          <xdr:cNvPr id="17" name="Rectangle: Rounded Corners 16">
            <a:extLst>
              <a:ext uri="{FF2B5EF4-FFF2-40B4-BE49-F238E27FC236}">
                <a16:creationId xmlns:a16="http://schemas.microsoft.com/office/drawing/2014/main" id="{E2302781-C8F9-4B20-B9B7-498D889CADDF}"/>
              </a:ext>
            </a:extLst>
          </xdr:cNvPr>
          <xdr:cNvSpPr/>
        </xdr:nvSpPr>
        <xdr:spPr>
          <a:xfrm>
            <a:off x="6972224" y="1560740"/>
            <a:ext cx="2505456" cy="1216152"/>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TextBox 29">
            <a:extLst>
              <a:ext uri="{FF2B5EF4-FFF2-40B4-BE49-F238E27FC236}">
                <a16:creationId xmlns:a16="http://schemas.microsoft.com/office/drawing/2014/main" id="{228DDFC6-047C-4985-948B-8915C6A1AD6C}"/>
              </a:ext>
            </a:extLst>
          </xdr:cNvPr>
          <xdr:cNvSpPr txBox="1"/>
        </xdr:nvSpPr>
        <xdr:spPr>
          <a:xfrm>
            <a:off x="7021286" y="1612597"/>
            <a:ext cx="2476500" cy="338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aseline="0">
                <a:solidFill>
                  <a:srgbClr val="C00000"/>
                </a:solidFill>
                <a:latin typeface="Arial Rounded MT Bold" panose="020F0704030504030204" pitchFamily="34" charset="0"/>
              </a:rPr>
              <a:t>FOUR ARM-JUNCTION</a:t>
            </a:r>
          </a:p>
          <a:p>
            <a:pPr algn="ctr"/>
            <a:endParaRPr lang="en-US" sz="1200" baseline="0">
              <a:solidFill>
                <a:srgbClr val="C00000"/>
              </a:solidFill>
              <a:latin typeface="Bahnschrift SemiBold SemiConden" panose="020B0502040204020203" pitchFamily="34" charset="0"/>
            </a:endParaRPr>
          </a:p>
          <a:p>
            <a:pPr algn="ctr"/>
            <a:endParaRPr lang="en-US" sz="1200">
              <a:solidFill>
                <a:srgbClr val="C00000"/>
              </a:solidFill>
              <a:latin typeface="Bahnschrift SemiBold SemiConden" panose="020B0502040204020203" pitchFamily="34" charset="0"/>
            </a:endParaRPr>
          </a:p>
        </xdr:txBody>
      </xdr:sp>
      <xdr:sp macro="" textlink="KPI!C5">
        <xdr:nvSpPr>
          <xdr:cNvPr id="35" name="TextBox 34">
            <a:extLst>
              <a:ext uri="{FF2B5EF4-FFF2-40B4-BE49-F238E27FC236}">
                <a16:creationId xmlns:a16="http://schemas.microsoft.com/office/drawing/2014/main" id="{CB45E4E1-5D8A-481A-B2F8-48C57A06AD7E}"/>
              </a:ext>
            </a:extLst>
          </xdr:cNvPr>
          <xdr:cNvSpPr txBox="1"/>
        </xdr:nvSpPr>
        <xdr:spPr>
          <a:xfrm>
            <a:off x="7353300" y="2027311"/>
            <a:ext cx="1782535" cy="645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B654658-D4A4-471C-ABBD-584697266813}" type="TxLink">
              <a:rPr lang="en-US" sz="4400" b="0" i="0" u="none" strike="noStrike">
                <a:solidFill>
                  <a:srgbClr val="000000"/>
                </a:solidFill>
                <a:latin typeface="Berlin Sans FB Demi" panose="020E0802020502020306" pitchFamily="34" charset="0"/>
                <a:ea typeface="+mn-ea"/>
                <a:cs typeface="Calibri"/>
              </a:rPr>
              <a:pPr marL="0" indent="0" algn="ctr"/>
              <a:t>114</a:t>
            </a:fld>
            <a:endParaRPr lang="en-US" sz="4400" b="0" i="0" u="none" strike="noStrike">
              <a:solidFill>
                <a:srgbClr val="000000"/>
              </a:solidFill>
              <a:latin typeface="Berlin Sans FB Demi" panose="020E0802020502020306" pitchFamily="34" charset="0"/>
              <a:ea typeface="+mn-ea"/>
              <a:cs typeface="Calibri"/>
            </a:endParaRPr>
          </a:p>
        </xdr:txBody>
      </xdr:sp>
    </xdr:grpSp>
    <xdr:clientData/>
  </xdr:twoCellAnchor>
  <xdr:twoCellAnchor>
    <xdr:from>
      <xdr:col>6</xdr:col>
      <xdr:colOff>464455</xdr:colOff>
      <xdr:row>8</xdr:row>
      <xdr:rowOff>36740</xdr:rowOff>
    </xdr:from>
    <xdr:to>
      <xdr:col>10</xdr:col>
      <xdr:colOff>520626</xdr:colOff>
      <xdr:row>14</xdr:row>
      <xdr:rowOff>109892</xdr:rowOff>
    </xdr:to>
    <xdr:grpSp>
      <xdr:nvGrpSpPr>
        <xdr:cNvPr id="7" name="Group 6">
          <a:extLst>
            <a:ext uri="{FF2B5EF4-FFF2-40B4-BE49-F238E27FC236}">
              <a16:creationId xmlns:a16="http://schemas.microsoft.com/office/drawing/2014/main" id="{04355C7F-3792-4CDC-AD75-4983E6E24B48}"/>
            </a:ext>
          </a:extLst>
        </xdr:cNvPr>
        <xdr:cNvGrpSpPr/>
      </xdr:nvGrpSpPr>
      <xdr:grpSpPr>
        <a:xfrm>
          <a:off x="4122055" y="1560740"/>
          <a:ext cx="2494571" cy="1216152"/>
          <a:chOff x="4138384" y="1560740"/>
          <a:chExt cx="2505456" cy="1216152"/>
        </a:xfrm>
      </xdr:grpSpPr>
      <xdr:sp macro="" textlink="">
        <xdr:nvSpPr>
          <xdr:cNvPr id="13" name="Rectangle: Rounded Corners 12">
            <a:extLst>
              <a:ext uri="{FF2B5EF4-FFF2-40B4-BE49-F238E27FC236}">
                <a16:creationId xmlns:a16="http://schemas.microsoft.com/office/drawing/2014/main" id="{5E7E4069-ADE3-4F06-B469-6FDA7551E44E}"/>
              </a:ext>
            </a:extLst>
          </xdr:cNvPr>
          <xdr:cNvSpPr/>
        </xdr:nvSpPr>
        <xdr:spPr>
          <a:xfrm>
            <a:off x="4138384" y="1560740"/>
            <a:ext cx="2505456" cy="1216152"/>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7676EB17-BDAF-42E7-916B-5C8862D108A0}"/>
              </a:ext>
            </a:extLst>
          </xdr:cNvPr>
          <xdr:cNvSpPr txBox="1"/>
        </xdr:nvSpPr>
        <xdr:spPr>
          <a:xfrm>
            <a:off x="4314296" y="1598990"/>
            <a:ext cx="1984248" cy="338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aseline="0">
                <a:solidFill>
                  <a:srgbClr val="C00000"/>
                </a:solidFill>
                <a:latin typeface="Arial Rounded MT Bold" panose="020F0704030504030204" pitchFamily="34" charset="0"/>
              </a:rPr>
              <a:t>Y-JUNCTION</a:t>
            </a:r>
          </a:p>
          <a:p>
            <a:pPr algn="ctr"/>
            <a:endParaRPr lang="en-US" sz="1200">
              <a:solidFill>
                <a:srgbClr val="C00000"/>
              </a:solidFill>
              <a:latin typeface="Bahnschrift SemiBold SemiConden" panose="020B0502040204020203" pitchFamily="34" charset="0"/>
            </a:endParaRPr>
          </a:p>
        </xdr:txBody>
      </xdr:sp>
      <xdr:sp macro="" textlink="KPI!C4">
        <xdr:nvSpPr>
          <xdr:cNvPr id="36" name="TextBox 35">
            <a:extLst>
              <a:ext uri="{FF2B5EF4-FFF2-40B4-BE49-F238E27FC236}">
                <a16:creationId xmlns:a16="http://schemas.microsoft.com/office/drawing/2014/main" id="{5B693010-FD80-4736-8CA5-9841195CC8F2}"/>
              </a:ext>
            </a:extLst>
          </xdr:cNvPr>
          <xdr:cNvSpPr txBox="1"/>
        </xdr:nvSpPr>
        <xdr:spPr>
          <a:xfrm>
            <a:off x="4389664" y="2002818"/>
            <a:ext cx="1782535" cy="645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DEE633B-DAE7-4022-A033-E7662FD6853D}" type="TxLink">
              <a:rPr lang="en-US" sz="4400" b="0" i="0" u="none" strike="noStrike">
                <a:solidFill>
                  <a:srgbClr val="000000"/>
                </a:solidFill>
                <a:latin typeface="Berlin Sans FB Demi" panose="020E0802020502020306" pitchFamily="34" charset="0"/>
                <a:ea typeface="+mn-ea"/>
                <a:cs typeface="Calibri"/>
              </a:rPr>
              <a:pPr marL="0" indent="0" algn="ctr"/>
              <a:t>85</a:t>
            </a:fld>
            <a:endParaRPr lang="en-US" sz="4400" b="0" i="0" u="none" strike="noStrike">
              <a:solidFill>
                <a:srgbClr val="000000"/>
              </a:solidFill>
              <a:latin typeface="Berlin Sans FB Demi" panose="020E0802020502020306" pitchFamily="34" charset="0"/>
              <a:ea typeface="+mn-ea"/>
              <a:cs typeface="Calibri"/>
            </a:endParaRPr>
          </a:p>
        </xdr:txBody>
      </xdr:sp>
    </xdr:grpSp>
    <xdr:clientData/>
  </xdr:twoCellAnchor>
  <xdr:twoCellAnchor>
    <xdr:from>
      <xdr:col>20</xdr:col>
      <xdr:colOff>284617</xdr:colOff>
      <xdr:row>8</xdr:row>
      <xdr:rowOff>36740</xdr:rowOff>
    </xdr:from>
    <xdr:to>
      <xdr:col>24</xdr:col>
      <xdr:colOff>340788</xdr:colOff>
      <xdr:row>14</xdr:row>
      <xdr:rowOff>109892</xdr:rowOff>
    </xdr:to>
    <xdr:grpSp>
      <xdr:nvGrpSpPr>
        <xdr:cNvPr id="44" name="Group 43">
          <a:extLst>
            <a:ext uri="{FF2B5EF4-FFF2-40B4-BE49-F238E27FC236}">
              <a16:creationId xmlns:a16="http://schemas.microsoft.com/office/drawing/2014/main" id="{0F449D97-E7FC-49F2-ACEF-1F75E8651838}"/>
            </a:ext>
          </a:extLst>
        </xdr:cNvPr>
        <xdr:cNvGrpSpPr/>
      </xdr:nvGrpSpPr>
      <xdr:grpSpPr>
        <a:xfrm>
          <a:off x="12476617" y="1560740"/>
          <a:ext cx="2494571" cy="1216152"/>
          <a:chOff x="12531046" y="1560740"/>
          <a:chExt cx="2505456" cy="1216152"/>
        </a:xfrm>
      </xdr:grpSpPr>
      <xdr:sp macro="" textlink="">
        <xdr:nvSpPr>
          <xdr:cNvPr id="15" name="Rectangle: Rounded Corners 14">
            <a:extLst>
              <a:ext uri="{FF2B5EF4-FFF2-40B4-BE49-F238E27FC236}">
                <a16:creationId xmlns:a16="http://schemas.microsoft.com/office/drawing/2014/main" id="{AFFF5EFF-A396-4502-A5E7-A3A74EB6E8C2}"/>
              </a:ext>
            </a:extLst>
          </xdr:cNvPr>
          <xdr:cNvSpPr/>
        </xdr:nvSpPr>
        <xdr:spPr>
          <a:xfrm>
            <a:off x="12531046" y="1560740"/>
            <a:ext cx="2505456" cy="1216152"/>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TextBox 23">
            <a:extLst>
              <a:ext uri="{FF2B5EF4-FFF2-40B4-BE49-F238E27FC236}">
                <a16:creationId xmlns:a16="http://schemas.microsoft.com/office/drawing/2014/main" id="{85276320-AFC8-4F55-B841-F425DD445078}"/>
              </a:ext>
            </a:extLst>
          </xdr:cNvPr>
          <xdr:cNvSpPr txBox="1"/>
        </xdr:nvSpPr>
        <xdr:spPr>
          <a:xfrm>
            <a:off x="12613821" y="1639811"/>
            <a:ext cx="2286000" cy="338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aseline="0">
                <a:solidFill>
                  <a:srgbClr val="C00000"/>
                </a:solidFill>
                <a:latin typeface="Arial Rounded MT Bold" panose="020F0704030504030204" pitchFamily="34" charset="0"/>
              </a:rPr>
              <a:t>ROUND-JUNCTION</a:t>
            </a:r>
          </a:p>
        </xdr:txBody>
      </xdr:sp>
      <xdr:sp macro="" textlink="KPI!C7">
        <xdr:nvSpPr>
          <xdr:cNvPr id="40" name="TextBox 39">
            <a:extLst>
              <a:ext uri="{FF2B5EF4-FFF2-40B4-BE49-F238E27FC236}">
                <a16:creationId xmlns:a16="http://schemas.microsoft.com/office/drawing/2014/main" id="{8ED3454B-3E16-4CE5-9815-B95E80A1B0CC}"/>
              </a:ext>
            </a:extLst>
          </xdr:cNvPr>
          <xdr:cNvSpPr txBox="1"/>
        </xdr:nvSpPr>
        <xdr:spPr>
          <a:xfrm>
            <a:off x="12861471" y="2038197"/>
            <a:ext cx="1782535" cy="645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1AED67F-05A6-4B5A-8DCE-E8B98FE0843F}" type="TxLink">
              <a:rPr lang="en-US" sz="4400" b="0" i="0" u="none" strike="noStrike">
                <a:solidFill>
                  <a:srgbClr val="000000"/>
                </a:solidFill>
                <a:latin typeface="Berlin Sans FB Demi" panose="020E0802020502020306" pitchFamily="34" charset="0"/>
                <a:ea typeface="+mn-ea"/>
                <a:cs typeface="Calibri"/>
              </a:rPr>
              <a:pPr marL="0" indent="0" algn="ctr"/>
              <a:t>91</a:t>
            </a:fld>
            <a:endParaRPr lang="en-US" sz="4400" b="0" i="0" u="none" strike="noStrike">
              <a:solidFill>
                <a:srgbClr val="000000"/>
              </a:solidFill>
              <a:latin typeface="Berlin Sans FB Demi" panose="020E0802020502020306" pitchFamily="34" charset="0"/>
              <a:ea typeface="+mn-ea"/>
              <a:cs typeface="Calibri"/>
            </a:endParaRPr>
          </a:p>
        </xdr:txBody>
      </xdr:sp>
    </xdr:grpSp>
    <xdr:clientData/>
  </xdr:twoCellAnchor>
  <xdr:twoCellAnchor>
    <xdr:from>
      <xdr:col>25</xdr:col>
      <xdr:colOff>23585</xdr:colOff>
      <xdr:row>8</xdr:row>
      <xdr:rowOff>36740</xdr:rowOff>
    </xdr:from>
    <xdr:to>
      <xdr:col>29</xdr:col>
      <xdr:colOff>79756</xdr:colOff>
      <xdr:row>14</xdr:row>
      <xdr:rowOff>109892</xdr:rowOff>
    </xdr:to>
    <xdr:grpSp>
      <xdr:nvGrpSpPr>
        <xdr:cNvPr id="45" name="Group 44">
          <a:extLst>
            <a:ext uri="{FF2B5EF4-FFF2-40B4-BE49-F238E27FC236}">
              <a16:creationId xmlns:a16="http://schemas.microsoft.com/office/drawing/2014/main" id="{0FFAE2F1-A63C-4251-AFC5-6BA68D7212C1}"/>
            </a:ext>
          </a:extLst>
        </xdr:cNvPr>
        <xdr:cNvGrpSpPr/>
      </xdr:nvGrpSpPr>
      <xdr:grpSpPr>
        <a:xfrm>
          <a:off x="15263585" y="1560740"/>
          <a:ext cx="2494571" cy="1216152"/>
          <a:chOff x="15331621" y="1560740"/>
          <a:chExt cx="2505456" cy="1216152"/>
        </a:xfrm>
      </xdr:grpSpPr>
      <xdr:sp macro="" textlink="">
        <xdr:nvSpPr>
          <xdr:cNvPr id="14" name="Rectangle: Rounded Corners 13">
            <a:extLst>
              <a:ext uri="{FF2B5EF4-FFF2-40B4-BE49-F238E27FC236}">
                <a16:creationId xmlns:a16="http://schemas.microsoft.com/office/drawing/2014/main" id="{1328BFD6-B39F-486A-B30E-5D0007986DAE}"/>
              </a:ext>
            </a:extLst>
          </xdr:cNvPr>
          <xdr:cNvSpPr/>
        </xdr:nvSpPr>
        <xdr:spPr>
          <a:xfrm>
            <a:off x="15331621" y="1560740"/>
            <a:ext cx="2505456" cy="1216152"/>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TextBox 22">
            <a:extLst>
              <a:ext uri="{FF2B5EF4-FFF2-40B4-BE49-F238E27FC236}">
                <a16:creationId xmlns:a16="http://schemas.microsoft.com/office/drawing/2014/main" id="{7B7A8943-8838-456B-9665-210ADA76A48A}"/>
              </a:ext>
            </a:extLst>
          </xdr:cNvPr>
          <xdr:cNvSpPr txBox="1"/>
        </xdr:nvSpPr>
        <xdr:spPr>
          <a:xfrm>
            <a:off x="15471320" y="1632857"/>
            <a:ext cx="2231571" cy="29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C00000"/>
                </a:solidFill>
                <a:latin typeface="Arial Rounded MT Bold" panose="020F0704030504030204" pitchFamily="34" charset="0"/>
              </a:rPr>
              <a:t>OTHER</a:t>
            </a:r>
            <a:r>
              <a:rPr lang="en-US" sz="1600" baseline="0">
                <a:solidFill>
                  <a:srgbClr val="C00000"/>
                </a:solidFill>
                <a:latin typeface="Arial Rounded MT Bold" panose="020F0704030504030204" pitchFamily="34" charset="0"/>
              </a:rPr>
              <a:t> ACCIDENTS</a:t>
            </a:r>
          </a:p>
        </xdr:txBody>
      </xdr:sp>
      <xdr:sp macro="" textlink="KPI!C6">
        <xdr:nvSpPr>
          <xdr:cNvPr id="41" name="TextBox 40">
            <a:extLst>
              <a:ext uri="{FF2B5EF4-FFF2-40B4-BE49-F238E27FC236}">
                <a16:creationId xmlns:a16="http://schemas.microsoft.com/office/drawing/2014/main" id="{8C619881-3322-4612-A59A-0CF061098A96}"/>
              </a:ext>
            </a:extLst>
          </xdr:cNvPr>
          <xdr:cNvSpPr txBox="1"/>
        </xdr:nvSpPr>
        <xdr:spPr>
          <a:xfrm>
            <a:off x="15694479" y="2040919"/>
            <a:ext cx="1782535" cy="645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8D9DED3-7280-4173-B03D-77F9E51B3DAD}" type="TxLink">
              <a:rPr lang="en-US" sz="4400" b="0" i="0" u="none" strike="noStrike">
                <a:solidFill>
                  <a:srgbClr val="000000"/>
                </a:solidFill>
                <a:latin typeface="Berlin Sans FB Demi" panose="020E0802020502020306" pitchFamily="34" charset="0"/>
                <a:ea typeface="+mn-ea"/>
                <a:cs typeface="Calibri"/>
              </a:rPr>
              <a:pPr marL="0" indent="0" algn="ctr"/>
              <a:t>623</a:t>
            </a:fld>
            <a:endParaRPr lang="en-US" sz="4400" b="0" i="0" u="none" strike="noStrike">
              <a:solidFill>
                <a:srgbClr val="000000"/>
              </a:solidFill>
              <a:latin typeface="Berlin Sans FB Demi" panose="020E0802020502020306" pitchFamily="34" charset="0"/>
              <a:ea typeface="+mn-ea"/>
              <a:cs typeface="Calibri"/>
            </a:endParaRPr>
          </a:p>
        </xdr:txBody>
      </xdr:sp>
    </xdr:grpSp>
    <xdr:clientData/>
  </xdr:twoCellAnchor>
  <xdr:twoCellAnchor>
    <xdr:from>
      <xdr:col>24</xdr:col>
      <xdr:colOff>111580</xdr:colOff>
      <xdr:row>33</xdr:row>
      <xdr:rowOff>104776</xdr:rowOff>
    </xdr:from>
    <xdr:to>
      <xdr:col>26</xdr:col>
      <xdr:colOff>587830</xdr:colOff>
      <xdr:row>42</xdr:row>
      <xdr:rowOff>9526</xdr:rowOff>
    </xdr:to>
    <xdr:sp macro="" textlink="">
      <xdr:nvSpPr>
        <xdr:cNvPr id="49" name="Rectangle: Rounded Corners 48">
          <a:extLst>
            <a:ext uri="{FF2B5EF4-FFF2-40B4-BE49-F238E27FC236}">
              <a16:creationId xmlns:a16="http://schemas.microsoft.com/office/drawing/2014/main" id="{A25F6CE1-1647-464B-B883-8E8839F39213}"/>
            </a:ext>
          </a:extLst>
        </xdr:cNvPr>
        <xdr:cNvSpPr/>
      </xdr:nvSpPr>
      <xdr:spPr>
        <a:xfrm>
          <a:off x="14741980" y="6391276"/>
          <a:ext cx="1695450" cy="16192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600">
            <a:solidFill>
              <a:srgbClr val="C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3600">
            <a:effectLst/>
          </a:endParaRPr>
        </a:p>
        <a:p>
          <a:pPr algn="l"/>
          <a:endParaRPr lang="en-US" sz="3600">
            <a:solidFill>
              <a:srgbClr val="C00000"/>
            </a:solidFill>
          </a:endParaRPr>
        </a:p>
      </xdr:txBody>
    </xdr:sp>
    <xdr:clientData/>
  </xdr:twoCellAnchor>
  <xdr:twoCellAnchor>
    <xdr:from>
      <xdr:col>29</xdr:col>
      <xdr:colOff>57150</xdr:colOff>
      <xdr:row>4</xdr:row>
      <xdr:rowOff>170973</xdr:rowOff>
    </xdr:from>
    <xdr:to>
      <xdr:col>35</xdr:col>
      <xdr:colOff>405498</xdr:colOff>
      <xdr:row>16</xdr:row>
      <xdr:rowOff>38100</xdr:rowOff>
    </xdr:to>
    <xdr:grpSp>
      <xdr:nvGrpSpPr>
        <xdr:cNvPr id="22" name="Group 21">
          <a:extLst>
            <a:ext uri="{FF2B5EF4-FFF2-40B4-BE49-F238E27FC236}">
              <a16:creationId xmlns:a16="http://schemas.microsoft.com/office/drawing/2014/main" id="{D607CA09-0C97-4FB7-A4C4-8F812C2FB14E}"/>
            </a:ext>
          </a:extLst>
        </xdr:cNvPr>
        <xdr:cNvGrpSpPr/>
      </xdr:nvGrpSpPr>
      <xdr:grpSpPr>
        <a:xfrm>
          <a:off x="17735550" y="932973"/>
          <a:ext cx="4005948" cy="2153127"/>
          <a:chOff x="14135100" y="4613606"/>
          <a:chExt cx="4873159" cy="3544016"/>
        </a:xfrm>
      </xdr:grpSpPr>
      <xdr:grpSp>
        <xdr:nvGrpSpPr>
          <xdr:cNvPr id="9" name="Group 8">
            <a:extLst>
              <a:ext uri="{FF2B5EF4-FFF2-40B4-BE49-F238E27FC236}">
                <a16:creationId xmlns:a16="http://schemas.microsoft.com/office/drawing/2014/main" id="{B9D8449F-505F-4416-B319-99BF42150F8F}"/>
              </a:ext>
            </a:extLst>
          </xdr:cNvPr>
          <xdr:cNvGrpSpPr/>
        </xdr:nvGrpSpPr>
        <xdr:grpSpPr>
          <a:xfrm>
            <a:off x="14197382" y="4613606"/>
            <a:ext cx="4810877" cy="3544016"/>
            <a:chOff x="14864092" y="4264281"/>
            <a:chExt cx="4419357" cy="3725027"/>
          </a:xfrm>
        </xdr:grpSpPr>
        <xdr:sp macro="" textlink="">
          <xdr:nvSpPr>
            <xdr:cNvPr id="37" name="Rectangle: Rounded Corners 36">
              <a:extLst>
                <a:ext uri="{FF2B5EF4-FFF2-40B4-BE49-F238E27FC236}">
                  <a16:creationId xmlns:a16="http://schemas.microsoft.com/office/drawing/2014/main" id="{AF9E270B-ED1E-4A88-A675-764D7B56EEA2}"/>
                </a:ext>
              </a:extLst>
            </xdr:cNvPr>
            <xdr:cNvSpPr/>
          </xdr:nvSpPr>
          <xdr:spPr>
            <a:xfrm>
              <a:off x="14864092" y="4265034"/>
              <a:ext cx="4269920" cy="3724274"/>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Rectangle: Rounded Corners 45">
              <a:extLst>
                <a:ext uri="{FF2B5EF4-FFF2-40B4-BE49-F238E27FC236}">
                  <a16:creationId xmlns:a16="http://schemas.microsoft.com/office/drawing/2014/main" id="{FEAD6B59-250F-4602-B263-A91841059A7C}"/>
                </a:ext>
              </a:extLst>
            </xdr:cNvPr>
            <xdr:cNvSpPr/>
          </xdr:nvSpPr>
          <xdr:spPr>
            <a:xfrm>
              <a:off x="15833267" y="4264281"/>
              <a:ext cx="2253807" cy="102250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rgbClr val="C00000"/>
                  </a:solidFill>
                  <a:latin typeface="Arial Rounded MT Bold" panose="020F0704030504030204" pitchFamily="34" charset="0"/>
                </a:rPr>
                <a:t>RANKS</a:t>
              </a:r>
            </a:p>
          </xdr:txBody>
        </xdr:sp>
        <xdr:sp macro="" textlink="">
          <xdr:nvSpPr>
            <xdr:cNvPr id="47" name="Rectangle: Rounded Corners 46">
              <a:extLst>
                <a:ext uri="{FF2B5EF4-FFF2-40B4-BE49-F238E27FC236}">
                  <a16:creationId xmlns:a16="http://schemas.microsoft.com/office/drawing/2014/main" id="{A36B5DE1-6969-487E-BF27-44C56065EB59}"/>
                </a:ext>
              </a:extLst>
            </xdr:cNvPr>
            <xdr:cNvSpPr/>
          </xdr:nvSpPr>
          <xdr:spPr>
            <a:xfrm>
              <a:off x="15011399" y="5417951"/>
              <a:ext cx="1712713" cy="78131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rgbClr val="C00000"/>
                  </a:solidFill>
                  <a:latin typeface="Arial Rounded MT Bold" panose="020F0704030504030204" pitchFamily="34" charset="0"/>
                </a:rPr>
                <a:t>DEATH</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400">
                <a:effectLst/>
              </a:endParaRPr>
            </a:p>
            <a:p>
              <a:pPr algn="l"/>
              <a:endParaRPr lang="en-US" sz="2400">
                <a:solidFill>
                  <a:srgbClr val="C00000"/>
                </a:solidFill>
              </a:endParaRPr>
            </a:p>
          </xdr:txBody>
        </xdr:sp>
        <xdr:sp macro="" textlink="">
          <xdr:nvSpPr>
            <xdr:cNvPr id="48" name="Rectangle: Rounded Corners 47">
              <a:extLst>
                <a:ext uri="{FF2B5EF4-FFF2-40B4-BE49-F238E27FC236}">
                  <a16:creationId xmlns:a16="http://schemas.microsoft.com/office/drawing/2014/main" id="{D53DD195-C18A-4C33-9CDB-5B04D363B9D0}"/>
                </a:ext>
              </a:extLst>
            </xdr:cNvPr>
            <xdr:cNvSpPr/>
          </xdr:nvSpPr>
          <xdr:spPr>
            <a:xfrm>
              <a:off x="16832400" y="5401906"/>
              <a:ext cx="2451049" cy="64391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2400">
                  <a:solidFill>
                    <a:srgbClr val="C00000"/>
                  </a:solidFill>
                  <a:effectLst/>
                  <a:latin typeface="Arial Rounded MT Bold" panose="020F0704030504030204" pitchFamily="34" charset="0"/>
                  <a:ea typeface="+mn-ea"/>
                  <a:cs typeface="+mn-cs"/>
                </a:rPr>
                <a:t>ACCIDENT</a:t>
              </a:r>
              <a:endParaRPr lang="en-US" sz="2400">
                <a:solidFill>
                  <a:srgbClr val="C00000"/>
                </a:solidFill>
                <a:effectLst/>
                <a:latin typeface="Arial Rounded MT Bold" panose="020F0704030504030204" pitchFamily="34" charset="0"/>
              </a:endParaRPr>
            </a:p>
            <a:p>
              <a:pPr algn="l"/>
              <a:endParaRPr lang="en-US" sz="2400">
                <a:solidFill>
                  <a:srgbClr val="C00000"/>
                </a:solidFill>
                <a:latin typeface="Arial Rounded MT Bold" panose="020F0704030504030204" pitchFamily="34" charset="0"/>
              </a:endParaRPr>
            </a:p>
          </xdr:txBody>
        </xdr:sp>
      </xdr:grpSp>
      <xdr:sp macro="" textlink="KPI!G24">
        <xdr:nvSpPr>
          <xdr:cNvPr id="20" name="TextBox 19">
            <a:extLst>
              <a:ext uri="{FF2B5EF4-FFF2-40B4-BE49-F238E27FC236}">
                <a16:creationId xmlns:a16="http://schemas.microsoft.com/office/drawing/2014/main" id="{C1985DAB-2FF9-4990-8CA5-7D59CBD5E5EB}"/>
              </a:ext>
            </a:extLst>
          </xdr:cNvPr>
          <xdr:cNvSpPr txBox="1"/>
        </xdr:nvSpPr>
        <xdr:spPr>
          <a:xfrm>
            <a:off x="16518638" y="6359885"/>
            <a:ext cx="1733550"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7BF6B9-C82F-4A3B-AD29-C3418292A1BD}" type="TxLink">
              <a:rPr lang="en-US" sz="6000" b="0" i="0" u="none" strike="noStrike">
                <a:solidFill>
                  <a:srgbClr val="000000"/>
                </a:solidFill>
                <a:latin typeface="Calibri"/>
                <a:cs typeface="Calibri"/>
              </a:rPr>
              <a:pPr algn="ctr"/>
              <a:t>31</a:t>
            </a:fld>
            <a:endParaRPr lang="en-US" sz="6000"/>
          </a:p>
        </xdr:txBody>
      </xdr:sp>
      <xdr:sp macro="" textlink="KPI!G25">
        <xdr:nvSpPr>
          <xdr:cNvPr id="51" name="TextBox 50">
            <a:extLst>
              <a:ext uri="{FF2B5EF4-FFF2-40B4-BE49-F238E27FC236}">
                <a16:creationId xmlns:a16="http://schemas.microsoft.com/office/drawing/2014/main" id="{15161253-CC7C-4341-96E2-51B2F7C63D52}"/>
              </a:ext>
            </a:extLst>
          </xdr:cNvPr>
          <xdr:cNvSpPr txBox="1"/>
        </xdr:nvSpPr>
        <xdr:spPr>
          <a:xfrm>
            <a:off x="14135100" y="6550385"/>
            <a:ext cx="1771650" cy="800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B872BDD-D450-480E-A4F0-1267410B2A83}" type="TxLink">
              <a:rPr lang="en-US" sz="6000" b="0" i="0" u="none" strike="noStrike">
                <a:solidFill>
                  <a:srgbClr val="000000"/>
                </a:solidFill>
                <a:latin typeface="Calibri"/>
                <a:ea typeface="+mn-ea"/>
                <a:cs typeface="Calibri"/>
              </a:rPr>
              <a:pPr marL="0" indent="0" algn="ctr"/>
              <a:t>12</a:t>
            </a:fld>
            <a:endParaRPr lang="en-US" sz="6000" b="0" i="0" u="none" strike="noStrike">
              <a:solidFill>
                <a:srgbClr val="000000"/>
              </a:solidFill>
              <a:latin typeface="Calibri"/>
              <a:ea typeface="+mn-ea"/>
              <a:cs typeface="Calibri"/>
            </a:endParaRPr>
          </a:p>
        </xdr:txBody>
      </xdr:sp>
    </xdr:grpSp>
    <xdr:clientData/>
  </xdr:twoCellAnchor>
  <xdr:twoCellAnchor>
    <xdr:from>
      <xdr:col>13</xdr:col>
      <xdr:colOff>406400</xdr:colOff>
      <xdr:row>15</xdr:row>
      <xdr:rowOff>165101</xdr:rowOff>
    </xdr:from>
    <xdr:to>
      <xdr:col>23</xdr:col>
      <xdr:colOff>215899</xdr:colOff>
      <xdr:row>36</xdr:row>
      <xdr:rowOff>57150</xdr:rowOff>
    </xdr:to>
    <xdr:graphicFrame macro="">
      <xdr:nvGraphicFramePr>
        <xdr:cNvPr id="52" name="Chart 51">
          <a:extLst>
            <a:ext uri="{FF2B5EF4-FFF2-40B4-BE49-F238E27FC236}">
              <a16:creationId xmlns:a16="http://schemas.microsoft.com/office/drawing/2014/main" id="{AFD60416-A54F-438E-8F42-BF8B2133F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225342</xdr:colOff>
      <xdr:row>37</xdr:row>
      <xdr:rowOff>152154</xdr:rowOff>
    </xdr:from>
    <xdr:to>
      <xdr:col>26</xdr:col>
      <xdr:colOff>285750</xdr:colOff>
      <xdr:row>54</xdr:row>
      <xdr:rowOff>38100</xdr:rowOff>
    </xdr:to>
    <xdr:graphicFrame macro="">
      <xdr:nvGraphicFramePr>
        <xdr:cNvPr id="53" name="Chart 52">
          <a:extLst>
            <a:ext uri="{FF2B5EF4-FFF2-40B4-BE49-F238E27FC236}">
              <a16:creationId xmlns:a16="http://schemas.microsoft.com/office/drawing/2014/main" id="{3FD38AEC-65D8-4DD8-BAD1-A19EF9EFA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276225</xdr:colOff>
      <xdr:row>37</xdr:row>
      <xdr:rowOff>3175</xdr:rowOff>
    </xdr:from>
    <xdr:to>
      <xdr:col>13</xdr:col>
      <xdr:colOff>47624</xdr:colOff>
      <xdr:row>53</xdr:row>
      <xdr:rowOff>146050</xdr:rowOff>
    </xdr:to>
    <xdr:graphicFrame macro="">
      <xdr:nvGraphicFramePr>
        <xdr:cNvPr id="55" name="Chart 54">
          <a:extLst>
            <a:ext uri="{FF2B5EF4-FFF2-40B4-BE49-F238E27FC236}">
              <a16:creationId xmlns:a16="http://schemas.microsoft.com/office/drawing/2014/main" id="{9E28C1B0-32AA-4872-9F6B-879A353AC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35</xdr:col>
      <xdr:colOff>323850</xdr:colOff>
      <xdr:row>1</xdr:row>
      <xdr:rowOff>76200</xdr:rowOff>
    </xdr:from>
    <xdr:to>
      <xdr:col>40</xdr:col>
      <xdr:colOff>593725</xdr:colOff>
      <xdr:row>18</xdr:row>
      <xdr:rowOff>28575</xdr:rowOff>
    </xdr:to>
    <xdr:pic>
      <xdr:nvPicPr>
        <xdr:cNvPr id="31" name="Picture 30">
          <a:extLst>
            <a:ext uri="{FF2B5EF4-FFF2-40B4-BE49-F238E27FC236}">
              <a16:creationId xmlns:a16="http://schemas.microsoft.com/office/drawing/2014/main" id="{2250B142-9B3B-4B23-B76E-25CB84143D8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21659850" y="266700"/>
          <a:ext cx="3317875" cy="3190875"/>
        </a:xfrm>
        <a:prstGeom prst="rect">
          <a:avLst/>
        </a:prstGeom>
      </xdr:spPr>
    </xdr:pic>
    <xdr:clientData/>
  </xdr:twoCellAnchor>
  <xdr:twoCellAnchor editAs="oneCell">
    <xdr:from>
      <xdr:col>0</xdr:col>
      <xdr:colOff>63501</xdr:colOff>
      <xdr:row>2</xdr:row>
      <xdr:rowOff>79377</xdr:rowOff>
    </xdr:from>
    <xdr:to>
      <xdr:col>1</xdr:col>
      <xdr:colOff>571477</xdr:colOff>
      <xdr:row>8</xdr:row>
      <xdr:rowOff>142875</xdr:rowOff>
    </xdr:to>
    <xdr:pic>
      <xdr:nvPicPr>
        <xdr:cNvPr id="58" name="Picture 57">
          <a:extLst>
            <a:ext uri="{FF2B5EF4-FFF2-40B4-BE49-F238E27FC236}">
              <a16:creationId xmlns:a16="http://schemas.microsoft.com/office/drawing/2014/main" id="{2814E9AF-2989-4B73-81D6-956C7D7F367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63501" y="460377"/>
          <a:ext cx="1111226" cy="1206498"/>
        </a:xfrm>
        <a:prstGeom prst="rect">
          <a:avLst/>
        </a:prstGeom>
      </xdr:spPr>
    </xdr:pic>
    <xdr:clientData/>
  </xdr:twoCellAnchor>
  <xdr:twoCellAnchor editAs="oneCell">
    <xdr:from>
      <xdr:col>0</xdr:col>
      <xdr:colOff>114301</xdr:colOff>
      <xdr:row>34</xdr:row>
      <xdr:rowOff>39687</xdr:rowOff>
    </xdr:from>
    <xdr:to>
      <xdr:col>1</xdr:col>
      <xdr:colOff>542925</xdr:colOff>
      <xdr:row>40</xdr:row>
      <xdr:rowOff>79374</xdr:rowOff>
    </xdr:to>
    <xdr:pic>
      <xdr:nvPicPr>
        <xdr:cNvPr id="64" name="Picture 63">
          <a:extLst>
            <a:ext uri="{FF2B5EF4-FFF2-40B4-BE49-F238E27FC236}">
              <a16:creationId xmlns:a16="http://schemas.microsoft.com/office/drawing/2014/main" id="{87461806-CF58-4245-8073-64B15B919B7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114301" y="6516687"/>
          <a:ext cx="1038224" cy="1182687"/>
        </a:xfrm>
        <a:prstGeom prst="rect">
          <a:avLst/>
        </a:prstGeom>
      </xdr:spPr>
    </xdr:pic>
    <xdr:clientData/>
  </xdr:twoCellAnchor>
  <xdr:twoCellAnchor editAs="oneCell">
    <xdr:from>
      <xdr:col>0</xdr:col>
      <xdr:colOff>111125</xdr:colOff>
      <xdr:row>21</xdr:row>
      <xdr:rowOff>182561</xdr:rowOff>
    </xdr:from>
    <xdr:to>
      <xdr:col>1</xdr:col>
      <xdr:colOff>523875</xdr:colOff>
      <xdr:row>27</xdr:row>
      <xdr:rowOff>79374</xdr:rowOff>
    </xdr:to>
    <xdr:pic>
      <xdr:nvPicPr>
        <xdr:cNvPr id="66" name="Picture 65">
          <a:extLst>
            <a:ext uri="{FF2B5EF4-FFF2-40B4-BE49-F238E27FC236}">
              <a16:creationId xmlns:a16="http://schemas.microsoft.com/office/drawing/2014/main" id="{291845EB-72F5-4942-8F59-0DF611908F3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111125" y="4183061"/>
          <a:ext cx="1022350" cy="1039813"/>
        </a:xfrm>
        <a:prstGeom prst="rect">
          <a:avLst/>
        </a:prstGeom>
      </xdr:spPr>
    </xdr:pic>
    <xdr:clientData/>
  </xdr:twoCellAnchor>
  <xdr:twoCellAnchor editAs="oneCell">
    <xdr:from>
      <xdr:col>0</xdr:col>
      <xdr:colOff>60325</xdr:colOff>
      <xdr:row>45</xdr:row>
      <xdr:rowOff>146050</xdr:rowOff>
    </xdr:from>
    <xdr:to>
      <xdr:col>1</xdr:col>
      <xdr:colOff>590550</xdr:colOff>
      <xdr:row>52</xdr:row>
      <xdr:rowOff>98425</xdr:rowOff>
    </xdr:to>
    <xdr:pic>
      <xdr:nvPicPr>
        <xdr:cNvPr id="70" name="Picture 69">
          <a:extLst>
            <a:ext uri="{FF2B5EF4-FFF2-40B4-BE49-F238E27FC236}">
              <a16:creationId xmlns:a16="http://schemas.microsoft.com/office/drawing/2014/main" id="{254A399B-8EA1-4BFC-A631-32CF1F46730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60325" y="8718550"/>
          <a:ext cx="1139825" cy="1285875"/>
        </a:xfrm>
        <a:prstGeom prst="rect">
          <a:avLst/>
        </a:prstGeom>
      </xdr:spPr>
    </xdr:pic>
    <xdr:clientData/>
  </xdr:twoCellAnchor>
  <xdr:twoCellAnchor>
    <xdr:from>
      <xdr:col>2</xdr:col>
      <xdr:colOff>260350</xdr:colOff>
      <xdr:row>15</xdr:row>
      <xdr:rowOff>171450</xdr:rowOff>
    </xdr:from>
    <xdr:to>
      <xdr:col>13</xdr:col>
      <xdr:colOff>95250</xdr:colOff>
      <xdr:row>35</xdr:row>
      <xdr:rowOff>152400</xdr:rowOff>
    </xdr:to>
    <xdr:graphicFrame macro="">
      <xdr:nvGraphicFramePr>
        <xdr:cNvPr id="79" name="Chart 78">
          <a:extLst>
            <a:ext uri="{FF2B5EF4-FFF2-40B4-BE49-F238E27FC236}">
              <a16:creationId xmlns:a16="http://schemas.microsoft.com/office/drawing/2014/main" id="{E410C9F7-0BE2-4AC6-9D90-DE868A870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26</xdr:col>
      <xdr:colOff>606426</xdr:colOff>
      <xdr:row>37</xdr:row>
      <xdr:rowOff>38100</xdr:rowOff>
    </xdr:from>
    <xdr:to>
      <xdr:col>40</xdr:col>
      <xdr:colOff>342900</xdr:colOff>
      <xdr:row>55</xdr:row>
      <xdr:rowOff>57150</xdr:rowOff>
    </xdr:to>
    <xdr:grpSp>
      <xdr:nvGrpSpPr>
        <xdr:cNvPr id="8" name="Group 7">
          <a:extLst>
            <a:ext uri="{FF2B5EF4-FFF2-40B4-BE49-F238E27FC236}">
              <a16:creationId xmlns:a16="http://schemas.microsoft.com/office/drawing/2014/main" id="{0CFEB809-7BC1-4780-B032-60F1BFA001E8}"/>
            </a:ext>
          </a:extLst>
        </xdr:cNvPr>
        <xdr:cNvGrpSpPr/>
      </xdr:nvGrpSpPr>
      <xdr:grpSpPr>
        <a:xfrm>
          <a:off x="16456026" y="7086600"/>
          <a:ext cx="8270874" cy="3448050"/>
          <a:chOff x="18037176" y="4648200"/>
          <a:chExt cx="4203699" cy="5200650"/>
        </a:xfrm>
      </xdr:grpSpPr>
      <xdr:grpSp>
        <xdr:nvGrpSpPr>
          <xdr:cNvPr id="28" name="Group 27">
            <a:extLst>
              <a:ext uri="{FF2B5EF4-FFF2-40B4-BE49-F238E27FC236}">
                <a16:creationId xmlns:a16="http://schemas.microsoft.com/office/drawing/2014/main" id="{6BD8603D-411D-4E71-A5AF-9A60E19205C7}"/>
              </a:ext>
            </a:extLst>
          </xdr:cNvPr>
          <xdr:cNvGrpSpPr/>
        </xdr:nvGrpSpPr>
        <xdr:grpSpPr>
          <a:xfrm>
            <a:off x="18037176" y="4648200"/>
            <a:ext cx="4203699" cy="5200650"/>
            <a:chOff x="18027670" y="-405062"/>
            <a:chExt cx="2952750" cy="4467226"/>
          </a:xfrm>
        </xdr:grpSpPr>
        <xdr:sp macro="" textlink="">
          <xdr:nvSpPr>
            <xdr:cNvPr id="25" name="Rectangle: Rounded Corners 24">
              <a:extLst>
                <a:ext uri="{FF2B5EF4-FFF2-40B4-BE49-F238E27FC236}">
                  <a16:creationId xmlns:a16="http://schemas.microsoft.com/office/drawing/2014/main" id="{3BD2514C-D6D6-4496-B02D-1A6077A923DC}"/>
                </a:ext>
              </a:extLst>
            </xdr:cNvPr>
            <xdr:cNvSpPr/>
          </xdr:nvSpPr>
          <xdr:spPr>
            <a:xfrm>
              <a:off x="18027670" y="-405062"/>
              <a:ext cx="2952750" cy="4467226"/>
            </a:xfrm>
            <a:prstGeom prst="roundRect">
              <a:avLst/>
            </a:prstGeom>
            <a:no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n>
                  <a:solidFill>
                    <a:schemeClr val="tx1"/>
                  </a:solidFill>
                </a:ln>
              </a:endParaRPr>
            </a:p>
          </xdr:txBody>
        </xdr:sp>
        <xdr:sp macro="" textlink="">
          <xdr:nvSpPr>
            <xdr:cNvPr id="26" name="TextBox 25">
              <a:extLst>
                <a:ext uri="{FF2B5EF4-FFF2-40B4-BE49-F238E27FC236}">
                  <a16:creationId xmlns:a16="http://schemas.microsoft.com/office/drawing/2014/main" id="{CF51F97A-8339-4C65-B2F6-C79BBDEEF4EA}"/>
                </a:ext>
              </a:extLst>
            </xdr:cNvPr>
            <xdr:cNvSpPr txBox="1"/>
          </xdr:nvSpPr>
          <xdr:spPr>
            <a:xfrm>
              <a:off x="18203110" y="-278414"/>
              <a:ext cx="2397125" cy="777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solidFill>
                    <a:schemeClr val="bg1"/>
                  </a:solidFill>
                </a:rPr>
                <a:t>FILTER</a:t>
              </a:r>
            </a:p>
          </xdr:txBody>
        </xdr:sp>
      </xdr:grpSp>
      <mc:AlternateContent xmlns:mc="http://schemas.openxmlformats.org/markup-compatibility/2006" xmlns:a14="http://schemas.microsoft.com/office/drawing/2010/main">
        <mc:Choice Requires="a14">
          <xdr:graphicFrame macro="">
            <xdr:nvGraphicFramePr>
              <xdr:cNvPr id="56" name="States/UTs 10">
                <a:extLst>
                  <a:ext uri="{FF2B5EF4-FFF2-40B4-BE49-F238E27FC236}">
                    <a16:creationId xmlns:a16="http://schemas.microsoft.com/office/drawing/2014/main" id="{BA4ABC12-22CC-42EC-A38C-C209C2AD6A70}"/>
                  </a:ext>
                </a:extLst>
              </xdr:cNvPr>
              <xdr:cNvGraphicFramePr/>
            </xdr:nvGraphicFramePr>
            <xdr:xfrm>
              <a:off x="18097500" y="5657851"/>
              <a:ext cx="2061696" cy="3695701"/>
            </xdr:xfrm>
            <a:graphic>
              <a:graphicData uri="http://schemas.microsoft.com/office/drawing/2010/slicer">
                <sle:slicer xmlns:sle="http://schemas.microsoft.com/office/drawing/2010/slicer" name="States/UTs 10"/>
              </a:graphicData>
            </a:graphic>
          </xdr:graphicFrame>
        </mc:Choice>
        <mc:Fallback xmlns="">
          <xdr:sp macro="" textlink="">
            <xdr:nvSpPr>
              <xdr:cNvPr id="0" name=""/>
              <xdr:cNvSpPr>
                <a:spLocks noTextEdit="1"/>
              </xdr:cNvSpPr>
            </xdr:nvSpPr>
            <xdr:spPr>
              <a:xfrm>
                <a:off x="16574715" y="7756002"/>
                <a:ext cx="4056434" cy="2450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23</xdr:col>
      <xdr:colOff>342900</xdr:colOff>
      <xdr:row>16</xdr:row>
      <xdr:rowOff>171450</xdr:rowOff>
    </xdr:from>
    <xdr:to>
      <xdr:col>39</xdr:col>
      <xdr:colOff>590550</xdr:colOff>
      <xdr:row>36</xdr:row>
      <xdr:rowOff>114300</xdr:rowOff>
    </xdr:to>
    <xdr:graphicFrame macro="">
      <xdr:nvGraphicFramePr>
        <xdr:cNvPr id="59" name="Chart 58">
          <a:extLst>
            <a:ext uri="{FF2B5EF4-FFF2-40B4-BE49-F238E27FC236}">
              <a16:creationId xmlns:a16="http://schemas.microsoft.com/office/drawing/2014/main" id="{81881F80-4EE1-4AE4-B8E6-14D72C48C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34</xdr:col>
      <xdr:colOff>133350</xdr:colOff>
      <xdr:row>40</xdr:row>
      <xdr:rowOff>114300</xdr:rowOff>
    </xdr:from>
    <xdr:to>
      <xdr:col>40</xdr:col>
      <xdr:colOff>152400</xdr:colOff>
      <xdr:row>53</xdr:row>
      <xdr:rowOff>161925</xdr:rowOff>
    </xdr:to>
    <mc:AlternateContent xmlns:mc="http://schemas.openxmlformats.org/markup-compatibility/2006" xmlns:a14="http://schemas.microsoft.com/office/drawing/2010/main">
      <mc:Choice Requires="a14">
        <xdr:graphicFrame macro="">
          <xdr:nvGraphicFramePr>
            <xdr:cNvPr id="61" name="States/Ut's for line chart  1">
              <a:extLst>
                <a:ext uri="{FF2B5EF4-FFF2-40B4-BE49-F238E27FC236}">
                  <a16:creationId xmlns:a16="http://schemas.microsoft.com/office/drawing/2014/main" id="{F087956D-1676-4E96-9134-07AB4D48D80F}"/>
                </a:ext>
              </a:extLst>
            </xdr:cNvPr>
            <xdr:cNvGraphicFramePr/>
          </xdr:nvGraphicFramePr>
          <xdr:xfrm>
            <a:off x="0" y="0"/>
            <a:ext cx="0" cy="0"/>
          </xdr:xfrm>
          <a:graphic>
            <a:graphicData uri="http://schemas.microsoft.com/office/drawing/2010/slicer">
              <sle:slicer xmlns:sle="http://schemas.microsoft.com/office/drawing/2010/slicer" name="States/Ut's for line chart  1"/>
            </a:graphicData>
          </a:graphic>
        </xdr:graphicFrame>
      </mc:Choice>
      <mc:Fallback xmlns="">
        <xdr:sp macro="" textlink="">
          <xdr:nvSpPr>
            <xdr:cNvPr id="0" name=""/>
            <xdr:cNvSpPr>
              <a:spLocks noTextEdit="1"/>
            </xdr:cNvSpPr>
          </xdr:nvSpPr>
          <xdr:spPr>
            <a:xfrm>
              <a:off x="20859750" y="7734300"/>
              <a:ext cx="36766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145256</xdr:colOff>
      <xdr:row>25</xdr:row>
      <xdr:rowOff>109540</xdr:rowOff>
    </xdr:from>
    <xdr:to>
      <xdr:col>4</xdr:col>
      <xdr:colOff>392906</xdr:colOff>
      <xdr:row>37</xdr:row>
      <xdr:rowOff>95250</xdr:rowOff>
    </xdr:to>
    <mc:AlternateContent xmlns:mc="http://schemas.openxmlformats.org/markup-compatibility/2006" xmlns:a14="http://schemas.microsoft.com/office/drawing/2010/main">
      <mc:Choice Requires="a14">
        <xdr:graphicFrame macro="">
          <xdr:nvGraphicFramePr>
            <xdr:cNvPr id="2" name="States/UTs 8">
              <a:extLst>
                <a:ext uri="{FF2B5EF4-FFF2-40B4-BE49-F238E27FC236}">
                  <a16:creationId xmlns:a16="http://schemas.microsoft.com/office/drawing/2014/main" id="{F3437D1C-56DD-4891-960C-8718B51F2498}"/>
                </a:ext>
              </a:extLst>
            </xdr:cNvPr>
            <xdr:cNvGraphicFramePr/>
          </xdr:nvGraphicFramePr>
          <xdr:xfrm>
            <a:off x="0" y="0"/>
            <a:ext cx="0" cy="0"/>
          </xdr:xfrm>
          <a:graphic>
            <a:graphicData uri="http://schemas.microsoft.com/office/drawing/2010/slicer">
              <sle:slicer xmlns:sle="http://schemas.microsoft.com/office/drawing/2010/slicer" name="States/UTs 8"/>
            </a:graphicData>
          </a:graphic>
        </xdr:graphicFrame>
      </mc:Choice>
      <mc:Fallback xmlns="">
        <xdr:sp macro="" textlink="">
          <xdr:nvSpPr>
            <xdr:cNvPr id="0" name=""/>
            <xdr:cNvSpPr>
              <a:spLocks noTextEdit="1"/>
            </xdr:cNvSpPr>
          </xdr:nvSpPr>
          <xdr:spPr>
            <a:xfrm>
              <a:off x="3098006" y="4872040"/>
              <a:ext cx="2962275" cy="2271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166688</xdr:colOff>
      <xdr:row>0</xdr:row>
      <xdr:rowOff>71437</xdr:rowOff>
    </xdr:from>
    <xdr:to>
      <xdr:col>15</xdr:col>
      <xdr:colOff>138907</xdr:colOff>
      <xdr:row>13</xdr:row>
      <xdr:rowOff>119062</xdr:rowOff>
    </xdr:to>
    <mc:AlternateContent xmlns:mc="http://schemas.openxmlformats.org/markup-compatibility/2006" xmlns:a14="http://schemas.microsoft.com/office/drawing/2010/main">
      <mc:Choice Requires="a14">
        <xdr:graphicFrame macro="">
          <xdr:nvGraphicFramePr>
            <xdr:cNvPr id="3" name="States/UTs 6">
              <a:extLst>
                <a:ext uri="{FF2B5EF4-FFF2-40B4-BE49-F238E27FC236}">
                  <a16:creationId xmlns:a16="http://schemas.microsoft.com/office/drawing/2014/main" id="{810922F2-9DD2-41DD-AA7D-E0D2EA4D2077}"/>
                </a:ext>
              </a:extLst>
            </xdr:cNvPr>
            <xdr:cNvGraphicFramePr/>
          </xdr:nvGraphicFramePr>
          <xdr:xfrm>
            <a:off x="0" y="0"/>
            <a:ext cx="0" cy="0"/>
          </xdr:xfrm>
          <a:graphic>
            <a:graphicData uri="http://schemas.microsoft.com/office/drawing/2010/slicer">
              <sle:slicer xmlns:sle="http://schemas.microsoft.com/office/drawing/2010/slicer" name="States/UTs 6"/>
            </a:graphicData>
          </a:graphic>
        </xdr:graphicFrame>
      </mc:Choice>
      <mc:Fallback xmlns="">
        <xdr:sp macro="" textlink="">
          <xdr:nvSpPr>
            <xdr:cNvPr id="0" name=""/>
            <xdr:cNvSpPr>
              <a:spLocks noTextEdit="1"/>
            </xdr:cNvSpPr>
          </xdr:nvSpPr>
          <xdr:spPr>
            <a:xfrm>
              <a:off x="15382876" y="71437"/>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11906</xdr:colOff>
      <xdr:row>11</xdr:row>
      <xdr:rowOff>126206</xdr:rowOff>
    </xdr:from>
    <xdr:to>
      <xdr:col>8</xdr:col>
      <xdr:colOff>376237</xdr:colOff>
      <xdr:row>24</xdr:row>
      <xdr:rowOff>173831</xdr:rowOff>
    </xdr:to>
    <mc:AlternateContent xmlns:mc="http://schemas.openxmlformats.org/markup-compatibility/2006" xmlns:a14="http://schemas.microsoft.com/office/drawing/2010/main">
      <mc:Choice Requires="a14">
        <xdr:graphicFrame macro="">
          <xdr:nvGraphicFramePr>
            <xdr:cNvPr id="13" name="States/Ut's for line chart ">
              <a:extLst>
                <a:ext uri="{FF2B5EF4-FFF2-40B4-BE49-F238E27FC236}">
                  <a16:creationId xmlns:a16="http://schemas.microsoft.com/office/drawing/2014/main" id="{AA4A11DD-D2CF-4070-AE96-A6C505A2CCEC}"/>
                </a:ext>
              </a:extLst>
            </xdr:cNvPr>
            <xdr:cNvGraphicFramePr/>
          </xdr:nvGraphicFramePr>
          <xdr:xfrm>
            <a:off x="0" y="0"/>
            <a:ext cx="0" cy="0"/>
          </xdr:xfrm>
          <a:graphic>
            <a:graphicData uri="http://schemas.microsoft.com/office/drawing/2010/slicer">
              <sle:slicer xmlns:sle="http://schemas.microsoft.com/office/drawing/2010/slicer" name="States/Ut's for line chart "/>
            </a:graphicData>
          </a:graphic>
        </xdr:graphicFrame>
      </mc:Choice>
      <mc:Fallback xmlns="">
        <xdr:sp macro="" textlink="">
          <xdr:nvSpPr>
            <xdr:cNvPr id="0" name=""/>
            <xdr:cNvSpPr>
              <a:spLocks noTextEdit="1"/>
            </xdr:cNvSpPr>
          </xdr:nvSpPr>
          <xdr:spPr>
            <a:xfrm>
              <a:off x="8751094" y="222170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9525</xdr:colOff>
      <xdr:row>0</xdr:row>
      <xdr:rowOff>0</xdr:rowOff>
    </xdr:from>
    <xdr:to>
      <xdr:col>10</xdr:col>
      <xdr:colOff>257175</xdr:colOff>
      <xdr:row>13</xdr:row>
      <xdr:rowOff>42333</xdr:rowOff>
    </xdr:to>
    <mc:AlternateContent xmlns:mc="http://schemas.openxmlformats.org/markup-compatibility/2006" xmlns:a14="http://schemas.microsoft.com/office/drawing/2010/main">
      <mc:Choice Requires="a14">
        <xdr:graphicFrame macro="">
          <xdr:nvGraphicFramePr>
            <xdr:cNvPr id="2" name="States/UTs">
              <a:extLst>
                <a:ext uri="{FF2B5EF4-FFF2-40B4-BE49-F238E27FC236}">
                  <a16:creationId xmlns:a16="http://schemas.microsoft.com/office/drawing/2014/main" id="{EAF626D5-DBF9-416E-B5DC-E568B4D882F3}"/>
                </a:ext>
              </a:extLst>
            </xdr:cNvPr>
            <xdr:cNvGraphicFramePr/>
          </xdr:nvGraphicFramePr>
          <xdr:xfrm>
            <a:off x="0" y="0"/>
            <a:ext cx="0" cy="0"/>
          </xdr:xfrm>
          <a:graphic>
            <a:graphicData uri="http://schemas.microsoft.com/office/drawing/2010/slicer">
              <sle:slicer xmlns:sle="http://schemas.microsoft.com/office/drawing/2010/slicer" name="States/UTs"/>
            </a:graphicData>
          </a:graphic>
        </xdr:graphicFrame>
      </mc:Choice>
      <mc:Fallback xmlns="">
        <xdr:sp macro="" textlink="">
          <xdr:nvSpPr>
            <xdr:cNvPr id="0" name=""/>
            <xdr:cNvSpPr>
              <a:spLocks noTextEdit="1"/>
            </xdr:cNvSpPr>
          </xdr:nvSpPr>
          <xdr:spPr>
            <a:xfrm>
              <a:off x="9248775" y="0"/>
              <a:ext cx="18351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9525</xdr:colOff>
      <xdr:row>0</xdr:row>
      <xdr:rowOff>0</xdr:rowOff>
    </xdr:from>
    <xdr:to>
      <xdr:col>9</xdr:col>
      <xdr:colOff>152401</xdr:colOff>
      <xdr:row>13</xdr:row>
      <xdr:rowOff>47625</xdr:rowOff>
    </xdr:to>
    <mc:AlternateContent xmlns:mc="http://schemas.openxmlformats.org/markup-compatibility/2006" xmlns:a14="http://schemas.microsoft.com/office/drawing/2010/main">
      <mc:Choice Requires="a14">
        <xdr:graphicFrame macro="">
          <xdr:nvGraphicFramePr>
            <xdr:cNvPr id="2" name="States/UTs 1">
              <a:extLst>
                <a:ext uri="{FF2B5EF4-FFF2-40B4-BE49-F238E27FC236}">
                  <a16:creationId xmlns:a16="http://schemas.microsoft.com/office/drawing/2014/main" id="{CFF2889D-CC8F-4626-AD5E-01A3262C55C5}"/>
                </a:ext>
              </a:extLst>
            </xdr:cNvPr>
            <xdr:cNvGraphicFramePr/>
          </xdr:nvGraphicFramePr>
          <xdr:xfrm>
            <a:off x="0" y="0"/>
            <a:ext cx="0" cy="0"/>
          </xdr:xfrm>
          <a:graphic>
            <a:graphicData uri="http://schemas.microsoft.com/office/drawing/2010/slicer">
              <sle:slicer xmlns:sle="http://schemas.microsoft.com/office/drawing/2010/slicer" name="States/UTs 1"/>
            </a:graphicData>
          </a:graphic>
        </xdr:graphicFrame>
      </mc:Choice>
      <mc:Fallback xmlns="">
        <xdr:sp macro="" textlink="">
          <xdr:nvSpPr>
            <xdr:cNvPr id="0" name=""/>
            <xdr:cNvSpPr>
              <a:spLocks noTextEdit="1"/>
            </xdr:cNvSpPr>
          </xdr:nvSpPr>
          <xdr:spPr>
            <a:xfrm>
              <a:off x="6655858" y="0"/>
              <a:ext cx="183620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9525</xdr:colOff>
      <xdr:row>0</xdr:row>
      <xdr:rowOff>0</xdr:rowOff>
    </xdr:from>
    <xdr:to>
      <xdr:col>9</xdr:col>
      <xdr:colOff>9525</xdr:colOff>
      <xdr:row>13</xdr:row>
      <xdr:rowOff>47625</xdr:rowOff>
    </xdr:to>
    <mc:AlternateContent xmlns:mc="http://schemas.openxmlformats.org/markup-compatibility/2006" xmlns:a14="http://schemas.microsoft.com/office/drawing/2010/main">
      <mc:Choice Requires="a14">
        <xdr:graphicFrame macro="">
          <xdr:nvGraphicFramePr>
            <xdr:cNvPr id="2" name="States/UTs 2">
              <a:extLst>
                <a:ext uri="{FF2B5EF4-FFF2-40B4-BE49-F238E27FC236}">
                  <a16:creationId xmlns:a16="http://schemas.microsoft.com/office/drawing/2014/main" id="{0A012113-4859-405D-B81E-D4623FD4B0C2}"/>
                </a:ext>
              </a:extLst>
            </xdr:cNvPr>
            <xdr:cNvGraphicFramePr/>
          </xdr:nvGraphicFramePr>
          <xdr:xfrm>
            <a:off x="0" y="0"/>
            <a:ext cx="0" cy="0"/>
          </xdr:xfrm>
          <a:graphic>
            <a:graphicData uri="http://schemas.microsoft.com/office/drawing/2010/slicer">
              <sle:slicer xmlns:sle="http://schemas.microsoft.com/office/drawing/2010/slicer" name="States/UTs 2"/>
            </a:graphicData>
          </a:graphic>
        </xdr:graphicFrame>
      </mc:Choice>
      <mc:Fallback xmlns="">
        <xdr:sp macro="" textlink="">
          <xdr:nvSpPr>
            <xdr:cNvPr id="0" name=""/>
            <xdr:cNvSpPr>
              <a:spLocks noTextEdit="1"/>
            </xdr:cNvSpPr>
          </xdr:nvSpPr>
          <xdr:spPr>
            <a:xfrm>
              <a:off x="6655858" y="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9525</xdr:colOff>
      <xdr:row>0</xdr:row>
      <xdr:rowOff>0</xdr:rowOff>
    </xdr:from>
    <xdr:to>
      <xdr:col>9</xdr:col>
      <xdr:colOff>9525</xdr:colOff>
      <xdr:row>13</xdr:row>
      <xdr:rowOff>47625</xdr:rowOff>
    </xdr:to>
    <mc:AlternateContent xmlns:mc="http://schemas.openxmlformats.org/markup-compatibility/2006" xmlns:a14="http://schemas.microsoft.com/office/drawing/2010/main">
      <mc:Choice Requires="a14">
        <xdr:graphicFrame macro="">
          <xdr:nvGraphicFramePr>
            <xdr:cNvPr id="2" name="States/UTs 3">
              <a:extLst>
                <a:ext uri="{FF2B5EF4-FFF2-40B4-BE49-F238E27FC236}">
                  <a16:creationId xmlns:a16="http://schemas.microsoft.com/office/drawing/2014/main" id="{BFE250D8-B76C-4C81-93A5-D1C8EB4324F2}"/>
                </a:ext>
              </a:extLst>
            </xdr:cNvPr>
            <xdr:cNvGraphicFramePr/>
          </xdr:nvGraphicFramePr>
          <xdr:xfrm>
            <a:off x="0" y="0"/>
            <a:ext cx="0" cy="0"/>
          </xdr:xfrm>
          <a:graphic>
            <a:graphicData uri="http://schemas.microsoft.com/office/drawing/2010/slicer">
              <sle:slicer xmlns:sle="http://schemas.microsoft.com/office/drawing/2010/slicer" name="States/UTs 3"/>
            </a:graphicData>
          </a:graphic>
        </xdr:graphicFrame>
      </mc:Choice>
      <mc:Fallback xmlns="">
        <xdr:sp macro="" textlink="">
          <xdr:nvSpPr>
            <xdr:cNvPr id="0" name=""/>
            <xdr:cNvSpPr>
              <a:spLocks noTextEdit="1"/>
            </xdr:cNvSpPr>
          </xdr:nvSpPr>
          <xdr:spPr>
            <a:xfrm>
              <a:off x="6655858" y="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4234</xdr:colOff>
      <xdr:row>0</xdr:row>
      <xdr:rowOff>0</xdr:rowOff>
    </xdr:from>
    <xdr:to>
      <xdr:col>8</xdr:col>
      <xdr:colOff>605367</xdr:colOff>
      <xdr:row>13</xdr:row>
      <xdr:rowOff>47625</xdr:rowOff>
    </xdr:to>
    <mc:AlternateContent xmlns:mc="http://schemas.openxmlformats.org/markup-compatibility/2006" xmlns:a14="http://schemas.microsoft.com/office/drawing/2010/main">
      <mc:Choice Requires="a14">
        <xdr:graphicFrame macro="">
          <xdr:nvGraphicFramePr>
            <xdr:cNvPr id="2" name="States/UTs 4">
              <a:extLst>
                <a:ext uri="{FF2B5EF4-FFF2-40B4-BE49-F238E27FC236}">
                  <a16:creationId xmlns:a16="http://schemas.microsoft.com/office/drawing/2014/main" id="{C450207B-112C-4FC3-A168-1929432F02F6}"/>
                </a:ext>
              </a:extLst>
            </xdr:cNvPr>
            <xdr:cNvGraphicFramePr/>
          </xdr:nvGraphicFramePr>
          <xdr:xfrm>
            <a:off x="0" y="0"/>
            <a:ext cx="0" cy="0"/>
          </xdr:xfrm>
          <a:graphic>
            <a:graphicData uri="http://schemas.microsoft.com/office/drawing/2010/slicer">
              <sle:slicer xmlns:sle="http://schemas.microsoft.com/office/drawing/2010/slicer" name="States/UTs 4"/>
            </a:graphicData>
          </a:graphic>
        </xdr:graphicFrame>
      </mc:Choice>
      <mc:Fallback xmlns="">
        <xdr:sp macro="" textlink="">
          <xdr:nvSpPr>
            <xdr:cNvPr id="0" name=""/>
            <xdr:cNvSpPr>
              <a:spLocks noTextEdit="1"/>
            </xdr:cNvSpPr>
          </xdr:nvSpPr>
          <xdr:spPr>
            <a:xfrm>
              <a:off x="6650567"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9525</xdr:colOff>
      <xdr:row>0</xdr:row>
      <xdr:rowOff>0</xdr:rowOff>
    </xdr:from>
    <xdr:to>
      <xdr:col>9</xdr:col>
      <xdr:colOff>9525</xdr:colOff>
      <xdr:row>13</xdr:row>
      <xdr:rowOff>47625</xdr:rowOff>
    </xdr:to>
    <mc:AlternateContent xmlns:mc="http://schemas.openxmlformats.org/markup-compatibility/2006" xmlns:a14="http://schemas.microsoft.com/office/drawing/2010/main">
      <mc:Choice Requires="a14">
        <xdr:graphicFrame macro="">
          <xdr:nvGraphicFramePr>
            <xdr:cNvPr id="2" name="States/UTs 5">
              <a:extLst>
                <a:ext uri="{FF2B5EF4-FFF2-40B4-BE49-F238E27FC236}">
                  <a16:creationId xmlns:a16="http://schemas.microsoft.com/office/drawing/2014/main" id="{C039FCD2-FD90-45C3-8ACB-612E5B7F8483}"/>
                </a:ext>
              </a:extLst>
            </xdr:cNvPr>
            <xdr:cNvGraphicFramePr/>
          </xdr:nvGraphicFramePr>
          <xdr:xfrm>
            <a:off x="0" y="0"/>
            <a:ext cx="0" cy="0"/>
          </xdr:xfrm>
          <a:graphic>
            <a:graphicData uri="http://schemas.microsoft.com/office/drawing/2010/slicer">
              <sle:slicer xmlns:sle="http://schemas.microsoft.com/office/drawing/2010/slicer" name="States/UTs 5"/>
            </a:graphicData>
          </a:graphic>
        </xdr:graphicFrame>
      </mc:Choice>
      <mc:Fallback xmlns="">
        <xdr:sp macro="" textlink="">
          <xdr:nvSpPr>
            <xdr:cNvPr id="0" name=""/>
            <xdr:cNvSpPr>
              <a:spLocks noTextEdit="1"/>
            </xdr:cNvSpPr>
          </xdr:nvSpPr>
          <xdr:spPr>
            <a:xfrm>
              <a:off x="6655858" y="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9525</xdr:colOff>
      <xdr:row>0</xdr:row>
      <xdr:rowOff>0</xdr:rowOff>
    </xdr:from>
    <xdr:to>
      <xdr:col>9</xdr:col>
      <xdr:colOff>9525</xdr:colOff>
      <xdr:row>13</xdr:row>
      <xdr:rowOff>47625</xdr:rowOff>
    </xdr:to>
    <mc:AlternateContent xmlns:mc="http://schemas.openxmlformats.org/markup-compatibility/2006" xmlns:a14="http://schemas.microsoft.com/office/drawing/2010/main">
      <mc:Choice Requires="a14">
        <xdr:graphicFrame macro="">
          <xdr:nvGraphicFramePr>
            <xdr:cNvPr id="2" name="States/UTs 7">
              <a:extLst>
                <a:ext uri="{FF2B5EF4-FFF2-40B4-BE49-F238E27FC236}">
                  <a16:creationId xmlns:a16="http://schemas.microsoft.com/office/drawing/2014/main" id="{C2FDEDE9-5CCA-4ABD-8B11-90A3EB6920DF}"/>
                </a:ext>
              </a:extLst>
            </xdr:cNvPr>
            <xdr:cNvGraphicFramePr/>
          </xdr:nvGraphicFramePr>
          <xdr:xfrm>
            <a:off x="0" y="0"/>
            <a:ext cx="0" cy="0"/>
          </xdr:xfrm>
          <a:graphic>
            <a:graphicData uri="http://schemas.microsoft.com/office/drawing/2010/slicer">
              <sle:slicer xmlns:sle="http://schemas.microsoft.com/office/drawing/2010/slicer" name="States/UTs 7"/>
            </a:graphicData>
          </a:graphic>
        </xdr:graphicFrame>
      </mc:Choice>
      <mc:Fallback xmlns="">
        <xdr:sp macro="" textlink="">
          <xdr:nvSpPr>
            <xdr:cNvPr id="0" name=""/>
            <xdr:cNvSpPr>
              <a:spLocks noTextEdit="1"/>
            </xdr:cNvSpPr>
          </xdr:nvSpPr>
          <xdr:spPr>
            <a:xfrm>
              <a:off x="6729942" y="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13.96695115741" createdVersion="6" refreshedVersion="6" minRefreshableVersion="3" recordCount="51" xr:uid="{4C386A04-2B6F-476E-9ED1-7712FF1A8C19}">
  <cacheSource type="worksheet">
    <worksheetSource ref="I3:J6" sheet="Analyzing"/>
  </cacheSource>
  <cacheFields count="6">
    <cacheField name="States/UTs" numFmtId="0">
      <sharedItems count="51">
        <s v="Agra"/>
        <s v="Ahmedabad"/>
        <s v="Allahabad(Prayagraj)"/>
        <s v="Amritsar"/>
        <s v="Asansol Durgapur"/>
        <s v="Aurangabad"/>
        <s v="Bengaluru"/>
        <s v="Bhopal"/>
        <s v="Chandigarh"/>
        <s v="Coimbatore"/>
        <s v="Chennai"/>
        <s v="Delhi"/>
        <s v="Dhanbad"/>
        <s v="Faridabad"/>
        <s v="Ghaziabad"/>
        <s v="Gwalior"/>
        <s v="Hyderabad"/>
        <s v="Indore"/>
        <s v="Jabalpur"/>
        <s v="Jaipur"/>
        <s v="Jamshedpur"/>
        <s v="Jodhpur"/>
        <s v="Kannur"/>
        <s v="Kanpur"/>
        <s v="Khozikode"/>
        <s v="Kochi"/>
        <s v="Kolkata"/>
        <s v="Kollam"/>
        <s v="Kota"/>
        <s v="Lucknow"/>
        <s v="Ludhiana"/>
        <s v="Madurai"/>
        <s v="Mallapuram"/>
        <s v="Meerut"/>
        <s v="Mumbai"/>
        <s v="Nagpur"/>
        <s v="Nashik"/>
        <s v="Patna"/>
        <s v="Pune"/>
        <s v="Raipur"/>
        <s v="Rajkot"/>
        <s v="Srinagar"/>
        <s v="Surat"/>
        <s v="Thiruvanthapuram"/>
        <s v="Thrissur"/>
        <s v="Tiruchirapalli"/>
        <s v="Vadodra"/>
        <s v="Varanasi"/>
        <s v="Vijaywada city"/>
        <s v="Vizaq"/>
        <s v="Total"/>
      </sharedItems>
    </cacheField>
    <cacheField name="Total number of Accidents" numFmtId="0">
      <sharedItems containsSemiMixedTypes="0" containsString="0" containsNumber="1" containsInteger="1" minValue="133" maxValue="82781" count="50">
        <n v="1085"/>
        <n v="1375"/>
        <n v="1413"/>
        <n v="133"/>
        <n v="446"/>
        <n v="560"/>
        <n v="4684"/>
        <n v="3287"/>
        <n v="305"/>
        <n v="1062"/>
        <n v="6871"/>
        <n v="5610"/>
        <n v="171"/>
        <n v="689"/>
        <n v="890"/>
        <n v="2109"/>
        <n v="2900"/>
        <n v="3383"/>
        <n v="3397"/>
        <n v="4271"/>
        <n v="191"/>
        <n v="1117"/>
        <n v="657"/>
        <n v="1507"/>
        <n v="1597"/>
        <n v="2290"/>
        <n v="2500"/>
        <n v="1940"/>
        <n v="784"/>
        <n v="1685"/>
        <n v="553"/>
        <n v="866"/>
        <n v="2562"/>
        <n v="956"/>
        <n v="2872"/>
        <n v="1007"/>
        <n v="524"/>
        <n v="791"/>
        <n v="2146"/>
        <n v="575"/>
        <n v="310"/>
        <n v="945"/>
        <n v="1995"/>
        <n v="2210"/>
        <n v="517"/>
        <n v="679"/>
        <n v="610"/>
        <n v="1495"/>
        <n v="1706"/>
        <n v="82781"/>
      </sharedItems>
    </cacheField>
    <cacheField name="Persons Killed" numFmtId="0">
      <sharedItems containsSemiMixedTypes="0" containsString="0" containsNumber="1" containsInteger="1" minValue="45" maxValue="17798" count="47">
        <n v="616"/>
        <n v="439"/>
        <n v="599"/>
        <n v="95"/>
        <n v="313"/>
        <n v="199"/>
        <n v="768"/>
        <n v="259"/>
        <n v="104"/>
        <n v="132"/>
        <n v="1252"/>
        <n v="1463"/>
        <n v="127"/>
        <n v="264"/>
        <n v="385"/>
        <n v="292"/>
        <n v="271"/>
        <n v="328"/>
        <n v="406"/>
        <n v="1283"/>
        <n v="92"/>
        <n v="589"/>
        <n v="82"/>
        <n v="692"/>
        <n v="179"/>
        <n v="155"/>
        <n v="267"/>
        <n v="225"/>
        <n v="581"/>
        <n v="193"/>
        <n v="364"/>
        <n v="413"/>
        <n v="447"/>
        <n v="250"/>
        <n v="177"/>
        <n v="192"/>
        <n v="206"/>
        <n v="458"/>
        <n v="170"/>
        <n v="45"/>
        <n v="205"/>
        <n v="213"/>
        <n v="158"/>
        <n v="288"/>
        <n v="354"/>
        <n v="323"/>
        <n v="17798"/>
      </sharedItems>
    </cacheField>
    <cacheField name="Greviously Injured" numFmtId="0">
      <sharedItems containsSemiMixedTypes="0" containsString="0" containsNumber="1" containsInteger="1" minValue="0" maxValue="31466"/>
    </cacheField>
    <cacheField name="Minor Injury" numFmtId="0">
      <sharedItems containsSemiMixedTypes="0" containsString="0" containsNumber="1" containsInteger="1" minValue="16" maxValue="42654"/>
    </cacheField>
    <cacheField name="Total Injured" numFmtId="0">
      <sharedItems containsSemiMixedTypes="0" containsString="0" containsNumber="1" containsInteger="1" minValue="75" maxValue="74120"/>
    </cacheField>
  </cacheFields>
  <extLst>
    <ext xmlns:x14="http://schemas.microsoft.com/office/spreadsheetml/2009/9/main" uri="{725AE2AE-9491-48be-B2B4-4EB974FC3084}">
      <x14:pivotCacheDefinition pivotCacheId="885299078"/>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8.733979861114" backgroundQuery="1" createdVersion="6" refreshedVersion="6" minRefreshableVersion="3" recordCount="0" supportSubquery="1" supportAdvancedDrill="1" xr:uid="{CF9BDB36-DFB2-4311-950E-1F2A4BB51DD7}">
  <cacheSource type="external" connectionId="1"/>
  <cacheFields count="7">
    <cacheField name="[Measures].[Sum of Persons Killed 4]" caption="Sum of Persons Killed 4" numFmtId="0" hierarchy="73" level="32767"/>
    <cacheField name="[Measures].[Sum of Persons Killed 2]" caption="Sum of Persons Killed 2" numFmtId="0" hierarchy="71" level="32767"/>
    <cacheField name="[Measures].[Sum of Persons Killed 6]" caption="Sum of Persons Killed 6" numFmtId="0" hierarchy="75" level="32767"/>
    <cacheField name="[Measures].[Sum of Persons Killed 5]" caption="Sum of Persons Killed 5" numFmtId="0" hierarchy="74" level="32767"/>
    <cacheField name="[Measures].[Sum of Persons Killed 3]" caption="Sum of Persons Killed 3" numFmtId="0" hierarchy="72" level="32767"/>
    <cacheField name="[Four_Junction].[States/UTs].[States/UTs]" caption="States/UTs" numFmtId="0" level="1">
      <sharedItems containsSemiMixedTypes="0" containsNonDate="0" containsString="0"/>
    </cacheField>
    <cacheField name="[Measures].[Sum of Persons Killed 7]" caption="Sum of Persons Killed 7" numFmtId="0" hierarchy="76" level="32767"/>
  </cacheFields>
  <cacheHierarchies count="99">
    <cacheHierarchy uniqueName="[Four_Junction].[States/UTs]" caption="States/UTs" attribute="1" defaultMemberUniqueName="[Four_Junction].[States/UTs].[All]" allUniqueName="[Four_Junction].[States/UTs].[All]" dimensionUniqueName="[Four_Junction]" displayFolder="" count="2" memberValueDatatype="130" unbalanced="0">
      <fieldsUsage count="2">
        <fieldUsage x="-1"/>
        <fieldUsage x="5"/>
      </fieldsUsage>
    </cacheHierarchy>
    <cacheHierarchy uniqueName="[Four_Junction].[Total number of Accidents]" caption="Total number of Accidents" attribute="1" defaultMemberUniqueName="[Four_Junction].[Total number of Accidents].[All]" allUniqueName="[Four_Junction].[Total number of Accidents].[All]" dimensionUniqueName="[Four_Junction]" displayFolder="" count="0" memberValueDatatype="20" unbalanced="0"/>
    <cacheHierarchy uniqueName="[Four_Junction].[Persons Killed]" caption="Persons Killed" attribute="1" defaultMemberUniqueName="[Four_Junction].[Persons Killed].[All]" allUniqueName="[Four_Junction].[Persons Killed].[All]" dimensionUniqueName="[Four_Junction]" displayFolder="" count="0" memberValueDatatype="20" unbalanced="0"/>
    <cacheHierarchy uniqueName="[Four_Junction].[Greviously Injured]" caption="Greviously Injured" attribute="1" defaultMemberUniqueName="[Four_Junction].[Greviously Injured].[All]" allUniqueName="[Four_Junction].[Greviously Injured].[All]" dimensionUniqueName="[Four_Junction]" displayFolder="" count="0" memberValueDatatype="20" unbalanced="0"/>
    <cacheHierarchy uniqueName="[Four_Junction].[Minor Injury]" caption="Minor Injury" attribute="1" defaultMemberUniqueName="[Four_Junction].[Minor Injury].[All]" allUniqueName="[Four_Junction].[Minor Injury].[All]" dimensionUniqueName="[Four_Junction]" displayFolder="" count="0" memberValueDatatype="20" unbalanced="0"/>
    <cacheHierarchy uniqueName="[Four_Junction].[Total Injured]" caption="Total Injured" attribute="1" defaultMemberUniqueName="[Four_Junction].[Total Injured].[All]" allUniqueName="[Four_Junction].[Total Injured].[All]" dimensionUniqueName="[Four_Junction]" displayFolder="" count="0" memberValueDatatype="20" unbalanced="0"/>
    <cacheHierarchy uniqueName="[Other].[States/UTs]" caption="States/UTs" attribute="1" defaultMemberUniqueName="[Other].[States/UTs].[All]" allUniqueName="[Other].[States/UTs].[All]" dimensionUniqueName="[Other]" displayFolder="" count="0" memberValueDatatype="130" unbalanced="0"/>
    <cacheHierarchy uniqueName="[Other].[Total number of Accidents]" caption="Total number of Accidents" attribute="1" defaultMemberUniqueName="[Other].[Total number of Accidents].[All]" allUniqueName="[Other].[Total number of Accidents].[All]" dimensionUniqueName="[Other]" displayFolder="" count="0" memberValueDatatype="20" unbalanced="0"/>
    <cacheHierarchy uniqueName="[Other].[Persons Killed]" caption="Persons Killed" attribute="1" defaultMemberUniqueName="[Other].[Persons Killed].[All]" allUniqueName="[Other].[Persons Killed].[All]" dimensionUniqueName="[Other]" displayFolder="" count="0" memberValueDatatype="20" unbalanced="0"/>
    <cacheHierarchy uniqueName="[Other].[Greviously Injured]" caption="Greviously Injured" attribute="1" defaultMemberUniqueName="[Other].[Greviously Injured].[All]" allUniqueName="[Other].[Greviously Injured].[All]" dimensionUniqueName="[Other]" displayFolder="" count="0" memberValueDatatype="20" unbalanced="0"/>
    <cacheHierarchy uniqueName="[Other].[Minor Injury]" caption="Minor Injury" attribute="1" defaultMemberUniqueName="[Other].[Minor Injury].[All]" allUniqueName="[Other].[Minor Injury].[All]" dimensionUniqueName="[Other]" displayFolder="" count="0" memberValueDatatype="20" unbalanced="0"/>
    <cacheHierarchy uniqueName="[Other].[Total Injured]" caption="Total Injured" attribute="1" defaultMemberUniqueName="[Other].[Total Injured].[All]" allUniqueName="[Other].[Total Injured].[All]" dimensionUniqueName="[Other]" displayFolder="" count="0" memberValueDatatype="20" unbalanced="0"/>
    <cacheHierarchy uniqueName="[Range].[States/UTs]" caption="States/UTs" attribute="1" defaultMemberUniqueName="[Range].[States/UTs].[All]" allUniqueName="[Range].[States/UTs].[All]" dimensionUniqueName="[Range]" displayFolder="" count="0" memberValueDatatype="130" unbalanced="0"/>
    <cacheHierarchy uniqueName="[Range].[Total number of Accidents]" caption="Total number of Accidents" attribute="1" defaultMemberUniqueName="[Range].[Total number of Accidents].[All]" allUniqueName="[Range].[Total number of Accidents].[All]" dimensionUniqueName="[Range]" displayFolder="" count="0" memberValueDatatype="20" unbalanced="0"/>
    <cacheHierarchy uniqueName="[Range].[Rank of Accidents]" caption="Rank of Accidents" attribute="1" defaultMemberUniqueName="[Range].[Rank of Accidents].[All]" allUniqueName="[Range].[Rank of Accidents].[All]" dimensionUniqueName="[Range]" displayFolder="" count="0" memberValueDatatype="20" unbalanced="0"/>
    <cacheHierarchy uniqueName="[Range].[Persons Killed]" caption="Persons Killed" attribute="1" defaultMemberUniqueName="[Range].[Persons Killed].[All]" allUniqueName="[Range].[Persons Killed].[All]" dimensionUniqueName="[Range]" displayFolder="" count="0" memberValueDatatype="20" unbalanced="0"/>
    <cacheHierarchy uniqueName="[Range].[Rank of Persons Killed]" caption="Rank of Persons Killed" attribute="1" defaultMemberUniqueName="[Range].[Rank of Persons Killed].[All]" allUniqueName="[Range].[Rank of Persons Killed].[All]" dimensionUniqueName="[Range]" displayFolder="" count="0" memberValueDatatype="20" unbalanced="0"/>
    <cacheHierarchy uniqueName="[Range].[Greviously Injured]" caption="Greviously Injured" attribute="1" defaultMemberUniqueName="[Range].[Greviously Injured].[All]" allUniqueName="[Range].[Greviously Injured].[All]" dimensionUniqueName="[Range]" displayFolder="" count="0" memberValueDatatype="20" unbalanced="0"/>
    <cacheHierarchy uniqueName="[Range].[Minor Injury]" caption="Minor Injury" attribute="1" defaultMemberUniqueName="[Range].[Minor Injury].[All]" allUniqueName="[Range].[Minor Injury].[All]" dimensionUniqueName="[Range]" displayFolder="" count="0" memberValueDatatype="20" unbalanced="0"/>
    <cacheHierarchy uniqueName="[Range].[Total Injured]" caption="Total Injured" attribute="1" defaultMemberUniqueName="[Range].[Total Injured].[All]" allUniqueName="[Range].[Total Injured].[All]" dimensionUniqueName="[Range]" displayFolder="" count="0" memberValueDatatype="20" unbalanced="0"/>
    <cacheHierarchy uniqueName="[Range 1].[States/UTs]" caption="States/UTs" attribute="1" defaultMemberUniqueName="[Range 1].[States/UTs].[All]" allUniqueName="[Range 1].[States/UTs].[All]" dimensionUniqueName="[Range 1]" displayFolder="" count="0" memberValueDatatype="130" unbalanced="0"/>
    <cacheHierarchy uniqueName="[Range 1].[Total number of Accidents]" caption="Total number of Accidents" attribute="1" defaultMemberUniqueName="[Range 1].[Total number of Accidents].[All]" allUniqueName="[Range 1].[Total number of Accidents].[All]" dimensionUniqueName="[Range 1]" displayFolder="" count="0" memberValueDatatype="20" unbalanced="0"/>
    <cacheHierarchy uniqueName="[Range 1].[Persons Killed]" caption="Persons Killed" attribute="1" defaultMemberUniqueName="[Range 1].[Persons Killed].[All]" allUniqueName="[Range 1].[Persons Killed].[All]" dimensionUniqueName="[Range 1]" displayFolder="" count="0" memberValueDatatype="20" unbalanced="0"/>
    <cacheHierarchy uniqueName="[Round_Junction].[States/UTs]" caption="States/UTs" attribute="1" defaultMemberUniqueName="[Round_Junction].[States/UTs].[All]" allUniqueName="[Round_Junction].[States/UTs].[All]" dimensionUniqueName="[Round_Junction]" displayFolder="" count="0" memberValueDatatype="130" unbalanced="0"/>
    <cacheHierarchy uniqueName="[Round_Junction].[Total number of Accidents]" caption="Total number of Accidents" attribute="1" defaultMemberUniqueName="[Round_Junction].[Total number of Accidents].[All]" allUniqueName="[Round_Junction].[Total number of Accidents].[All]" dimensionUniqueName="[Round_Junction]" displayFolder="" count="0" memberValueDatatype="20" unbalanced="0"/>
    <cacheHierarchy uniqueName="[Round_Junction].[Persons Killed]" caption="Persons Killed" attribute="1" defaultMemberUniqueName="[Round_Junction].[Persons Killed].[All]" allUniqueName="[Round_Junction].[Persons Killed].[All]" dimensionUniqueName="[Round_Junction]" displayFolder="" count="0" memberValueDatatype="20" unbalanced="0"/>
    <cacheHierarchy uniqueName="[Round_Junction].[Greviously Injured]" caption="Greviously Injured" attribute="1" defaultMemberUniqueName="[Round_Junction].[Greviously Injured].[All]" allUniqueName="[Round_Junction].[Greviously Injured].[All]" dimensionUniqueName="[Round_Junction]" displayFolder="" count="0" memberValueDatatype="20" unbalanced="0"/>
    <cacheHierarchy uniqueName="[Round_Junction].[Minor Injury]" caption="Minor Injury" attribute="1" defaultMemberUniqueName="[Round_Junction].[Minor Injury].[All]" allUniqueName="[Round_Junction].[Minor Injury].[All]" dimensionUniqueName="[Round_Junction]" displayFolder="" count="0" memberValueDatatype="20" unbalanced="0"/>
    <cacheHierarchy uniqueName="[Round_Junction].[Total Injured]" caption="Total Injured" attribute="1" defaultMemberUniqueName="[Round_Junction].[Total Injured].[All]" allUniqueName="[Round_Junction].[Total Injured].[All]" dimensionUniqueName="[Round_Junction]" displayFolder="" count="0" memberValueDatatype="20" unbalanced="0"/>
    <cacheHierarchy uniqueName="[Staggered_Junction].[States/UTs]" caption="States/UTs" attribute="1" defaultMemberUniqueName="[Staggered_Junction].[States/UTs].[All]" allUniqueName="[Staggered_Junction].[States/UTs].[All]" dimensionUniqueName="[Staggered_Junction]" displayFolder="" count="0" memberValueDatatype="130" unbalanced="0"/>
    <cacheHierarchy uniqueName="[Staggered_Junction].[Total number of Accidents]" caption="Total number of Accidents" attribute="1" defaultMemberUniqueName="[Staggered_Junction].[Total number of Accidents].[All]" allUniqueName="[Staggered_Junction].[Total number of Accidents].[All]" dimensionUniqueName="[Staggered_Junction]" displayFolder="" count="0" memberValueDatatype="20" unbalanced="0"/>
    <cacheHierarchy uniqueName="[Staggered_Junction].[Persons Killed]" caption="Persons Killed" attribute="1" defaultMemberUniqueName="[Staggered_Junction].[Persons Killed].[All]" allUniqueName="[Staggered_Junction].[Persons Killed].[All]" dimensionUniqueName="[Staggered_Junction]" displayFolder="" count="0" memberValueDatatype="20" unbalanced="0"/>
    <cacheHierarchy uniqueName="[Staggered_Junction].[Greviously Injured]" caption="Greviously Injured" attribute="1" defaultMemberUniqueName="[Staggered_Junction].[Greviously Injured].[All]" allUniqueName="[Staggered_Junction].[Greviously Injured].[All]" dimensionUniqueName="[Staggered_Junction]" displayFolder="" count="0" memberValueDatatype="20" unbalanced="0"/>
    <cacheHierarchy uniqueName="[Staggered_Junction].[Minor Injury]" caption="Minor Injury" attribute="1" defaultMemberUniqueName="[Staggered_Junction].[Minor Injury].[All]" allUniqueName="[Staggered_Junction].[Minor Injury].[All]" dimensionUniqueName="[Staggered_Junction]" displayFolder="" count="0" memberValueDatatype="20" unbalanced="0"/>
    <cacheHierarchy uniqueName="[Staggered_Junction].[Total Injured]" caption="Total Injured" attribute="1" defaultMemberUniqueName="[Staggered_Junction].[Total Injured].[All]" allUniqueName="[Staggered_Junction].[Total Injured].[All]" dimensionUniqueName="[Staggered_Junction]" displayFolder="" count="0" memberValueDatatype="20" unbalanced="0"/>
    <cacheHierarchy uniqueName="[T_Junction].[States/UTs]" caption="States/UTs" attribute="1" defaultMemberUniqueName="[T_Junction].[States/UTs].[All]" allUniqueName="[T_Junction].[States/UTs].[All]" dimensionUniqueName="[T_Junction]" displayFolder="" count="0" memberValueDatatype="130" unbalanced="0"/>
    <cacheHierarchy uniqueName="[T_Junction].[Total number of Accidents]" caption="Total number of Accidents" attribute="1" defaultMemberUniqueName="[T_Junction].[Total number of Accidents].[All]" allUniqueName="[T_Junction].[Total number of Accidents].[All]" dimensionUniqueName="[T_Junction]" displayFolder="" count="0" memberValueDatatype="20" unbalanced="0"/>
    <cacheHierarchy uniqueName="[T_Junction].[Rank of Accidents]" caption="Rank of Accidents" attribute="1" defaultMemberUniqueName="[T_Junction].[Rank of Accidents].[All]" allUniqueName="[T_Junction].[Rank of Accidents].[All]" dimensionUniqueName="[T_Junction]" displayFolder="" count="0" memberValueDatatype="20" unbalanced="0"/>
    <cacheHierarchy uniqueName="[T_Junction].[Persons Killed]" caption="Persons Killed" attribute="1" defaultMemberUniqueName="[T_Junction].[Persons Killed].[All]" allUniqueName="[T_Junction].[Persons Killed].[All]" dimensionUniqueName="[T_Junction]" displayFolder="" count="0" memberValueDatatype="20" unbalanced="0"/>
    <cacheHierarchy uniqueName="[T_Junction].[Rank of Persons Killed]" caption="Rank of Persons Killed" attribute="1" defaultMemberUniqueName="[T_Junction].[Rank of Persons Killed].[All]" allUniqueName="[T_Junction].[Rank of Persons Killed].[All]" dimensionUniqueName="[T_Junction]" displayFolder="" count="0" memberValueDatatype="20" unbalanced="0"/>
    <cacheHierarchy uniqueName="[T_Junction].[Greviously Injured]" caption="Greviously Injured" attribute="1" defaultMemberUniqueName="[T_Junction].[Greviously Injured].[All]" allUniqueName="[T_Junction].[Greviously Injured].[All]" dimensionUniqueName="[T_Junction]" displayFolder="" count="0" memberValueDatatype="20" unbalanced="0"/>
    <cacheHierarchy uniqueName="[T_Junction].[Minor Injury]" caption="Minor Injury" attribute="1" defaultMemberUniqueName="[T_Junction].[Minor Injury].[All]" allUniqueName="[T_Junction].[Minor Injury].[All]" dimensionUniqueName="[T_Junction]" displayFolder="" count="0" memberValueDatatype="20" unbalanced="0"/>
    <cacheHierarchy uniqueName="[T_Junction].[Total Injured]" caption="Total Injured" attribute="1" defaultMemberUniqueName="[T_Junction].[Total Injured].[All]" allUniqueName="[T_Junction].[Total Injured].[All]" dimensionUniqueName="[T_Junction]" displayFolder="" count="0" memberValueDatatype="20" unbalanced="0"/>
    <cacheHierarchy uniqueName="[Y_Junction].[States/UTs]" caption="States/UTs" attribute="1" defaultMemberUniqueName="[Y_Junction].[States/UTs].[All]" allUniqueName="[Y_Junction].[States/UTs].[All]" dimensionUniqueName="[Y_Junction]" displayFolder="" count="0" memberValueDatatype="130" unbalanced="0"/>
    <cacheHierarchy uniqueName="[Y_Junction].[Total number of Accidents]" caption="Total number of Accidents" attribute="1" defaultMemberUniqueName="[Y_Junction].[Total number of Accidents].[All]" allUniqueName="[Y_Junction].[Total number of Accidents].[All]" dimensionUniqueName="[Y_Junction]" displayFolder="" count="0" memberValueDatatype="20" unbalanced="0"/>
    <cacheHierarchy uniqueName="[Y_Junction].[Persons Killed]" caption="Persons Killed" attribute="1" defaultMemberUniqueName="[Y_Junction].[Persons Killed].[All]" allUniqueName="[Y_Junction].[Persons Killed].[All]" dimensionUniqueName="[Y_Junction]" displayFolder="" count="0" memberValueDatatype="20" unbalanced="0"/>
    <cacheHierarchy uniqueName="[Y_Junction].[Greviously Injured]" caption="Greviously Injured" attribute="1" defaultMemberUniqueName="[Y_Junction].[Greviously Injured].[All]" allUniqueName="[Y_Junction].[Greviously Injured].[All]" dimensionUniqueName="[Y_Junction]" displayFolder="" count="0" memberValueDatatype="20" unbalanced="0"/>
    <cacheHierarchy uniqueName="[Y_Junction].[Minor Injury]" caption="Minor Injury" attribute="1" defaultMemberUniqueName="[Y_Junction].[Minor Injury].[All]" allUniqueName="[Y_Junction].[Minor Injury].[All]" dimensionUniqueName="[Y_Junction]" displayFolder="" count="0" memberValueDatatype="20" unbalanced="0"/>
    <cacheHierarchy uniqueName="[Y_Junction].[Total Injured]" caption="Total Injured" attribute="1" defaultMemberUniqueName="[Y_Junction].[Total Injured].[All]" allUniqueName="[Y_Junction].[Total Injured].[All]" dimensionUniqueName="[Y_Junction]" displayFolder="" count="0" memberValueDatatype="20" unbalanced="0"/>
    <cacheHierarchy uniqueName="[Measures].[__XL_Count Range]" caption="__XL_Count Range" measure="1" displayFolder="" measureGroup="Range" count="0" hidden="1"/>
    <cacheHierarchy uniqueName="[Measures].[__XL_Count Four_Junction]" caption="__XL_Count Four_Junction" measure="1" displayFolder="" measureGroup="Four_Junction" count="0" hidden="1"/>
    <cacheHierarchy uniqueName="[Measures].[__XL_Count Other]" caption="__XL_Count Other" measure="1" displayFolder="" measureGroup="Other" count="0" hidden="1"/>
    <cacheHierarchy uniqueName="[Measures].[__XL_Count Round_Junction]" caption="__XL_Count Round_Junction" measure="1" displayFolder="" measureGroup="Round_Junction" count="0" hidden="1"/>
    <cacheHierarchy uniqueName="[Measures].[__XL_Count Staggered_Junction]" caption="__XL_Count Staggered_Junction" measure="1" displayFolder="" measureGroup="Staggered_Junction" count="0" hidden="1"/>
    <cacheHierarchy uniqueName="[Measures].[__XL_Count T_Junction]" caption="__XL_Count T_Junction" measure="1" displayFolder="" measureGroup="T_Junction" count="0" hidden="1"/>
    <cacheHierarchy uniqueName="[Measures].[__XL_Count Y_Junction]" caption="__XL_Count Y_Junction" measure="1" displayFolder="" measureGroup="Y_Junction"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number of Accidents]" caption="Sum of Total number of Accidents" measure="1" displayFolder="" measureGroup="Range" count="0" hidden="1">
      <extLst>
        <ext xmlns:x15="http://schemas.microsoft.com/office/spreadsheetml/2010/11/main" uri="{B97F6D7D-B522-45F9-BDA1-12C45D357490}">
          <x15:cacheHierarchy aggregatedColumn="13"/>
        </ext>
      </extLst>
    </cacheHierarchy>
    <cacheHierarchy uniqueName="[Measures].[Sum of Rank of Accidents]" caption="Sum of Rank of Accidents" measure="1" displayFolder="" measureGroup="Range" count="0" hidden="1">
      <extLst>
        <ext xmlns:x15="http://schemas.microsoft.com/office/spreadsheetml/2010/11/main" uri="{B97F6D7D-B522-45F9-BDA1-12C45D357490}">
          <x15:cacheHierarchy aggregatedColumn="14"/>
        </ext>
      </extLst>
    </cacheHierarchy>
    <cacheHierarchy uniqueName="[Measures].[Sum of Persons Killed]" caption="Sum of Persons Killed" measure="1" displayFolder="" measureGroup="Range" count="0" hidden="1">
      <extLst>
        <ext xmlns:x15="http://schemas.microsoft.com/office/spreadsheetml/2010/11/main" uri="{B97F6D7D-B522-45F9-BDA1-12C45D357490}">
          <x15:cacheHierarchy aggregatedColumn="15"/>
        </ext>
      </extLst>
    </cacheHierarchy>
    <cacheHierarchy uniqueName="[Measures].[Sum of Rank of Persons Killed]" caption="Sum of Rank of Persons Killed" measure="1" displayFolder="" measureGroup="Range" count="0" hidden="1">
      <extLst>
        <ext xmlns:x15="http://schemas.microsoft.com/office/spreadsheetml/2010/11/main" uri="{B97F6D7D-B522-45F9-BDA1-12C45D357490}">
          <x15:cacheHierarchy aggregatedColumn="16"/>
        </ext>
      </extLst>
    </cacheHierarchy>
    <cacheHierarchy uniqueName="[Measures].[Sum of Greviously Injured]" caption="Sum of Greviously Injured" measure="1" displayFolder="" measureGroup="Range" count="0" hidden="1">
      <extLst>
        <ext xmlns:x15="http://schemas.microsoft.com/office/spreadsheetml/2010/11/main" uri="{B97F6D7D-B522-45F9-BDA1-12C45D357490}">
          <x15:cacheHierarchy aggregatedColumn="17"/>
        </ext>
      </extLst>
    </cacheHierarchy>
    <cacheHierarchy uniqueName="[Measures].[Sum of Minor Injury]" caption="Sum of Minor Injury" measure="1" displayFolder="" measureGroup="Range" count="0" hidden="1">
      <extLst>
        <ext xmlns:x15="http://schemas.microsoft.com/office/spreadsheetml/2010/11/main" uri="{B97F6D7D-B522-45F9-BDA1-12C45D357490}">
          <x15:cacheHierarchy aggregatedColumn="18"/>
        </ext>
      </extLst>
    </cacheHierarchy>
    <cacheHierarchy uniqueName="[Measures].[Sum of Total Injured]" caption="Sum of Total Injured" measure="1" displayFolder="" measureGroup="Range" count="0" hidden="1">
      <extLst>
        <ext xmlns:x15="http://schemas.microsoft.com/office/spreadsheetml/2010/11/main" uri="{B97F6D7D-B522-45F9-BDA1-12C45D357490}">
          <x15:cacheHierarchy aggregatedColumn="19"/>
        </ext>
      </extLst>
    </cacheHierarchy>
    <cacheHierarchy uniqueName="[Measures].[Sum of Total number of Accidents 2]" caption="Sum of Total number of Accidents 2" measure="1" displayFolder="" measureGroup="Four_Junction" count="0" hidden="1">
      <extLst>
        <ext xmlns:x15="http://schemas.microsoft.com/office/spreadsheetml/2010/11/main" uri="{B97F6D7D-B522-45F9-BDA1-12C45D357490}">
          <x15:cacheHierarchy aggregatedColumn="1"/>
        </ext>
      </extLst>
    </cacheHierarchy>
    <cacheHierarchy uniqueName="[Measures].[Sum of Total number of Accidents 3]" caption="Sum of Total number of Accidents 3" measure="1" displayFolder="" measureGroup="Other" count="0" hidden="1">
      <extLst>
        <ext xmlns:x15="http://schemas.microsoft.com/office/spreadsheetml/2010/11/main" uri="{B97F6D7D-B522-45F9-BDA1-12C45D357490}">
          <x15:cacheHierarchy aggregatedColumn="7"/>
        </ext>
      </extLst>
    </cacheHierarchy>
    <cacheHierarchy uniqueName="[Measures].[Sum of Total number of Accidents 4]" caption="Sum of Total number of Accidents 4" measure="1" displayFolder="" measureGroup="Round_Junction" count="0" hidden="1">
      <extLst>
        <ext xmlns:x15="http://schemas.microsoft.com/office/spreadsheetml/2010/11/main" uri="{B97F6D7D-B522-45F9-BDA1-12C45D357490}">
          <x15:cacheHierarchy aggregatedColumn="24"/>
        </ext>
      </extLst>
    </cacheHierarchy>
    <cacheHierarchy uniqueName="[Measures].[Sum of Total number of Accidents 5]" caption="Sum of Total number of Accidents 5" measure="1" displayFolder="" measureGroup="Staggered_Junction" count="0" hidden="1">
      <extLst>
        <ext xmlns:x15="http://schemas.microsoft.com/office/spreadsheetml/2010/11/main" uri="{B97F6D7D-B522-45F9-BDA1-12C45D357490}">
          <x15:cacheHierarchy aggregatedColumn="30"/>
        </ext>
      </extLst>
    </cacheHierarchy>
    <cacheHierarchy uniqueName="[Measures].[Sum of Total number of Accidents 6]" caption="Sum of Total number of Accidents 6" measure="1" displayFolder="" measureGroup="T_Junction" count="0" hidden="1">
      <extLst>
        <ext xmlns:x15="http://schemas.microsoft.com/office/spreadsheetml/2010/11/main" uri="{B97F6D7D-B522-45F9-BDA1-12C45D357490}">
          <x15:cacheHierarchy aggregatedColumn="36"/>
        </ext>
      </extLst>
    </cacheHierarchy>
    <cacheHierarchy uniqueName="[Measures].[Sum of Total number of Accidents 7]" caption="Sum of Total number of Accidents 7" measure="1" displayFolder="" measureGroup="Y_Junction" count="0" hidden="1">
      <extLst>
        <ext xmlns:x15="http://schemas.microsoft.com/office/spreadsheetml/2010/11/main" uri="{B97F6D7D-B522-45F9-BDA1-12C45D357490}">
          <x15:cacheHierarchy aggregatedColumn="44"/>
        </ext>
      </extLst>
    </cacheHierarchy>
    <cacheHierarchy uniqueName="[Measures].[Sum of Persons Killed 2]" caption="Sum of Persons Killed 2" measure="1" displayFolder="" measureGroup="Four_Junction"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Persons Killed 3]" caption="Sum of Persons Killed 3" measure="1" displayFolder="" measureGroup="T_Junction" count="0" oneField="1" hidden="1">
      <fieldsUsage count="1">
        <fieldUsage x="4"/>
      </fieldsUsage>
      <extLst>
        <ext xmlns:x15="http://schemas.microsoft.com/office/spreadsheetml/2010/11/main" uri="{B97F6D7D-B522-45F9-BDA1-12C45D357490}">
          <x15:cacheHierarchy aggregatedColumn="38"/>
        </ext>
      </extLst>
    </cacheHierarchy>
    <cacheHierarchy uniqueName="[Measures].[Sum of Persons Killed 4]" caption="Sum of Persons Killed 4" measure="1" displayFolder="" measureGroup="Y_Junction" count="0" oneField="1" hidden="1">
      <fieldsUsage count="1">
        <fieldUsage x="0"/>
      </fieldsUsage>
      <extLst>
        <ext xmlns:x15="http://schemas.microsoft.com/office/spreadsheetml/2010/11/main" uri="{B97F6D7D-B522-45F9-BDA1-12C45D357490}">
          <x15:cacheHierarchy aggregatedColumn="45"/>
        </ext>
      </extLst>
    </cacheHierarchy>
    <cacheHierarchy uniqueName="[Measures].[Sum of Persons Killed 5]" caption="Sum of Persons Killed 5" measure="1" displayFolder="" measureGroup="Staggered_Junction" count="0" oneField="1" hidden="1">
      <fieldsUsage count="1">
        <fieldUsage x="3"/>
      </fieldsUsage>
      <extLst>
        <ext xmlns:x15="http://schemas.microsoft.com/office/spreadsheetml/2010/11/main" uri="{B97F6D7D-B522-45F9-BDA1-12C45D357490}">
          <x15:cacheHierarchy aggregatedColumn="31"/>
        </ext>
      </extLst>
    </cacheHierarchy>
    <cacheHierarchy uniqueName="[Measures].[Sum of Persons Killed 6]" caption="Sum of Persons Killed 6" measure="1" displayFolder="" measureGroup="Round_Junction"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Persons Killed 7]" caption="Sum of Persons Killed 7" measure="1" displayFolder="" measureGroup="Other" count="0" oneField="1" hidden="1">
      <fieldsUsage count="1">
        <fieldUsage x="6"/>
      </fieldsUsage>
      <extLst>
        <ext xmlns:x15="http://schemas.microsoft.com/office/spreadsheetml/2010/11/main" uri="{B97F6D7D-B522-45F9-BDA1-12C45D357490}">
          <x15:cacheHierarchy aggregatedColumn="8"/>
        </ext>
      </extLst>
    </cacheHierarchy>
    <cacheHierarchy uniqueName="[Measures].[Sum of Greviously Injured 2]" caption="Sum of Greviously Injured 2" measure="1" displayFolder="" measureGroup="T_Junction" count="0" hidden="1">
      <extLst>
        <ext xmlns:x15="http://schemas.microsoft.com/office/spreadsheetml/2010/11/main" uri="{B97F6D7D-B522-45F9-BDA1-12C45D357490}">
          <x15:cacheHierarchy aggregatedColumn="40"/>
        </ext>
      </extLst>
    </cacheHierarchy>
    <cacheHierarchy uniqueName="[Measures].[Sum of Greviously Injured 3]" caption="Sum of Greviously Injured 3" measure="1" displayFolder="" measureGroup="Y_Junction" count="0" hidden="1">
      <extLst>
        <ext xmlns:x15="http://schemas.microsoft.com/office/spreadsheetml/2010/11/main" uri="{B97F6D7D-B522-45F9-BDA1-12C45D357490}">
          <x15:cacheHierarchy aggregatedColumn="46"/>
        </ext>
      </extLst>
    </cacheHierarchy>
    <cacheHierarchy uniqueName="[Measures].[Sum of Greviously Injured 4]" caption="Sum of Greviously Injured 4" measure="1" displayFolder="" measureGroup="Four_Junction" count="0" hidden="1">
      <extLst>
        <ext xmlns:x15="http://schemas.microsoft.com/office/spreadsheetml/2010/11/main" uri="{B97F6D7D-B522-45F9-BDA1-12C45D357490}">
          <x15:cacheHierarchy aggregatedColumn="3"/>
        </ext>
      </extLst>
    </cacheHierarchy>
    <cacheHierarchy uniqueName="[Measures].[Sum of Greviously Injured 5]" caption="Sum of Greviously Injured 5" measure="1" displayFolder="" measureGroup="Other" count="0" hidden="1">
      <extLst>
        <ext xmlns:x15="http://schemas.microsoft.com/office/spreadsheetml/2010/11/main" uri="{B97F6D7D-B522-45F9-BDA1-12C45D357490}">
          <x15:cacheHierarchy aggregatedColumn="9"/>
        </ext>
      </extLst>
    </cacheHierarchy>
    <cacheHierarchy uniqueName="[Measures].[Sum of Greviously Injured 6]" caption="Sum of Greviously Injured 6" measure="1" displayFolder="" measureGroup="Round_Junction" count="0" hidden="1">
      <extLst>
        <ext xmlns:x15="http://schemas.microsoft.com/office/spreadsheetml/2010/11/main" uri="{B97F6D7D-B522-45F9-BDA1-12C45D357490}">
          <x15:cacheHierarchy aggregatedColumn="26"/>
        </ext>
      </extLst>
    </cacheHierarchy>
    <cacheHierarchy uniqueName="[Measures].[Sum of Greviously Injured 7]" caption="Sum of Greviously Injured 7" measure="1" displayFolder="" measureGroup="Staggered_Junction" count="0" hidden="1">
      <extLst>
        <ext xmlns:x15="http://schemas.microsoft.com/office/spreadsheetml/2010/11/main" uri="{B97F6D7D-B522-45F9-BDA1-12C45D357490}">
          <x15:cacheHierarchy aggregatedColumn="32"/>
        </ext>
      </extLst>
    </cacheHierarchy>
    <cacheHierarchy uniqueName="[Measures].[Sum of Minor Injury 2]" caption="Sum of Minor Injury 2" measure="1" displayFolder="" measureGroup="Four_Junction" count="0" hidden="1">
      <extLst>
        <ext xmlns:x15="http://schemas.microsoft.com/office/spreadsheetml/2010/11/main" uri="{B97F6D7D-B522-45F9-BDA1-12C45D357490}">
          <x15:cacheHierarchy aggregatedColumn="4"/>
        </ext>
      </extLst>
    </cacheHierarchy>
    <cacheHierarchy uniqueName="[Measures].[Sum of Minor Injury 3]" caption="Sum of Minor Injury 3" measure="1" displayFolder="" measureGroup="Other" count="0" hidden="1">
      <extLst>
        <ext xmlns:x15="http://schemas.microsoft.com/office/spreadsheetml/2010/11/main" uri="{B97F6D7D-B522-45F9-BDA1-12C45D357490}">
          <x15:cacheHierarchy aggregatedColumn="10"/>
        </ext>
      </extLst>
    </cacheHierarchy>
    <cacheHierarchy uniqueName="[Measures].[Sum of Minor Injury 4]" caption="Sum of Minor Injury 4" measure="1" displayFolder="" measureGroup="Staggered_Junction" count="0" hidden="1">
      <extLst>
        <ext xmlns:x15="http://schemas.microsoft.com/office/spreadsheetml/2010/11/main" uri="{B97F6D7D-B522-45F9-BDA1-12C45D357490}">
          <x15:cacheHierarchy aggregatedColumn="33"/>
        </ext>
      </extLst>
    </cacheHierarchy>
    <cacheHierarchy uniqueName="[Measures].[Sum of Minor Injury 5]" caption="Sum of Minor Injury 5" measure="1" displayFolder="" measureGroup="T_Junction" count="0" hidden="1">
      <extLst>
        <ext xmlns:x15="http://schemas.microsoft.com/office/spreadsheetml/2010/11/main" uri="{B97F6D7D-B522-45F9-BDA1-12C45D357490}">
          <x15:cacheHierarchy aggregatedColumn="41"/>
        </ext>
      </extLst>
    </cacheHierarchy>
    <cacheHierarchy uniqueName="[Measures].[Sum of Minor Injury 6]" caption="Sum of Minor Injury 6" measure="1" displayFolder="" measureGroup="Y_Junction" count="0" hidden="1">
      <extLst>
        <ext xmlns:x15="http://schemas.microsoft.com/office/spreadsheetml/2010/11/main" uri="{B97F6D7D-B522-45F9-BDA1-12C45D357490}">
          <x15:cacheHierarchy aggregatedColumn="47"/>
        </ext>
      </extLst>
    </cacheHierarchy>
    <cacheHierarchy uniqueName="[Measures].[Sum of Total Injured 2]" caption="Sum of Total Injured 2" measure="1" displayFolder="" measureGroup="Four_Junction" count="0" hidden="1">
      <extLst>
        <ext xmlns:x15="http://schemas.microsoft.com/office/spreadsheetml/2010/11/main" uri="{B97F6D7D-B522-45F9-BDA1-12C45D357490}">
          <x15:cacheHierarchy aggregatedColumn="5"/>
        </ext>
      </extLst>
    </cacheHierarchy>
    <cacheHierarchy uniqueName="[Measures].[Sum of Total Injured 3]" caption="Sum of Total Injured 3" measure="1" displayFolder="" measureGroup="Other" count="0" hidden="1">
      <extLst>
        <ext xmlns:x15="http://schemas.microsoft.com/office/spreadsheetml/2010/11/main" uri="{B97F6D7D-B522-45F9-BDA1-12C45D357490}">
          <x15:cacheHierarchy aggregatedColumn="11"/>
        </ext>
      </extLst>
    </cacheHierarchy>
    <cacheHierarchy uniqueName="[Measures].[Sum of Total Injured 4]" caption="Sum of Total Injured 4" measure="1" displayFolder="" measureGroup="Round_Junction" count="0" hidden="1">
      <extLst>
        <ext xmlns:x15="http://schemas.microsoft.com/office/spreadsheetml/2010/11/main" uri="{B97F6D7D-B522-45F9-BDA1-12C45D357490}">
          <x15:cacheHierarchy aggregatedColumn="28"/>
        </ext>
      </extLst>
    </cacheHierarchy>
    <cacheHierarchy uniqueName="[Measures].[Sum of Total Injured 5]" caption="Sum of Total Injured 5" measure="1" displayFolder="" measureGroup="Staggered_Junction" count="0" hidden="1">
      <extLst>
        <ext xmlns:x15="http://schemas.microsoft.com/office/spreadsheetml/2010/11/main" uri="{B97F6D7D-B522-45F9-BDA1-12C45D357490}">
          <x15:cacheHierarchy aggregatedColumn="34"/>
        </ext>
      </extLst>
    </cacheHierarchy>
    <cacheHierarchy uniqueName="[Measures].[Sum of Total Injured 6]" caption="Sum of Total Injured 6" measure="1" displayFolder="" measureGroup="T_Junction" count="0" hidden="1">
      <extLst>
        <ext xmlns:x15="http://schemas.microsoft.com/office/spreadsheetml/2010/11/main" uri="{B97F6D7D-B522-45F9-BDA1-12C45D357490}">
          <x15:cacheHierarchy aggregatedColumn="42"/>
        </ext>
      </extLst>
    </cacheHierarchy>
    <cacheHierarchy uniqueName="[Measures].[Sum of Total Injured 7]" caption="Sum of Total Injured 7" measure="1" displayFolder="" measureGroup="Y_Junction" count="0" hidden="1">
      <extLst>
        <ext xmlns:x15="http://schemas.microsoft.com/office/spreadsheetml/2010/11/main" uri="{B97F6D7D-B522-45F9-BDA1-12C45D357490}">
          <x15:cacheHierarchy aggregatedColumn="48"/>
        </ext>
      </extLst>
    </cacheHierarchy>
    <cacheHierarchy uniqueName="[Measures].[Sum of Rank of Accidents 2]" caption="Sum of Rank of Accidents 2" measure="1" displayFolder="" measureGroup="T_Junction" count="0" hidden="1">
      <extLst>
        <ext xmlns:x15="http://schemas.microsoft.com/office/spreadsheetml/2010/11/main" uri="{B97F6D7D-B522-45F9-BDA1-12C45D357490}">
          <x15:cacheHierarchy aggregatedColumn="37"/>
        </ext>
      </extLst>
    </cacheHierarchy>
    <cacheHierarchy uniqueName="[Measures].[Sum of Rank of Persons Killed 2]" caption="Sum of Rank of Persons Killed 2" measure="1" displayFolder="" measureGroup="T_Junction" count="0" hidden="1">
      <extLst>
        <ext xmlns:x15="http://schemas.microsoft.com/office/spreadsheetml/2010/11/main" uri="{B97F6D7D-B522-45F9-BDA1-12C45D357490}">
          <x15:cacheHierarchy aggregatedColumn="39"/>
        </ext>
      </extLst>
    </cacheHierarchy>
    <cacheHierarchy uniqueName="[Measures].[Sum of Total number of Accidents 8]" caption="Sum of Total number of Accidents 8" measure="1" displayFolder="" measureGroup="Range 1" count="0" hidden="1">
      <extLst>
        <ext xmlns:x15="http://schemas.microsoft.com/office/spreadsheetml/2010/11/main" uri="{B97F6D7D-B522-45F9-BDA1-12C45D357490}">
          <x15:cacheHierarchy aggregatedColumn="21"/>
        </ext>
      </extLst>
    </cacheHierarchy>
    <cacheHierarchy uniqueName="[Measures].[Sum of Persons Killed 8]" caption="Sum of Persons Killed 8" measure="1" displayFolder="" measureGroup="Range 1" count="0" hidden="1">
      <extLst>
        <ext xmlns:x15="http://schemas.microsoft.com/office/spreadsheetml/2010/11/main" uri="{B97F6D7D-B522-45F9-BDA1-12C45D357490}">
          <x15:cacheHierarchy aggregatedColumn="22"/>
        </ext>
      </extLst>
    </cacheHierarchy>
    <cacheHierarchy uniqueName="[Measures].[Count of States/UTs]" caption="Count of States/UTs" measure="1" displayFolder="" measureGroup="Range 1" count="0" hidden="1">
      <extLst>
        <ext xmlns:x15="http://schemas.microsoft.com/office/spreadsheetml/2010/11/main" uri="{B97F6D7D-B522-45F9-BDA1-12C45D357490}">
          <x15:cacheHierarchy aggregatedColumn="20"/>
        </ext>
      </extLst>
    </cacheHierarchy>
  </cacheHierarchies>
  <kpis count="0"/>
  <dimensions count="9">
    <dimension name="Four_Junction" uniqueName="[Four_Junction]" caption="Four_Junction"/>
    <dimension measure="1" name="Measures" uniqueName="[Measures]" caption="Measures"/>
    <dimension name="Other" uniqueName="[Other]" caption="Other"/>
    <dimension name="Range" uniqueName="[Range]" caption="Range"/>
    <dimension name="Range 1" uniqueName="[Range 1]" caption="Range 1"/>
    <dimension name="Round_Junction" uniqueName="[Round_Junction]" caption="Round_Junction"/>
    <dimension name="Staggered_Junction" uniqueName="[Staggered_Junction]" caption="Staggered_Junction"/>
    <dimension name="T_Junction" uniqueName="[T_Junction]" caption="T_Junction"/>
    <dimension name="Y_Junction" uniqueName="[Y_Junction]" caption="Y_Junction"/>
  </dimensions>
  <measureGroups count="8">
    <measureGroup name="Four_Junction" caption="Four_Junction"/>
    <measureGroup name="Other" caption="Other"/>
    <measureGroup name="Range" caption="Range"/>
    <measureGroup name="Range 1" caption="Range 1"/>
    <measureGroup name="Round_Junction" caption="Round_Junction"/>
    <measureGroup name="Staggered_Junction" caption="Staggered_Junction"/>
    <measureGroup name="T_Junction" caption="T_Junction"/>
    <measureGroup name="Y_Junction" caption="Y_Junction"/>
  </measureGroups>
  <maps count="26">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 measureGroup="5" dimension="0"/>
    <map measureGroup="5" dimension="3"/>
    <map measureGroup="5" dimension="4"/>
    <map measureGroup="5" dimension="6"/>
    <map measureGroup="6" dimension="0"/>
    <map measureGroup="6" dimension="3"/>
    <map measureGroup="6" dimension="4"/>
    <map measureGroup="6" dimension="7"/>
    <map measureGroup="7" dimension="0"/>
    <map measureGroup="7" dimension="3"/>
    <map measureGroup="7" dimension="4"/>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8.733980439814" backgroundQuery="1" createdVersion="6" refreshedVersion="6" minRefreshableVersion="3" recordCount="0" supportSubquery="1" supportAdvancedDrill="1" xr:uid="{D006CDDF-0C7D-414E-B1EF-DC183EA56001}">
  <cacheSource type="external" connectionId="1"/>
  <cacheFields count="7">
    <cacheField name="[Measures].[Sum of Greviously Injured 3]" caption="Sum of Greviously Injured 3" numFmtId="0" hierarchy="78" level="32767"/>
    <cacheField name="[Measures].[Sum of Greviously Injured 4]" caption="Sum of Greviously Injured 4" numFmtId="0" hierarchy="79" level="32767"/>
    <cacheField name="[Measures].[Sum of Greviously Injured 6]" caption="Sum of Greviously Injured 6" numFmtId="0" hierarchy="81" level="32767"/>
    <cacheField name="[Measures].[Sum of Greviously Injured 7]" caption="Sum of Greviously Injured 7" numFmtId="0" hierarchy="82" level="32767"/>
    <cacheField name="[Measures].[Sum of Greviously Injured 2]" caption="Sum of Greviously Injured 2" numFmtId="0" hierarchy="77" level="32767"/>
    <cacheField name="[Four_Junction].[States/UTs].[States/UTs]" caption="States/UTs" numFmtId="0" level="1">
      <sharedItems containsSemiMixedTypes="0" containsNonDate="0" containsString="0"/>
    </cacheField>
    <cacheField name="[Measures].[Sum of Greviously Injured 5]" caption="Sum of Greviously Injured 5" numFmtId="0" hierarchy="80" level="32767"/>
  </cacheFields>
  <cacheHierarchies count="99">
    <cacheHierarchy uniqueName="[Four_Junction].[States/UTs]" caption="States/UTs" attribute="1" defaultMemberUniqueName="[Four_Junction].[States/UTs].[All]" allUniqueName="[Four_Junction].[States/UTs].[All]" dimensionUniqueName="[Four_Junction]" displayFolder="" count="2" memberValueDatatype="130" unbalanced="0">
      <fieldsUsage count="2">
        <fieldUsage x="-1"/>
        <fieldUsage x="5"/>
      </fieldsUsage>
    </cacheHierarchy>
    <cacheHierarchy uniqueName="[Four_Junction].[Total number of Accidents]" caption="Total number of Accidents" attribute="1" defaultMemberUniqueName="[Four_Junction].[Total number of Accidents].[All]" allUniqueName="[Four_Junction].[Total number of Accidents].[All]" dimensionUniqueName="[Four_Junction]" displayFolder="" count="0" memberValueDatatype="20" unbalanced="0"/>
    <cacheHierarchy uniqueName="[Four_Junction].[Persons Killed]" caption="Persons Killed" attribute="1" defaultMemberUniqueName="[Four_Junction].[Persons Killed].[All]" allUniqueName="[Four_Junction].[Persons Killed].[All]" dimensionUniqueName="[Four_Junction]" displayFolder="" count="0" memberValueDatatype="20" unbalanced="0"/>
    <cacheHierarchy uniqueName="[Four_Junction].[Greviously Injured]" caption="Greviously Injured" attribute="1" defaultMemberUniqueName="[Four_Junction].[Greviously Injured].[All]" allUniqueName="[Four_Junction].[Greviously Injured].[All]" dimensionUniqueName="[Four_Junction]" displayFolder="" count="0" memberValueDatatype="20" unbalanced="0"/>
    <cacheHierarchy uniqueName="[Four_Junction].[Minor Injury]" caption="Minor Injury" attribute="1" defaultMemberUniqueName="[Four_Junction].[Minor Injury].[All]" allUniqueName="[Four_Junction].[Minor Injury].[All]" dimensionUniqueName="[Four_Junction]" displayFolder="" count="0" memberValueDatatype="20" unbalanced="0"/>
    <cacheHierarchy uniqueName="[Four_Junction].[Total Injured]" caption="Total Injured" attribute="1" defaultMemberUniqueName="[Four_Junction].[Total Injured].[All]" allUniqueName="[Four_Junction].[Total Injured].[All]" dimensionUniqueName="[Four_Junction]" displayFolder="" count="0" memberValueDatatype="20" unbalanced="0"/>
    <cacheHierarchy uniqueName="[Other].[States/UTs]" caption="States/UTs" attribute="1" defaultMemberUniqueName="[Other].[States/UTs].[All]" allUniqueName="[Other].[States/UTs].[All]" dimensionUniqueName="[Other]" displayFolder="" count="0" memberValueDatatype="130" unbalanced="0"/>
    <cacheHierarchy uniqueName="[Other].[Total number of Accidents]" caption="Total number of Accidents" attribute="1" defaultMemberUniqueName="[Other].[Total number of Accidents].[All]" allUniqueName="[Other].[Total number of Accidents].[All]" dimensionUniqueName="[Other]" displayFolder="" count="0" memberValueDatatype="20" unbalanced="0"/>
    <cacheHierarchy uniqueName="[Other].[Persons Killed]" caption="Persons Killed" attribute="1" defaultMemberUniqueName="[Other].[Persons Killed].[All]" allUniqueName="[Other].[Persons Killed].[All]" dimensionUniqueName="[Other]" displayFolder="" count="0" memberValueDatatype="20" unbalanced="0"/>
    <cacheHierarchy uniqueName="[Other].[Greviously Injured]" caption="Greviously Injured" attribute="1" defaultMemberUniqueName="[Other].[Greviously Injured].[All]" allUniqueName="[Other].[Greviously Injured].[All]" dimensionUniqueName="[Other]" displayFolder="" count="0" memberValueDatatype="20" unbalanced="0"/>
    <cacheHierarchy uniqueName="[Other].[Minor Injury]" caption="Minor Injury" attribute="1" defaultMemberUniqueName="[Other].[Minor Injury].[All]" allUniqueName="[Other].[Minor Injury].[All]" dimensionUniqueName="[Other]" displayFolder="" count="0" memberValueDatatype="20" unbalanced="0"/>
    <cacheHierarchy uniqueName="[Other].[Total Injured]" caption="Total Injured" attribute="1" defaultMemberUniqueName="[Other].[Total Injured].[All]" allUniqueName="[Other].[Total Injured].[All]" dimensionUniqueName="[Other]" displayFolder="" count="0" memberValueDatatype="20" unbalanced="0"/>
    <cacheHierarchy uniqueName="[Range].[States/UTs]" caption="States/UTs" attribute="1" defaultMemberUniqueName="[Range].[States/UTs].[All]" allUniqueName="[Range].[States/UTs].[All]" dimensionUniqueName="[Range]" displayFolder="" count="0" memberValueDatatype="130" unbalanced="0"/>
    <cacheHierarchy uniqueName="[Range].[Total number of Accidents]" caption="Total number of Accidents" attribute="1" defaultMemberUniqueName="[Range].[Total number of Accidents].[All]" allUniqueName="[Range].[Total number of Accidents].[All]" dimensionUniqueName="[Range]" displayFolder="" count="0" memberValueDatatype="20" unbalanced="0"/>
    <cacheHierarchy uniqueName="[Range].[Rank of Accidents]" caption="Rank of Accidents" attribute="1" defaultMemberUniqueName="[Range].[Rank of Accidents].[All]" allUniqueName="[Range].[Rank of Accidents].[All]" dimensionUniqueName="[Range]" displayFolder="" count="0" memberValueDatatype="20" unbalanced="0"/>
    <cacheHierarchy uniqueName="[Range].[Persons Killed]" caption="Persons Killed" attribute="1" defaultMemberUniqueName="[Range].[Persons Killed].[All]" allUniqueName="[Range].[Persons Killed].[All]" dimensionUniqueName="[Range]" displayFolder="" count="0" memberValueDatatype="20" unbalanced="0"/>
    <cacheHierarchy uniqueName="[Range].[Rank of Persons Killed]" caption="Rank of Persons Killed" attribute="1" defaultMemberUniqueName="[Range].[Rank of Persons Killed].[All]" allUniqueName="[Range].[Rank of Persons Killed].[All]" dimensionUniqueName="[Range]" displayFolder="" count="0" memberValueDatatype="20" unbalanced="0"/>
    <cacheHierarchy uniqueName="[Range].[Greviously Injured]" caption="Greviously Injured" attribute="1" defaultMemberUniqueName="[Range].[Greviously Injured].[All]" allUniqueName="[Range].[Greviously Injured].[All]" dimensionUniqueName="[Range]" displayFolder="" count="0" memberValueDatatype="20" unbalanced="0"/>
    <cacheHierarchy uniqueName="[Range].[Minor Injury]" caption="Minor Injury" attribute="1" defaultMemberUniqueName="[Range].[Minor Injury].[All]" allUniqueName="[Range].[Minor Injury].[All]" dimensionUniqueName="[Range]" displayFolder="" count="0" memberValueDatatype="20" unbalanced="0"/>
    <cacheHierarchy uniqueName="[Range].[Total Injured]" caption="Total Injured" attribute="1" defaultMemberUniqueName="[Range].[Total Injured].[All]" allUniqueName="[Range].[Total Injured].[All]" dimensionUniqueName="[Range]" displayFolder="" count="0" memberValueDatatype="20" unbalanced="0"/>
    <cacheHierarchy uniqueName="[Range 1].[States/UTs]" caption="States/UTs" attribute="1" defaultMemberUniqueName="[Range 1].[States/UTs].[All]" allUniqueName="[Range 1].[States/UTs].[All]" dimensionUniqueName="[Range 1]" displayFolder="" count="0" memberValueDatatype="130" unbalanced="0"/>
    <cacheHierarchy uniqueName="[Range 1].[Total number of Accidents]" caption="Total number of Accidents" attribute="1" defaultMemberUniqueName="[Range 1].[Total number of Accidents].[All]" allUniqueName="[Range 1].[Total number of Accidents].[All]" dimensionUniqueName="[Range 1]" displayFolder="" count="0" memberValueDatatype="20" unbalanced="0"/>
    <cacheHierarchy uniqueName="[Range 1].[Persons Killed]" caption="Persons Killed" attribute="1" defaultMemberUniqueName="[Range 1].[Persons Killed].[All]" allUniqueName="[Range 1].[Persons Killed].[All]" dimensionUniqueName="[Range 1]" displayFolder="" count="0" memberValueDatatype="20" unbalanced="0"/>
    <cacheHierarchy uniqueName="[Round_Junction].[States/UTs]" caption="States/UTs" attribute="1" defaultMemberUniqueName="[Round_Junction].[States/UTs].[All]" allUniqueName="[Round_Junction].[States/UTs].[All]" dimensionUniqueName="[Round_Junction]" displayFolder="" count="0" memberValueDatatype="130" unbalanced="0"/>
    <cacheHierarchy uniqueName="[Round_Junction].[Total number of Accidents]" caption="Total number of Accidents" attribute="1" defaultMemberUniqueName="[Round_Junction].[Total number of Accidents].[All]" allUniqueName="[Round_Junction].[Total number of Accidents].[All]" dimensionUniqueName="[Round_Junction]" displayFolder="" count="0" memberValueDatatype="20" unbalanced="0"/>
    <cacheHierarchy uniqueName="[Round_Junction].[Persons Killed]" caption="Persons Killed" attribute="1" defaultMemberUniqueName="[Round_Junction].[Persons Killed].[All]" allUniqueName="[Round_Junction].[Persons Killed].[All]" dimensionUniqueName="[Round_Junction]" displayFolder="" count="0" memberValueDatatype="20" unbalanced="0"/>
    <cacheHierarchy uniqueName="[Round_Junction].[Greviously Injured]" caption="Greviously Injured" attribute="1" defaultMemberUniqueName="[Round_Junction].[Greviously Injured].[All]" allUniqueName="[Round_Junction].[Greviously Injured].[All]" dimensionUniqueName="[Round_Junction]" displayFolder="" count="0" memberValueDatatype="20" unbalanced="0"/>
    <cacheHierarchy uniqueName="[Round_Junction].[Minor Injury]" caption="Minor Injury" attribute="1" defaultMemberUniqueName="[Round_Junction].[Minor Injury].[All]" allUniqueName="[Round_Junction].[Minor Injury].[All]" dimensionUniqueName="[Round_Junction]" displayFolder="" count="0" memberValueDatatype="20" unbalanced="0"/>
    <cacheHierarchy uniqueName="[Round_Junction].[Total Injured]" caption="Total Injured" attribute="1" defaultMemberUniqueName="[Round_Junction].[Total Injured].[All]" allUniqueName="[Round_Junction].[Total Injured].[All]" dimensionUniqueName="[Round_Junction]" displayFolder="" count="0" memberValueDatatype="20" unbalanced="0"/>
    <cacheHierarchy uniqueName="[Staggered_Junction].[States/UTs]" caption="States/UTs" attribute="1" defaultMemberUniqueName="[Staggered_Junction].[States/UTs].[All]" allUniqueName="[Staggered_Junction].[States/UTs].[All]" dimensionUniqueName="[Staggered_Junction]" displayFolder="" count="0" memberValueDatatype="130" unbalanced="0"/>
    <cacheHierarchy uniqueName="[Staggered_Junction].[Total number of Accidents]" caption="Total number of Accidents" attribute="1" defaultMemberUniqueName="[Staggered_Junction].[Total number of Accidents].[All]" allUniqueName="[Staggered_Junction].[Total number of Accidents].[All]" dimensionUniqueName="[Staggered_Junction]" displayFolder="" count="0" memberValueDatatype="20" unbalanced="0"/>
    <cacheHierarchy uniqueName="[Staggered_Junction].[Persons Killed]" caption="Persons Killed" attribute="1" defaultMemberUniqueName="[Staggered_Junction].[Persons Killed].[All]" allUniqueName="[Staggered_Junction].[Persons Killed].[All]" dimensionUniqueName="[Staggered_Junction]" displayFolder="" count="0" memberValueDatatype="20" unbalanced="0"/>
    <cacheHierarchy uniqueName="[Staggered_Junction].[Greviously Injured]" caption="Greviously Injured" attribute="1" defaultMemberUniqueName="[Staggered_Junction].[Greviously Injured].[All]" allUniqueName="[Staggered_Junction].[Greviously Injured].[All]" dimensionUniqueName="[Staggered_Junction]" displayFolder="" count="0" memberValueDatatype="20" unbalanced="0"/>
    <cacheHierarchy uniqueName="[Staggered_Junction].[Minor Injury]" caption="Minor Injury" attribute="1" defaultMemberUniqueName="[Staggered_Junction].[Minor Injury].[All]" allUniqueName="[Staggered_Junction].[Minor Injury].[All]" dimensionUniqueName="[Staggered_Junction]" displayFolder="" count="0" memberValueDatatype="20" unbalanced="0"/>
    <cacheHierarchy uniqueName="[Staggered_Junction].[Total Injured]" caption="Total Injured" attribute="1" defaultMemberUniqueName="[Staggered_Junction].[Total Injured].[All]" allUniqueName="[Staggered_Junction].[Total Injured].[All]" dimensionUniqueName="[Staggered_Junction]" displayFolder="" count="0" memberValueDatatype="20" unbalanced="0"/>
    <cacheHierarchy uniqueName="[T_Junction].[States/UTs]" caption="States/UTs" attribute="1" defaultMemberUniqueName="[T_Junction].[States/UTs].[All]" allUniqueName="[T_Junction].[States/UTs].[All]" dimensionUniqueName="[T_Junction]" displayFolder="" count="0" memberValueDatatype="130" unbalanced="0"/>
    <cacheHierarchy uniqueName="[T_Junction].[Total number of Accidents]" caption="Total number of Accidents" attribute="1" defaultMemberUniqueName="[T_Junction].[Total number of Accidents].[All]" allUniqueName="[T_Junction].[Total number of Accidents].[All]" dimensionUniqueName="[T_Junction]" displayFolder="" count="0" memberValueDatatype="20" unbalanced="0"/>
    <cacheHierarchy uniqueName="[T_Junction].[Rank of Accidents]" caption="Rank of Accidents" attribute="1" defaultMemberUniqueName="[T_Junction].[Rank of Accidents].[All]" allUniqueName="[T_Junction].[Rank of Accidents].[All]" dimensionUniqueName="[T_Junction]" displayFolder="" count="0" memberValueDatatype="20" unbalanced="0"/>
    <cacheHierarchy uniqueName="[T_Junction].[Persons Killed]" caption="Persons Killed" attribute="1" defaultMemberUniqueName="[T_Junction].[Persons Killed].[All]" allUniqueName="[T_Junction].[Persons Killed].[All]" dimensionUniqueName="[T_Junction]" displayFolder="" count="0" memberValueDatatype="20" unbalanced="0"/>
    <cacheHierarchy uniqueName="[T_Junction].[Rank of Persons Killed]" caption="Rank of Persons Killed" attribute="1" defaultMemberUniqueName="[T_Junction].[Rank of Persons Killed].[All]" allUniqueName="[T_Junction].[Rank of Persons Killed].[All]" dimensionUniqueName="[T_Junction]" displayFolder="" count="0" memberValueDatatype="20" unbalanced="0"/>
    <cacheHierarchy uniqueName="[T_Junction].[Greviously Injured]" caption="Greviously Injured" attribute="1" defaultMemberUniqueName="[T_Junction].[Greviously Injured].[All]" allUniqueName="[T_Junction].[Greviously Injured].[All]" dimensionUniqueName="[T_Junction]" displayFolder="" count="0" memberValueDatatype="20" unbalanced="0"/>
    <cacheHierarchy uniqueName="[T_Junction].[Minor Injury]" caption="Minor Injury" attribute="1" defaultMemberUniqueName="[T_Junction].[Minor Injury].[All]" allUniqueName="[T_Junction].[Minor Injury].[All]" dimensionUniqueName="[T_Junction]" displayFolder="" count="0" memberValueDatatype="20" unbalanced="0"/>
    <cacheHierarchy uniqueName="[T_Junction].[Total Injured]" caption="Total Injured" attribute="1" defaultMemberUniqueName="[T_Junction].[Total Injured].[All]" allUniqueName="[T_Junction].[Total Injured].[All]" dimensionUniqueName="[T_Junction]" displayFolder="" count="0" memberValueDatatype="20" unbalanced="0"/>
    <cacheHierarchy uniqueName="[Y_Junction].[States/UTs]" caption="States/UTs" attribute="1" defaultMemberUniqueName="[Y_Junction].[States/UTs].[All]" allUniqueName="[Y_Junction].[States/UTs].[All]" dimensionUniqueName="[Y_Junction]" displayFolder="" count="0" memberValueDatatype="130" unbalanced="0"/>
    <cacheHierarchy uniqueName="[Y_Junction].[Total number of Accidents]" caption="Total number of Accidents" attribute="1" defaultMemberUniqueName="[Y_Junction].[Total number of Accidents].[All]" allUniqueName="[Y_Junction].[Total number of Accidents].[All]" dimensionUniqueName="[Y_Junction]" displayFolder="" count="0" memberValueDatatype="20" unbalanced="0"/>
    <cacheHierarchy uniqueName="[Y_Junction].[Persons Killed]" caption="Persons Killed" attribute="1" defaultMemberUniqueName="[Y_Junction].[Persons Killed].[All]" allUniqueName="[Y_Junction].[Persons Killed].[All]" dimensionUniqueName="[Y_Junction]" displayFolder="" count="0" memberValueDatatype="20" unbalanced="0"/>
    <cacheHierarchy uniqueName="[Y_Junction].[Greviously Injured]" caption="Greviously Injured" attribute="1" defaultMemberUniqueName="[Y_Junction].[Greviously Injured].[All]" allUniqueName="[Y_Junction].[Greviously Injured].[All]" dimensionUniqueName="[Y_Junction]" displayFolder="" count="0" memberValueDatatype="20" unbalanced="0"/>
    <cacheHierarchy uniqueName="[Y_Junction].[Minor Injury]" caption="Minor Injury" attribute="1" defaultMemberUniqueName="[Y_Junction].[Minor Injury].[All]" allUniqueName="[Y_Junction].[Minor Injury].[All]" dimensionUniqueName="[Y_Junction]" displayFolder="" count="0" memberValueDatatype="20" unbalanced="0"/>
    <cacheHierarchy uniqueName="[Y_Junction].[Total Injured]" caption="Total Injured" attribute="1" defaultMemberUniqueName="[Y_Junction].[Total Injured].[All]" allUniqueName="[Y_Junction].[Total Injured].[All]" dimensionUniqueName="[Y_Junction]" displayFolder="" count="0" memberValueDatatype="20" unbalanced="0"/>
    <cacheHierarchy uniqueName="[Measures].[__XL_Count Range]" caption="__XL_Count Range" measure="1" displayFolder="" measureGroup="Range" count="0" hidden="1"/>
    <cacheHierarchy uniqueName="[Measures].[__XL_Count Four_Junction]" caption="__XL_Count Four_Junction" measure="1" displayFolder="" measureGroup="Four_Junction" count="0" hidden="1"/>
    <cacheHierarchy uniqueName="[Measures].[__XL_Count Other]" caption="__XL_Count Other" measure="1" displayFolder="" measureGroup="Other" count="0" hidden="1"/>
    <cacheHierarchy uniqueName="[Measures].[__XL_Count Round_Junction]" caption="__XL_Count Round_Junction" measure="1" displayFolder="" measureGroup="Round_Junction" count="0" hidden="1"/>
    <cacheHierarchy uniqueName="[Measures].[__XL_Count Staggered_Junction]" caption="__XL_Count Staggered_Junction" measure="1" displayFolder="" measureGroup="Staggered_Junction" count="0" hidden="1"/>
    <cacheHierarchy uniqueName="[Measures].[__XL_Count T_Junction]" caption="__XL_Count T_Junction" measure="1" displayFolder="" measureGroup="T_Junction" count="0" hidden="1"/>
    <cacheHierarchy uniqueName="[Measures].[__XL_Count Y_Junction]" caption="__XL_Count Y_Junction" measure="1" displayFolder="" measureGroup="Y_Junction"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number of Accidents]" caption="Sum of Total number of Accidents" measure="1" displayFolder="" measureGroup="Range" count="0" hidden="1">
      <extLst>
        <ext xmlns:x15="http://schemas.microsoft.com/office/spreadsheetml/2010/11/main" uri="{B97F6D7D-B522-45F9-BDA1-12C45D357490}">
          <x15:cacheHierarchy aggregatedColumn="13"/>
        </ext>
      </extLst>
    </cacheHierarchy>
    <cacheHierarchy uniqueName="[Measures].[Sum of Rank of Accidents]" caption="Sum of Rank of Accidents" measure="1" displayFolder="" measureGroup="Range" count="0" hidden="1">
      <extLst>
        <ext xmlns:x15="http://schemas.microsoft.com/office/spreadsheetml/2010/11/main" uri="{B97F6D7D-B522-45F9-BDA1-12C45D357490}">
          <x15:cacheHierarchy aggregatedColumn="14"/>
        </ext>
      </extLst>
    </cacheHierarchy>
    <cacheHierarchy uniqueName="[Measures].[Sum of Persons Killed]" caption="Sum of Persons Killed" measure="1" displayFolder="" measureGroup="Range" count="0" hidden="1">
      <extLst>
        <ext xmlns:x15="http://schemas.microsoft.com/office/spreadsheetml/2010/11/main" uri="{B97F6D7D-B522-45F9-BDA1-12C45D357490}">
          <x15:cacheHierarchy aggregatedColumn="15"/>
        </ext>
      </extLst>
    </cacheHierarchy>
    <cacheHierarchy uniqueName="[Measures].[Sum of Rank of Persons Killed]" caption="Sum of Rank of Persons Killed" measure="1" displayFolder="" measureGroup="Range" count="0" hidden="1">
      <extLst>
        <ext xmlns:x15="http://schemas.microsoft.com/office/spreadsheetml/2010/11/main" uri="{B97F6D7D-B522-45F9-BDA1-12C45D357490}">
          <x15:cacheHierarchy aggregatedColumn="16"/>
        </ext>
      </extLst>
    </cacheHierarchy>
    <cacheHierarchy uniqueName="[Measures].[Sum of Greviously Injured]" caption="Sum of Greviously Injured" measure="1" displayFolder="" measureGroup="Range" count="0" hidden="1">
      <extLst>
        <ext xmlns:x15="http://schemas.microsoft.com/office/spreadsheetml/2010/11/main" uri="{B97F6D7D-B522-45F9-BDA1-12C45D357490}">
          <x15:cacheHierarchy aggregatedColumn="17"/>
        </ext>
      </extLst>
    </cacheHierarchy>
    <cacheHierarchy uniqueName="[Measures].[Sum of Minor Injury]" caption="Sum of Minor Injury" measure="1" displayFolder="" measureGroup="Range" count="0" hidden="1">
      <extLst>
        <ext xmlns:x15="http://schemas.microsoft.com/office/spreadsheetml/2010/11/main" uri="{B97F6D7D-B522-45F9-BDA1-12C45D357490}">
          <x15:cacheHierarchy aggregatedColumn="18"/>
        </ext>
      </extLst>
    </cacheHierarchy>
    <cacheHierarchy uniqueName="[Measures].[Sum of Total Injured]" caption="Sum of Total Injured" measure="1" displayFolder="" measureGroup="Range" count="0" hidden="1">
      <extLst>
        <ext xmlns:x15="http://schemas.microsoft.com/office/spreadsheetml/2010/11/main" uri="{B97F6D7D-B522-45F9-BDA1-12C45D357490}">
          <x15:cacheHierarchy aggregatedColumn="19"/>
        </ext>
      </extLst>
    </cacheHierarchy>
    <cacheHierarchy uniqueName="[Measures].[Sum of Total number of Accidents 2]" caption="Sum of Total number of Accidents 2" measure="1" displayFolder="" measureGroup="Four_Junction" count="0" hidden="1">
      <extLst>
        <ext xmlns:x15="http://schemas.microsoft.com/office/spreadsheetml/2010/11/main" uri="{B97F6D7D-B522-45F9-BDA1-12C45D357490}">
          <x15:cacheHierarchy aggregatedColumn="1"/>
        </ext>
      </extLst>
    </cacheHierarchy>
    <cacheHierarchy uniqueName="[Measures].[Sum of Total number of Accidents 3]" caption="Sum of Total number of Accidents 3" measure="1" displayFolder="" measureGroup="Other" count="0" hidden="1">
      <extLst>
        <ext xmlns:x15="http://schemas.microsoft.com/office/spreadsheetml/2010/11/main" uri="{B97F6D7D-B522-45F9-BDA1-12C45D357490}">
          <x15:cacheHierarchy aggregatedColumn="7"/>
        </ext>
      </extLst>
    </cacheHierarchy>
    <cacheHierarchy uniqueName="[Measures].[Sum of Total number of Accidents 4]" caption="Sum of Total number of Accidents 4" measure="1" displayFolder="" measureGroup="Round_Junction" count="0" hidden="1">
      <extLst>
        <ext xmlns:x15="http://schemas.microsoft.com/office/spreadsheetml/2010/11/main" uri="{B97F6D7D-B522-45F9-BDA1-12C45D357490}">
          <x15:cacheHierarchy aggregatedColumn="24"/>
        </ext>
      </extLst>
    </cacheHierarchy>
    <cacheHierarchy uniqueName="[Measures].[Sum of Total number of Accidents 5]" caption="Sum of Total number of Accidents 5" measure="1" displayFolder="" measureGroup="Staggered_Junction" count="0" hidden="1">
      <extLst>
        <ext xmlns:x15="http://schemas.microsoft.com/office/spreadsheetml/2010/11/main" uri="{B97F6D7D-B522-45F9-BDA1-12C45D357490}">
          <x15:cacheHierarchy aggregatedColumn="30"/>
        </ext>
      </extLst>
    </cacheHierarchy>
    <cacheHierarchy uniqueName="[Measures].[Sum of Total number of Accidents 6]" caption="Sum of Total number of Accidents 6" measure="1" displayFolder="" measureGroup="T_Junction" count="0" hidden="1">
      <extLst>
        <ext xmlns:x15="http://schemas.microsoft.com/office/spreadsheetml/2010/11/main" uri="{B97F6D7D-B522-45F9-BDA1-12C45D357490}">
          <x15:cacheHierarchy aggregatedColumn="36"/>
        </ext>
      </extLst>
    </cacheHierarchy>
    <cacheHierarchy uniqueName="[Measures].[Sum of Total number of Accidents 7]" caption="Sum of Total number of Accidents 7" measure="1" displayFolder="" measureGroup="Y_Junction" count="0" hidden="1">
      <extLst>
        <ext xmlns:x15="http://schemas.microsoft.com/office/spreadsheetml/2010/11/main" uri="{B97F6D7D-B522-45F9-BDA1-12C45D357490}">
          <x15:cacheHierarchy aggregatedColumn="44"/>
        </ext>
      </extLst>
    </cacheHierarchy>
    <cacheHierarchy uniqueName="[Measures].[Sum of Persons Killed 2]" caption="Sum of Persons Killed 2" measure="1" displayFolder="" measureGroup="Four_Junction" count="0" hidden="1">
      <extLst>
        <ext xmlns:x15="http://schemas.microsoft.com/office/spreadsheetml/2010/11/main" uri="{B97F6D7D-B522-45F9-BDA1-12C45D357490}">
          <x15:cacheHierarchy aggregatedColumn="2"/>
        </ext>
      </extLst>
    </cacheHierarchy>
    <cacheHierarchy uniqueName="[Measures].[Sum of Persons Killed 3]" caption="Sum of Persons Killed 3" measure="1" displayFolder="" measureGroup="T_Junction" count="0" hidden="1">
      <extLst>
        <ext xmlns:x15="http://schemas.microsoft.com/office/spreadsheetml/2010/11/main" uri="{B97F6D7D-B522-45F9-BDA1-12C45D357490}">
          <x15:cacheHierarchy aggregatedColumn="38"/>
        </ext>
      </extLst>
    </cacheHierarchy>
    <cacheHierarchy uniqueName="[Measures].[Sum of Persons Killed 4]" caption="Sum of Persons Killed 4" measure="1" displayFolder="" measureGroup="Y_Junction" count="0" hidden="1">
      <extLst>
        <ext xmlns:x15="http://schemas.microsoft.com/office/spreadsheetml/2010/11/main" uri="{B97F6D7D-B522-45F9-BDA1-12C45D357490}">
          <x15:cacheHierarchy aggregatedColumn="45"/>
        </ext>
      </extLst>
    </cacheHierarchy>
    <cacheHierarchy uniqueName="[Measures].[Sum of Persons Killed 5]" caption="Sum of Persons Killed 5" measure="1" displayFolder="" measureGroup="Staggered_Junction" count="0" hidden="1">
      <extLst>
        <ext xmlns:x15="http://schemas.microsoft.com/office/spreadsheetml/2010/11/main" uri="{B97F6D7D-B522-45F9-BDA1-12C45D357490}">
          <x15:cacheHierarchy aggregatedColumn="31"/>
        </ext>
      </extLst>
    </cacheHierarchy>
    <cacheHierarchy uniqueName="[Measures].[Sum of Persons Killed 6]" caption="Sum of Persons Killed 6" measure="1" displayFolder="" measureGroup="Round_Junction" count="0" hidden="1">
      <extLst>
        <ext xmlns:x15="http://schemas.microsoft.com/office/spreadsheetml/2010/11/main" uri="{B97F6D7D-B522-45F9-BDA1-12C45D357490}">
          <x15:cacheHierarchy aggregatedColumn="25"/>
        </ext>
      </extLst>
    </cacheHierarchy>
    <cacheHierarchy uniqueName="[Measures].[Sum of Persons Killed 7]" caption="Sum of Persons Killed 7" measure="1" displayFolder="" measureGroup="Other" count="0" hidden="1">
      <extLst>
        <ext xmlns:x15="http://schemas.microsoft.com/office/spreadsheetml/2010/11/main" uri="{B97F6D7D-B522-45F9-BDA1-12C45D357490}">
          <x15:cacheHierarchy aggregatedColumn="8"/>
        </ext>
      </extLst>
    </cacheHierarchy>
    <cacheHierarchy uniqueName="[Measures].[Sum of Greviously Injured 2]" caption="Sum of Greviously Injured 2" measure="1" displayFolder="" measureGroup="T_Junction" count="0" oneField="1" hidden="1">
      <fieldsUsage count="1">
        <fieldUsage x="4"/>
      </fieldsUsage>
      <extLst>
        <ext xmlns:x15="http://schemas.microsoft.com/office/spreadsheetml/2010/11/main" uri="{B97F6D7D-B522-45F9-BDA1-12C45D357490}">
          <x15:cacheHierarchy aggregatedColumn="40"/>
        </ext>
      </extLst>
    </cacheHierarchy>
    <cacheHierarchy uniqueName="[Measures].[Sum of Greviously Injured 3]" caption="Sum of Greviously Injured 3" measure="1" displayFolder="" measureGroup="Y_Junction"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Greviously Injured 4]" caption="Sum of Greviously Injured 4" measure="1" displayFolder="" measureGroup="Four_Junction"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Greviously Injured 5]" caption="Sum of Greviously Injured 5" measure="1" displayFolder="" measureGroup="Other" count="0" oneField="1" hidden="1">
      <fieldsUsage count="1">
        <fieldUsage x="6"/>
      </fieldsUsage>
      <extLst>
        <ext xmlns:x15="http://schemas.microsoft.com/office/spreadsheetml/2010/11/main" uri="{B97F6D7D-B522-45F9-BDA1-12C45D357490}">
          <x15:cacheHierarchy aggregatedColumn="9"/>
        </ext>
      </extLst>
    </cacheHierarchy>
    <cacheHierarchy uniqueName="[Measures].[Sum of Greviously Injured 6]" caption="Sum of Greviously Injured 6" measure="1" displayFolder="" measureGroup="Round_Junction"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Greviously Injured 7]" caption="Sum of Greviously Injured 7" measure="1" displayFolder="" measureGroup="Staggered_Junction" count="0" oneField="1" hidden="1">
      <fieldsUsage count="1">
        <fieldUsage x="3"/>
      </fieldsUsage>
      <extLst>
        <ext xmlns:x15="http://schemas.microsoft.com/office/spreadsheetml/2010/11/main" uri="{B97F6D7D-B522-45F9-BDA1-12C45D357490}">
          <x15:cacheHierarchy aggregatedColumn="32"/>
        </ext>
      </extLst>
    </cacheHierarchy>
    <cacheHierarchy uniqueName="[Measures].[Sum of Minor Injury 2]" caption="Sum of Minor Injury 2" measure="1" displayFolder="" measureGroup="Four_Junction" count="0" hidden="1">
      <extLst>
        <ext xmlns:x15="http://schemas.microsoft.com/office/spreadsheetml/2010/11/main" uri="{B97F6D7D-B522-45F9-BDA1-12C45D357490}">
          <x15:cacheHierarchy aggregatedColumn="4"/>
        </ext>
      </extLst>
    </cacheHierarchy>
    <cacheHierarchy uniqueName="[Measures].[Sum of Minor Injury 3]" caption="Sum of Minor Injury 3" measure="1" displayFolder="" measureGroup="Other" count="0" hidden="1">
      <extLst>
        <ext xmlns:x15="http://schemas.microsoft.com/office/spreadsheetml/2010/11/main" uri="{B97F6D7D-B522-45F9-BDA1-12C45D357490}">
          <x15:cacheHierarchy aggregatedColumn="10"/>
        </ext>
      </extLst>
    </cacheHierarchy>
    <cacheHierarchy uniqueName="[Measures].[Sum of Minor Injury 4]" caption="Sum of Minor Injury 4" measure="1" displayFolder="" measureGroup="Staggered_Junction" count="0" hidden="1">
      <extLst>
        <ext xmlns:x15="http://schemas.microsoft.com/office/spreadsheetml/2010/11/main" uri="{B97F6D7D-B522-45F9-BDA1-12C45D357490}">
          <x15:cacheHierarchy aggregatedColumn="33"/>
        </ext>
      </extLst>
    </cacheHierarchy>
    <cacheHierarchy uniqueName="[Measures].[Sum of Minor Injury 5]" caption="Sum of Minor Injury 5" measure="1" displayFolder="" measureGroup="T_Junction" count="0" hidden="1">
      <extLst>
        <ext xmlns:x15="http://schemas.microsoft.com/office/spreadsheetml/2010/11/main" uri="{B97F6D7D-B522-45F9-BDA1-12C45D357490}">
          <x15:cacheHierarchy aggregatedColumn="41"/>
        </ext>
      </extLst>
    </cacheHierarchy>
    <cacheHierarchy uniqueName="[Measures].[Sum of Minor Injury 6]" caption="Sum of Minor Injury 6" measure="1" displayFolder="" measureGroup="Y_Junction" count="0" hidden="1">
      <extLst>
        <ext xmlns:x15="http://schemas.microsoft.com/office/spreadsheetml/2010/11/main" uri="{B97F6D7D-B522-45F9-BDA1-12C45D357490}">
          <x15:cacheHierarchy aggregatedColumn="47"/>
        </ext>
      </extLst>
    </cacheHierarchy>
    <cacheHierarchy uniqueName="[Measures].[Sum of Total Injured 2]" caption="Sum of Total Injured 2" measure="1" displayFolder="" measureGroup="Four_Junction" count="0" hidden="1">
      <extLst>
        <ext xmlns:x15="http://schemas.microsoft.com/office/spreadsheetml/2010/11/main" uri="{B97F6D7D-B522-45F9-BDA1-12C45D357490}">
          <x15:cacheHierarchy aggregatedColumn="5"/>
        </ext>
      </extLst>
    </cacheHierarchy>
    <cacheHierarchy uniqueName="[Measures].[Sum of Total Injured 3]" caption="Sum of Total Injured 3" measure="1" displayFolder="" measureGroup="Other" count="0" hidden="1">
      <extLst>
        <ext xmlns:x15="http://schemas.microsoft.com/office/spreadsheetml/2010/11/main" uri="{B97F6D7D-B522-45F9-BDA1-12C45D357490}">
          <x15:cacheHierarchy aggregatedColumn="11"/>
        </ext>
      </extLst>
    </cacheHierarchy>
    <cacheHierarchy uniqueName="[Measures].[Sum of Total Injured 4]" caption="Sum of Total Injured 4" measure="1" displayFolder="" measureGroup="Round_Junction" count="0" hidden="1">
      <extLst>
        <ext xmlns:x15="http://schemas.microsoft.com/office/spreadsheetml/2010/11/main" uri="{B97F6D7D-B522-45F9-BDA1-12C45D357490}">
          <x15:cacheHierarchy aggregatedColumn="28"/>
        </ext>
      </extLst>
    </cacheHierarchy>
    <cacheHierarchy uniqueName="[Measures].[Sum of Total Injured 5]" caption="Sum of Total Injured 5" measure="1" displayFolder="" measureGroup="Staggered_Junction" count="0" hidden="1">
      <extLst>
        <ext xmlns:x15="http://schemas.microsoft.com/office/spreadsheetml/2010/11/main" uri="{B97F6D7D-B522-45F9-BDA1-12C45D357490}">
          <x15:cacheHierarchy aggregatedColumn="34"/>
        </ext>
      </extLst>
    </cacheHierarchy>
    <cacheHierarchy uniqueName="[Measures].[Sum of Total Injured 6]" caption="Sum of Total Injured 6" measure="1" displayFolder="" measureGroup="T_Junction" count="0" hidden="1">
      <extLst>
        <ext xmlns:x15="http://schemas.microsoft.com/office/spreadsheetml/2010/11/main" uri="{B97F6D7D-B522-45F9-BDA1-12C45D357490}">
          <x15:cacheHierarchy aggregatedColumn="42"/>
        </ext>
      </extLst>
    </cacheHierarchy>
    <cacheHierarchy uniqueName="[Measures].[Sum of Total Injured 7]" caption="Sum of Total Injured 7" measure="1" displayFolder="" measureGroup="Y_Junction" count="0" hidden="1">
      <extLst>
        <ext xmlns:x15="http://schemas.microsoft.com/office/spreadsheetml/2010/11/main" uri="{B97F6D7D-B522-45F9-BDA1-12C45D357490}">
          <x15:cacheHierarchy aggregatedColumn="48"/>
        </ext>
      </extLst>
    </cacheHierarchy>
    <cacheHierarchy uniqueName="[Measures].[Sum of Rank of Accidents 2]" caption="Sum of Rank of Accidents 2" measure="1" displayFolder="" measureGroup="T_Junction" count="0" hidden="1">
      <extLst>
        <ext xmlns:x15="http://schemas.microsoft.com/office/spreadsheetml/2010/11/main" uri="{B97F6D7D-B522-45F9-BDA1-12C45D357490}">
          <x15:cacheHierarchy aggregatedColumn="37"/>
        </ext>
      </extLst>
    </cacheHierarchy>
    <cacheHierarchy uniqueName="[Measures].[Sum of Rank of Persons Killed 2]" caption="Sum of Rank of Persons Killed 2" measure="1" displayFolder="" measureGroup="T_Junction" count="0" hidden="1">
      <extLst>
        <ext xmlns:x15="http://schemas.microsoft.com/office/spreadsheetml/2010/11/main" uri="{B97F6D7D-B522-45F9-BDA1-12C45D357490}">
          <x15:cacheHierarchy aggregatedColumn="39"/>
        </ext>
      </extLst>
    </cacheHierarchy>
    <cacheHierarchy uniqueName="[Measures].[Sum of Total number of Accidents 8]" caption="Sum of Total number of Accidents 8" measure="1" displayFolder="" measureGroup="Range 1" count="0" hidden="1">
      <extLst>
        <ext xmlns:x15="http://schemas.microsoft.com/office/spreadsheetml/2010/11/main" uri="{B97F6D7D-B522-45F9-BDA1-12C45D357490}">
          <x15:cacheHierarchy aggregatedColumn="21"/>
        </ext>
      </extLst>
    </cacheHierarchy>
    <cacheHierarchy uniqueName="[Measures].[Sum of Persons Killed 8]" caption="Sum of Persons Killed 8" measure="1" displayFolder="" measureGroup="Range 1" count="0" hidden="1">
      <extLst>
        <ext xmlns:x15="http://schemas.microsoft.com/office/spreadsheetml/2010/11/main" uri="{B97F6D7D-B522-45F9-BDA1-12C45D357490}">
          <x15:cacheHierarchy aggregatedColumn="22"/>
        </ext>
      </extLst>
    </cacheHierarchy>
    <cacheHierarchy uniqueName="[Measures].[Count of States/UTs]" caption="Count of States/UTs" measure="1" displayFolder="" measureGroup="Range 1" count="0" hidden="1">
      <extLst>
        <ext xmlns:x15="http://schemas.microsoft.com/office/spreadsheetml/2010/11/main" uri="{B97F6D7D-B522-45F9-BDA1-12C45D357490}">
          <x15:cacheHierarchy aggregatedColumn="20"/>
        </ext>
      </extLst>
    </cacheHierarchy>
  </cacheHierarchies>
  <kpis count="0"/>
  <dimensions count="9">
    <dimension name="Four_Junction" uniqueName="[Four_Junction]" caption="Four_Junction"/>
    <dimension measure="1" name="Measures" uniqueName="[Measures]" caption="Measures"/>
    <dimension name="Other" uniqueName="[Other]" caption="Other"/>
    <dimension name="Range" uniqueName="[Range]" caption="Range"/>
    <dimension name="Range 1" uniqueName="[Range 1]" caption="Range 1"/>
    <dimension name="Round_Junction" uniqueName="[Round_Junction]" caption="Round_Junction"/>
    <dimension name="Staggered_Junction" uniqueName="[Staggered_Junction]" caption="Staggered_Junction"/>
    <dimension name="T_Junction" uniqueName="[T_Junction]" caption="T_Junction"/>
    <dimension name="Y_Junction" uniqueName="[Y_Junction]" caption="Y_Junction"/>
  </dimensions>
  <measureGroups count="8">
    <measureGroup name="Four_Junction" caption="Four_Junction"/>
    <measureGroup name="Other" caption="Other"/>
    <measureGroup name="Range" caption="Range"/>
    <measureGroup name="Range 1" caption="Range 1"/>
    <measureGroup name="Round_Junction" caption="Round_Junction"/>
    <measureGroup name="Staggered_Junction" caption="Staggered_Junction"/>
    <measureGroup name="T_Junction" caption="T_Junction"/>
    <measureGroup name="Y_Junction" caption="Y_Junction"/>
  </measureGroups>
  <maps count="26">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 measureGroup="5" dimension="0"/>
    <map measureGroup="5" dimension="3"/>
    <map measureGroup="5" dimension="4"/>
    <map measureGroup="5" dimension="6"/>
    <map measureGroup="6" dimension="0"/>
    <map measureGroup="6" dimension="3"/>
    <map measureGroup="6" dimension="4"/>
    <map measureGroup="6" dimension="7"/>
    <map measureGroup="7" dimension="0"/>
    <map measureGroup="7" dimension="3"/>
    <map measureGroup="7" dimension="4"/>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8.733981018515" backgroundQuery="1" createdVersion="6" refreshedVersion="6" minRefreshableVersion="3" recordCount="0" supportSubquery="1" supportAdvancedDrill="1" xr:uid="{76256141-84D0-4BCA-B51D-1A0A49C30B41}">
  <cacheSource type="external" connectionId="1"/>
  <cacheFields count="6">
    <cacheField name="[Measures].[Sum of Minor Injury 6]" caption="Sum of Minor Injury 6" numFmtId="0" hierarchy="87" level="32767"/>
    <cacheField name="[Measures].[Sum of Minor Injury 2]" caption="Sum of Minor Injury 2" numFmtId="0" hierarchy="83" level="32767"/>
    <cacheField name="[Measures].[Sum of Minor Injury 3]" caption="Sum of Minor Injury 3" numFmtId="0" hierarchy="84" level="32767"/>
    <cacheField name="[Measures].[Sum of Minor Injury 4]" caption="Sum of Minor Injury 4" numFmtId="0" hierarchy="85" level="32767"/>
    <cacheField name="[Measures].[Sum of Minor Injury 5]" caption="Sum of Minor Injury 5" numFmtId="0" hierarchy="86" level="32767"/>
    <cacheField name="[Four_Junction].[States/UTs].[States/UTs]" caption="States/UTs" numFmtId="0" level="1">
      <sharedItems containsSemiMixedTypes="0" containsNonDate="0" containsString="0"/>
    </cacheField>
  </cacheFields>
  <cacheHierarchies count="99">
    <cacheHierarchy uniqueName="[Four_Junction].[States/UTs]" caption="States/UTs" attribute="1" defaultMemberUniqueName="[Four_Junction].[States/UTs].[All]" allUniqueName="[Four_Junction].[States/UTs].[All]" dimensionUniqueName="[Four_Junction]" displayFolder="" count="2" memberValueDatatype="130" unbalanced="0">
      <fieldsUsage count="2">
        <fieldUsage x="-1"/>
        <fieldUsage x="5"/>
      </fieldsUsage>
    </cacheHierarchy>
    <cacheHierarchy uniqueName="[Four_Junction].[Total number of Accidents]" caption="Total number of Accidents" attribute="1" defaultMemberUniqueName="[Four_Junction].[Total number of Accidents].[All]" allUniqueName="[Four_Junction].[Total number of Accidents].[All]" dimensionUniqueName="[Four_Junction]" displayFolder="" count="0" memberValueDatatype="20" unbalanced="0"/>
    <cacheHierarchy uniqueName="[Four_Junction].[Persons Killed]" caption="Persons Killed" attribute="1" defaultMemberUniqueName="[Four_Junction].[Persons Killed].[All]" allUniqueName="[Four_Junction].[Persons Killed].[All]" dimensionUniqueName="[Four_Junction]" displayFolder="" count="0" memberValueDatatype="20" unbalanced="0"/>
    <cacheHierarchy uniqueName="[Four_Junction].[Greviously Injured]" caption="Greviously Injured" attribute="1" defaultMemberUniqueName="[Four_Junction].[Greviously Injured].[All]" allUniqueName="[Four_Junction].[Greviously Injured].[All]" dimensionUniqueName="[Four_Junction]" displayFolder="" count="0" memberValueDatatype="20" unbalanced="0"/>
    <cacheHierarchy uniqueName="[Four_Junction].[Minor Injury]" caption="Minor Injury" attribute="1" defaultMemberUniqueName="[Four_Junction].[Minor Injury].[All]" allUniqueName="[Four_Junction].[Minor Injury].[All]" dimensionUniqueName="[Four_Junction]" displayFolder="" count="0" memberValueDatatype="20" unbalanced="0"/>
    <cacheHierarchy uniqueName="[Four_Junction].[Total Injured]" caption="Total Injured" attribute="1" defaultMemberUniqueName="[Four_Junction].[Total Injured].[All]" allUniqueName="[Four_Junction].[Total Injured].[All]" dimensionUniqueName="[Four_Junction]" displayFolder="" count="0" memberValueDatatype="20" unbalanced="0"/>
    <cacheHierarchy uniqueName="[Other].[States/UTs]" caption="States/UTs" attribute="1" defaultMemberUniqueName="[Other].[States/UTs].[All]" allUniqueName="[Other].[States/UTs].[All]" dimensionUniqueName="[Other]" displayFolder="" count="0" memberValueDatatype="130" unbalanced="0"/>
    <cacheHierarchy uniqueName="[Other].[Total number of Accidents]" caption="Total number of Accidents" attribute="1" defaultMemberUniqueName="[Other].[Total number of Accidents].[All]" allUniqueName="[Other].[Total number of Accidents].[All]" dimensionUniqueName="[Other]" displayFolder="" count="0" memberValueDatatype="20" unbalanced="0"/>
    <cacheHierarchy uniqueName="[Other].[Persons Killed]" caption="Persons Killed" attribute="1" defaultMemberUniqueName="[Other].[Persons Killed].[All]" allUniqueName="[Other].[Persons Killed].[All]" dimensionUniqueName="[Other]" displayFolder="" count="0" memberValueDatatype="20" unbalanced="0"/>
    <cacheHierarchy uniqueName="[Other].[Greviously Injured]" caption="Greviously Injured" attribute="1" defaultMemberUniqueName="[Other].[Greviously Injured].[All]" allUniqueName="[Other].[Greviously Injured].[All]" dimensionUniqueName="[Other]" displayFolder="" count="0" memberValueDatatype="20" unbalanced="0"/>
    <cacheHierarchy uniqueName="[Other].[Minor Injury]" caption="Minor Injury" attribute="1" defaultMemberUniqueName="[Other].[Minor Injury].[All]" allUniqueName="[Other].[Minor Injury].[All]" dimensionUniqueName="[Other]" displayFolder="" count="0" memberValueDatatype="20" unbalanced="0"/>
    <cacheHierarchy uniqueName="[Other].[Total Injured]" caption="Total Injured" attribute="1" defaultMemberUniqueName="[Other].[Total Injured].[All]" allUniqueName="[Other].[Total Injured].[All]" dimensionUniqueName="[Other]" displayFolder="" count="0" memberValueDatatype="20" unbalanced="0"/>
    <cacheHierarchy uniqueName="[Range].[States/UTs]" caption="States/UTs" attribute="1" defaultMemberUniqueName="[Range].[States/UTs].[All]" allUniqueName="[Range].[States/UTs].[All]" dimensionUniqueName="[Range]" displayFolder="" count="0" memberValueDatatype="130" unbalanced="0"/>
    <cacheHierarchy uniqueName="[Range].[Total number of Accidents]" caption="Total number of Accidents" attribute="1" defaultMemberUniqueName="[Range].[Total number of Accidents].[All]" allUniqueName="[Range].[Total number of Accidents].[All]" dimensionUniqueName="[Range]" displayFolder="" count="0" memberValueDatatype="20" unbalanced="0"/>
    <cacheHierarchy uniqueName="[Range].[Rank of Accidents]" caption="Rank of Accidents" attribute="1" defaultMemberUniqueName="[Range].[Rank of Accidents].[All]" allUniqueName="[Range].[Rank of Accidents].[All]" dimensionUniqueName="[Range]" displayFolder="" count="0" memberValueDatatype="20" unbalanced="0"/>
    <cacheHierarchy uniqueName="[Range].[Persons Killed]" caption="Persons Killed" attribute="1" defaultMemberUniqueName="[Range].[Persons Killed].[All]" allUniqueName="[Range].[Persons Killed].[All]" dimensionUniqueName="[Range]" displayFolder="" count="0" memberValueDatatype="20" unbalanced="0"/>
    <cacheHierarchy uniqueName="[Range].[Rank of Persons Killed]" caption="Rank of Persons Killed" attribute="1" defaultMemberUniqueName="[Range].[Rank of Persons Killed].[All]" allUniqueName="[Range].[Rank of Persons Killed].[All]" dimensionUniqueName="[Range]" displayFolder="" count="0" memberValueDatatype="20" unbalanced="0"/>
    <cacheHierarchy uniqueName="[Range].[Greviously Injured]" caption="Greviously Injured" attribute="1" defaultMemberUniqueName="[Range].[Greviously Injured].[All]" allUniqueName="[Range].[Greviously Injured].[All]" dimensionUniqueName="[Range]" displayFolder="" count="0" memberValueDatatype="20" unbalanced="0"/>
    <cacheHierarchy uniqueName="[Range].[Minor Injury]" caption="Minor Injury" attribute="1" defaultMemberUniqueName="[Range].[Minor Injury].[All]" allUniqueName="[Range].[Minor Injury].[All]" dimensionUniqueName="[Range]" displayFolder="" count="0" memberValueDatatype="20" unbalanced="0"/>
    <cacheHierarchy uniqueName="[Range].[Total Injured]" caption="Total Injured" attribute="1" defaultMemberUniqueName="[Range].[Total Injured].[All]" allUniqueName="[Range].[Total Injured].[All]" dimensionUniqueName="[Range]" displayFolder="" count="0" memberValueDatatype="20" unbalanced="0"/>
    <cacheHierarchy uniqueName="[Range 1].[States/UTs]" caption="States/UTs" attribute="1" defaultMemberUniqueName="[Range 1].[States/UTs].[All]" allUniqueName="[Range 1].[States/UTs].[All]" dimensionUniqueName="[Range 1]" displayFolder="" count="0" memberValueDatatype="130" unbalanced="0"/>
    <cacheHierarchy uniqueName="[Range 1].[Total number of Accidents]" caption="Total number of Accidents" attribute="1" defaultMemberUniqueName="[Range 1].[Total number of Accidents].[All]" allUniqueName="[Range 1].[Total number of Accidents].[All]" dimensionUniqueName="[Range 1]" displayFolder="" count="0" memberValueDatatype="20" unbalanced="0"/>
    <cacheHierarchy uniqueName="[Range 1].[Persons Killed]" caption="Persons Killed" attribute="1" defaultMemberUniqueName="[Range 1].[Persons Killed].[All]" allUniqueName="[Range 1].[Persons Killed].[All]" dimensionUniqueName="[Range 1]" displayFolder="" count="0" memberValueDatatype="20" unbalanced="0"/>
    <cacheHierarchy uniqueName="[Round_Junction].[States/UTs]" caption="States/UTs" attribute="1" defaultMemberUniqueName="[Round_Junction].[States/UTs].[All]" allUniqueName="[Round_Junction].[States/UTs].[All]" dimensionUniqueName="[Round_Junction]" displayFolder="" count="0" memberValueDatatype="130" unbalanced="0"/>
    <cacheHierarchy uniqueName="[Round_Junction].[Total number of Accidents]" caption="Total number of Accidents" attribute="1" defaultMemberUniqueName="[Round_Junction].[Total number of Accidents].[All]" allUniqueName="[Round_Junction].[Total number of Accidents].[All]" dimensionUniqueName="[Round_Junction]" displayFolder="" count="0" memberValueDatatype="20" unbalanced="0"/>
    <cacheHierarchy uniqueName="[Round_Junction].[Persons Killed]" caption="Persons Killed" attribute="1" defaultMemberUniqueName="[Round_Junction].[Persons Killed].[All]" allUniqueName="[Round_Junction].[Persons Killed].[All]" dimensionUniqueName="[Round_Junction]" displayFolder="" count="0" memberValueDatatype="20" unbalanced="0"/>
    <cacheHierarchy uniqueName="[Round_Junction].[Greviously Injured]" caption="Greviously Injured" attribute="1" defaultMemberUniqueName="[Round_Junction].[Greviously Injured].[All]" allUniqueName="[Round_Junction].[Greviously Injured].[All]" dimensionUniqueName="[Round_Junction]" displayFolder="" count="0" memberValueDatatype="20" unbalanced="0"/>
    <cacheHierarchy uniqueName="[Round_Junction].[Minor Injury]" caption="Minor Injury" attribute="1" defaultMemberUniqueName="[Round_Junction].[Minor Injury].[All]" allUniqueName="[Round_Junction].[Minor Injury].[All]" dimensionUniqueName="[Round_Junction]" displayFolder="" count="0" memberValueDatatype="20" unbalanced="0"/>
    <cacheHierarchy uniqueName="[Round_Junction].[Total Injured]" caption="Total Injured" attribute="1" defaultMemberUniqueName="[Round_Junction].[Total Injured].[All]" allUniqueName="[Round_Junction].[Total Injured].[All]" dimensionUniqueName="[Round_Junction]" displayFolder="" count="0" memberValueDatatype="20" unbalanced="0"/>
    <cacheHierarchy uniqueName="[Staggered_Junction].[States/UTs]" caption="States/UTs" attribute="1" defaultMemberUniqueName="[Staggered_Junction].[States/UTs].[All]" allUniqueName="[Staggered_Junction].[States/UTs].[All]" dimensionUniqueName="[Staggered_Junction]" displayFolder="" count="0" memberValueDatatype="130" unbalanced="0"/>
    <cacheHierarchy uniqueName="[Staggered_Junction].[Total number of Accidents]" caption="Total number of Accidents" attribute="1" defaultMemberUniqueName="[Staggered_Junction].[Total number of Accidents].[All]" allUniqueName="[Staggered_Junction].[Total number of Accidents].[All]" dimensionUniqueName="[Staggered_Junction]" displayFolder="" count="0" memberValueDatatype="20" unbalanced="0"/>
    <cacheHierarchy uniqueName="[Staggered_Junction].[Persons Killed]" caption="Persons Killed" attribute="1" defaultMemberUniqueName="[Staggered_Junction].[Persons Killed].[All]" allUniqueName="[Staggered_Junction].[Persons Killed].[All]" dimensionUniqueName="[Staggered_Junction]" displayFolder="" count="0" memberValueDatatype="20" unbalanced="0"/>
    <cacheHierarchy uniqueName="[Staggered_Junction].[Greviously Injured]" caption="Greviously Injured" attribute="1" defaultMemberUniqueName="[Staggered_Junction].[Greviously Injured].[All]" allUniqueName="[Staggered_Junction].[Greviously Injured].[All]" dimensionUniqueName="[Staggered_Junction]" displayFolder="" count="0" memberValueDatatype="20" unbalanced="0"/>
    <cacheHierarchy uniqueName="[Staggered_Junction].[Minor Injury]" caption="Minor Injury" attribute="1" defaultMemberUniqueName="[Staggered_Junction].[Minor Injury].[All]" allUniqueName="[Staggered_Junction].[Minor Injury].[All]" dimensionUniqueName="[Staggered_Junction]" displayFolder="" count="0" memberValueDatatype="20" unbalanced="0"/>
    <cacheHierarchy uniqueName="[Staggered_Junction].[Total Injured]" caption="Total Injured" attribute="1" defaultMemberUniqueName="[Staggered_Junction].[Total Injured].[All]" allUniqueName="[Staggered_Junction].[Total Injured].[All]" dimensionUniqueName="[Staggered_Junction]" displayFolder="" count="0" memberValueDatatype="20" unbalanced="0"/>
    <cacheHierarchy uniqueName="[T_Junction].[States/UTs]" caption="States/UTs" attribute="1" defaultMemberUniqueName="[T_Junction].[States/UTs].[All]" allUniqueName="[T_Junction].[States/UTs].[All]" dimensionUniqueName="[T_Junction]" displayFolder="" count="0" memberValueDatatype="130" unbalanced="0"/>
    <cacheHierarchy uniqueName="[T_Junction].[Total number of Accidents]" caption="Total number of Accidents" attribute="1" defaultMemberUniqueName="[T_Junction].[Total number of Accidents].[All]" allUniqueName="[T_Junction].[Total number of Accidents].[All]" dimensionUniqueName="[T_Junction]" displayFolder="" count="0" memberValueDatatype="20" unbalanced="0"/>
    <cacheHierarchy uniqueName="[T_Junction].[Rank of Accidents]" caption="Rank of Accidents" attribute="1" defaultMemberUniqueName="[T_Junction].[Rank of Accidents].[All]" allUniqueName="[T_Junction].[Rank of Accidents].[All]" dimensionUniqueName="[T_Junction]" displayFolder="" count="0" memberValueDatatype="20" unbalanced="0"/>
    <cacheHierarchy uniqueName="[T_Junction].[Persons Killed]" caption="Persons Killed" attribute="1" defaultMemberUniqueName="[T_Junction].[Persons Killed].[All]" allUniqueName="[T_Junction].[Persons Killed].[All]" dimensionUniqueName="[T_Junction]" displayFolder="" count="0" memberValueDatatype="20" unbalanced="0"/>
    <cacheHierarchy uniqueName="[T_Junction].[Rank of Persons Killed]" caption="Rank of Persons Killed" attribute="1" defaultMemberUniqueName="[T_Junction].[Rank of Persons Killed].[All]" allUniqueName="[T_Junction].[Rank of Persons Killed].[All]" dimensionUniqueName="[T_Junction]" displayFolder="" count="0" memberValueDatatype="20" unbalanced="0"/>
    <cacheHierarchy uniqueName="[T_Junction].[Greviously Injured]" caption="Greviously Injured" attribute="1" defaultMemberUniqueName="[T_Junction].[Greviously Injured].[All]" allUniqueName="[T_Junction].[Greviously Injured].[All]" dimensionUniqueName="[T_Junction]" displayFolder="" count="0" memberValueDatatype="20" unbalanced="0"/>
    <cacheHierarchy uniqueName="[T_Junction].[Minor Injury]" caption="Minor Injury" attribute="1" defaultMemberUniqueName="[T_Junction].[Minor Injury].[All]" allUniqueName="[T_Junction].[Minor Injury].[All]" dimensionUniqueName="[T_Junction]" displayFolder="" count="0" memberValueDatatype="20" unbalanced="0"/>
    <cacheHierarchy uniqueName="[T_Junction].[Total Injured]" caption="Total Injured" attribute="1" defaultMemberUniqueName="[T_Junction].[Total Injured].[All]" allUniqueName="[T_Junction].[Total Injured].[All]" dimensionUniqueName="[T_Junction]" displayFolder="" count="0" memberValueDatatype="20" unbalanced="0"/>
    <cacheHierarchy uniqueName="[Y_Junction].[States/UTs]" caption="States/UTs" attribute="1" defaultMemberUniqueName="[Y_Junction].[States/UTs].[All]" allUniqueName="[Y_Junction].[States/UTs].[All]" dimensionUniqueName="[Y_Junction]" displayFolder="" count="0" memberValueDatatype="130" unbalanced="0"/>
    <cacheHierarchy uniqueName="[Y_Junction].[Total number of Accidents]" caption="Total number of Accidents" attribute="1" defaultMemberUniqueName="[Y_Junction].[Total number of Accidents].[All]" allUniqueName="[Y_Junction].[Total number of Accidents].[All]" dimensionUniqueName="[Y_Junction]" displayFolder="" count="0" memberValueDatatype="20" unbalanced="0"/>
    <cacheHierarchy uniqueName="[Y_Junction].[Persons Killed]" caption="Persons Killed" attribute="1" defaultMemberUniqueName="[Y_Junction].[Persons Killed].[All]" allUniqueName="[Y_Junction].[Persons Killed].[All]" dimensionUniqueName="[Y_Junction]" displayFolder="" count="0" memberValueDatatype="20" unbalanced="0"/>
    <cacheHierarchy uniqueName="[Y_Junction].[Greviously Injured]" caption="Greviously Injured" attribute="1" defaultMemberUniqueName="[Y_Junction].[Greviously Injured].[All]" allUniqueName="[Y_Junction].[Greviously Injured].[All]" dimensionUniqueName="[Y_Junction]" displayFolder="" count="0" memberValueDatatype="20" unbalanced="0"/>
    <cacheHierarchy uniqueName="[Y_Junction].[Minor Injury]" caption="Minor Injury" attribute="1" defaultMemberUniqueName="[Y_Junction].[Minor Injury].[All]" allUniqueName="[Y_Junction].[Minor Injury].[All]" dimensionUniqueName="[Y_Junction]" displayFolder="" count="0" memberValueDatatype="20" unbalanced="0"/>
    <cacheHierarchy uniqueName="[Y_Junction].[Total Injured]" caption="Total Injured" attribute="1" defaultMemberUniqueName="[Y_Junction].[Total Injured].[All]" allUniqueName="[Y_Junction].[Total Injured].[All]" dimensionUniqueName="[Y_Junction]" displayFolder="" count="0" memberValueDatatype="20" unbalanced="0"/>
    <cacheHierarchy uniqueName="[Measures].[__XL_Count Range]" caption="__XL_Count Range" measure="1" displayFolder="" measureGroup="Range" count="0" hidden="1"/>
    <cacheHierarchy uniqueName="[Measures].[__XL_Count Four_Junction]" caption="__XL_Count Four_Junction" measure="1" displayFolder="" measureGroup="Four_Junction" count="0" hidden="1"/>
    <cacheHierarchy uniqueName="[Measures].[__XL_Count Other]" caption="__XL_Count Other" measure="1" displayFolder="" measureGroup="Other" count="0" hidden="1"/>
    <cacheHierarchy uniqueName="[Measures].[__XL_Count Round_Junction]" caption="__XL_Count Round_Junction" measure="1" displayFolder="" measureGroup="Round_Junction" count="0" hidden="1"/>
    <cacheHierarchy uniqueName="[Measures].[__XL_Count Staggered_Junction]" caption="__XL_Count Staggered_Junction" measure="1" displayFolder="" measureGroup="Staggered_Junction" count="0" hidden="1"/>
    <cacheHierarchy uniqueName="[Measures].[__XL_Count T_Junction]" caption="__XL_Count T_Junction" measure="1" displayFolder="" measureGroup="T_Junction" count="0" hidden="1"/>
    <cacheHierarchy uniqueName="[Measures].[__XL_Count Y_Junction]" caption="__XL_Count Y_Junction" measure="1" displayFolder="" measureGroup="Y_Junction"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number of Accidents]" caption="Sum of Total number of Accidents" measure="1" displayFolder="" measureGroup="Range" count="0" hidden="1">
      <extLst>
        <ext xmlns:x15="http://schemas.microsoft.com/office/spreadsheetml/2010/11/main" uri="{B97F6D7D-B522-45F9-BDA1-12C45D357490}">
          <x15:cacheHierarchy aggregatedColumn="13"/>
        </ext>
      </extLst>
    </cacheHierarchy>
    <cacheHierarchy uniqueName="[Measures].[Sum of Rank of Accidents]" caption="Sum of Rank of Accidents" measure="1" displayFolder="" measureGroup="Range" count="0" hidden="1">
      <extLst>
        <ext xmlns:x15="http://schemas.microsoft.com/office/spreadsheetml/2010/11/main" uri="{B97F6D7D-B522-45F9-BDA1-12C45D357490}">
          <x15:cacheHierarchy aggregatedColumn="14"/>
        </ext>
      </extLst>
    </cacheHierarchy>
    <cacheHierarchy uniqueName="[Measures].[Sum of Persons Killed]" caption="Sum of Persons Killed" measure="1" displayFolder="" measureGroup="Range" count="0" hidden="1">
      <extLst>
        <ext xmlns:x15="http://schemas.microsoft.com/office/spreadsheetml/2010/11/main" uri="{B97F6D7D-B522-45F9-BDA1-12C45D357490}">
          <x15:cacheHierarchy aggregatedColumn="15"/>
        </ext>
      </extLst>
    </cacheHierarchy>
    <cacheHierarchy uniqueName="[Measures].[Sum of Rank of Persons Killed]" caption="Sum of Rank of Persons Killed" measure="1" displayFolder="" measureGroup="Range" count="0" hidden="1">
      <extLst>
        <ext xmlns:x15="http://schemas.microsoft.com/office/spreadsheetml/2010/11/main" uri="{B97F6D7D-B522-45F9-BDA1-12C45D357490}">
          <x15:cacheHierarchy aggregatedColumn="16"/>
        </ext>
      </extLst>
    </cacheHierarchy>
    <cacheHierarchy uniqueName="[Measures].[Sum of Greviously Injured]" caption="Sum of Greviously Injured" measure="1" displayFolder="" measureGroup="Range" count="0" hidden="1">
      <extLst>
        <ext xmlns:x15="http://schemas.microsoft.com/office/spreadsheetml/2010/11/main" uri="{B97F6D7D-B522-45F9-BDA1-12C45D357490}">
          <x15:cacheHierarchy aggregatedColumn="17"/>
        </ext>
      </extLst>
    </cacheHierarchy>
    <cacheHierarchy uniqueName="[Measures].[Sum of Minor Injury]" caption="Sum of Minor Injury" measure="1" displayFolder="" measureGroup="Range" count="0" hidden="1">
      <extLst>
        <ext xmlns:x15="http://schemas.microsoft.com/office/spreadsheetml/2010/11/main" uri="{B97F6D7D-B522-45F9-BDA1-12C45D357490}">
          <x15:cacheHierarchy aggregatedColumn="18"/>
        </ext>
      </extLst>
    </cacheHierarchy>
    <cacheHierarchy uniqueName="[Measures].[Sum of Total Injured]" caption="Sum of Total Injured" measure="1" displayFolder="" measureGroup="Range" count="0" hidden="1">
      <extLst>
        <ext xmlns:x15="http://schemas.microsoft.com/office/spreadsheetml/2010/11/main" uri="{B97F6D7D-B522-45F9-BDA1-12C45D357490}">
          <x15:cacheHierarchy aggregatedColumn="19"/>
        </ext>
      </extLst>
    </cacheHierarchy>
    <cacheHierarchy uniqueName="[Measures].[Sum of Total number of Accidents 2]" caption="Sum of Total number of Accidents 2" measure="1" displayFolder="" measureGroup="Four_Junction" count="0" hidden="1">
      <extLst>
        <ext xmlns:x15="http://schemas.microsoft.com/office/spreadsheetml/2010/11/main" uri="{B97F6D7D-B522-45F9-BDA1-12C45D357490}">
          <x15:cacheHierarchy aggregatedColumn="1"/>
        </ext>
      </extLst>
    </cacheHierarchy>
    <cacheHierarchy uniqueName="[Measures].[Sum of Total number of Accidents 3]" caption="Sum of Total number of Accidents 3" measure="1" displayFolder="" measureGroup="Other" count="0" hidden="1">
      <extLst>
        <ext xmlns:x15="http://schemas.microsoft.com/office/spreadsheetml/2010/11/main" uri="{B97F6D7D-B522-45F9-BDA1-12C45D357490}">
          <x15:cacheHierarchy aggregatedColumn="7"/>
        </ext>
      </extLst>
    </cacheHierarchy>
    <cacheHierarchy uniqueName="[Measures].[Sum of Total number of Accidents 4]" caption="Sum of Total number of Accidents 4" measure="1" displayFolder="" measureGroup="Round_Junction" count="0" hidden="1">
      <extLst>
        <ext xmlns:x15="http://schemas.microsoft.com/office/spreadsheetml/2010/11/main" uri="{B97F6D7D-B522-45F9-BDA1-12C45D357490}">
          <x15:cacheHierarchy aggregatedColumn="24"/>
        </ext>
      </extLst>
    </cacheHierarchy>
    <cacheHierarchy uniqueName="[Measures].[Sum of Total number of Accidents 5]" caption="Sum of Total number of Accidents 5" measure="1" displayFolder="" measureGroup="Staggered_Junction" count="0" hidden="1">
      <extLst>
        <ext xmlns:x15="http://schemas.microsoft.com/office/spreadsheetml/2010/11/main" uri="{B97F6D7D-B522-45F9-BDA1-12C45D357490}">
          <x15:cacheHierarchy aggregatedColumn="30"/>
        </ext>
      </extLst>
    </cacheHierarchy>
    <cacheHierarchy uniqueName="[Measures].[Sum of Total number of Accidents 6]" caption="Sum of Total number of Accidents 6" measure="1" displayFolder="" measureGroup="T_Junction" count="0" hidden="1">
      <extLst>
        <ext xmlns:x15="http://schemas.microsoft.com/office/spreadsheetml/2010/11/main" uri="{B97F6D7D-B522-45F9-BDA1-12C45D357490}">
          <x15:cacheHierarchy aggregatedColumn="36"/>
        </ext>
      </extLst>
    </cacheHierarchy>
    <cacheHierarchy uniqueName="[Measures].[Sum of Total number of Accidents 7]" caption="Sum of Total number of Accidents 7" measure="1" displayFolder="" measureGroup="Y_Junction" count="0" hidden="1">
      <extLst>
        <ext xmlns:x15="http://schemas.microsoft.com/office/spreadsheetml/2010/11/main" uri="{B97F6D7D-B522-45F9-BDA1-12C45D357490}">
          <x15:cacheHierarchy aggregatedColumn="44"/>
        </ext>
      </extLst>
    </cacheHierarchy>
    <cacheHierarchy uniqueName="[Measures].[Sum of Persons Killed 2]" caption="Sum of Persons Killed 2" measure="1" displayFolder="" measureGroup="Four_Junction" count="0" hidden="1">
      <extLst>
        <ext xmlns:x15="http://schemas.microsoft.com/office/spreadsheetml/2010/11/main" uri="{B97F6D7D-B522-45F9-BDA1-12C45D357490}">
          <x15:cacheHierarchy aggregatedColumn="2"/>
        </ext>
      </extLst>
    </cacheHierarchy>
    <cacheHierarchy uniqueName="[Measures].[Sum of Persons Killed 3]" caption="Sum of Persons Killed 3" measure="1" displayFolder="" measureGroup="T_Junction" count="0" hidden="1">
      <extLst>
        <ext xmlns:x15="http://schemas.microsoft.com/office/spreadsheetml/2010/11/main" uri="{B97F6D7D-B522-45F9-BDA1-12C45D357490}">
          <x15:cacheHierarchy aggregatedColumn="38"/>
        </ext>
      </extLst>
    </cacheHierarchy>
    <cacheHierarchy uniqueName="[Measures].[Sum of Persons Killed 4]" caption="Sum of Persons Killed 4" measure="1" displayFolder="" measureGroup="Y_Junction" count="0" hidden="1">
      <extLst>
        <ext xmlns:x15="http://schemas.microsoft.com/office/spreadsheetml/2010/11/main" uri="{B97F6D7D-B522-45F9-BDA1-12C45D357490}">
          <x15:cacheHierarchy aggregatedColumn="45"/>
        </ext>
      </extLst>
    </cacheHierarchy>
    <cacheHierarchy uniqueName="[Measures].[Sum of Persons Killed 5]" caption="Sum of Persons Killed 5" measure="1" displayFolder="" measureGroup="Staggered_Junction" count="0" hidden="1">
      <extLst>
        <ext xmlns:x15="http://schemas.microsoft.com/office/spreadsheetml/2010/11/main" uri="{B97F6D7D-B522-45F9-BDA1-12C45D357490}">
          <x15:cacheHierarchy aggregatedColumn="31"/>
        </ext>
      </extLst>
    </cacheHierarchy>
    <cacheHierarchy uniqueName="[Measures].[Sum of Persons Killed 6]" caption="Sum of Persons Killed 6" measure="1" displayFolder="" measureGroup="Round_Junction" count="0" hidden="1">
      <extLst>
        <ext xmlns:x15="http://schemas.microsoft.com/office/spreadsheetml/2010/11/main" uri="{B97F6D7D-B522-45F9-BDA1-12C45D357490}">
          <x15:cacheHierarchy aggregatedColumn="25"/>
        </ext>
      </extLst>
    </cacheHierarchy>
    <cacheHierarchy uniqueName="[Measures].[Sum of Persons Killed 7]" caption="Sum of Persons Killed 7" measure="1" displayFolder="" measureGroup="Other" count="0" hidden="1">
      <extLst>
        <ext xmlns:x15="http://schemas.microsoft.com/office/spreadsheetml/2010/11/main" uri="{B97F6D7D-B522-45F9-BDA1-12C45D357490}">
          <x15:cacheHierarchy aggregatedColumn="8"/>
        </ext>
      </extLst>
    </cacheHierarchy>
    <cacheHierarchy uniqueName="[Measures].[Sum of Greviously Injured 2]" caption="Sum of Greviously Injured 2" measure="1" displayFolder="" measureGroup="T_Junction" count="0" hidden="1">
      <extLst>
        <ext xmlns:x15="http://schemas.microsoft.com/office/spreadsheetml/2010/11/main" uri="{B97F6D7D-B522-45F9-BDA1-12C45D357490}">
          <x15:cacheHierarchy aggregatedColumn="40"/>
        </ext>
      </extLst>
    </cacheHierarchy>
    <cacheHierarchy uniqueName="[Measures].[Sum of Greviously Injured 3]" caption="Sum of Greviously Injured 3" measure="1" displayFolder="" measureGroup="Y_Junction" count="0" hidden="1">
      <extLst>
        <ext xmlns:x15="http://schemas.microsoft.com/office/spreadsheetml/2010/11/main" uri="{B97F6D7D-B522-45F9-BDA1-12C45D357490}">
          <x15:cacheHierarchy aggregatedColumn="46"/>
        </ext>
      </extLst>
    </cacheHierarchy>
    <cacheHierarchy uniqueName="[Measures].[Sum of Greviously Injured 4]" caption="Sum of Greviously Injured 4" measure="1" displayFolder="" measureGroup="Four_Junction" count="0" hidden="1">
      <extLst>
        <ext xmlns:x15="http://schemas.microsoft.com/office/spreadsheetml/2010/11/main" uri="{B97F6D7D-B522-45F9-BDA1-12C45D357490}">
          <x15:cacheHierarchy aggregatedColumn="3"/>
        </ext>
      </extLst>
    </cacheHierarchy>
    <cacheHierarchy uniqueName="[Measures].[Sum of Greviously Injured 5]" caption="Sum of Greviously Injured 5" measure="1" displayFolder="" measureGroup="Other" count="0" hidden="1">
      <extLst>
        <ext xmlns:x15="http://schemas.microsoft.com/office/spreadsheetml/2010/11/main" uri="{B97F6D7D-B522-45F9-BDA1-12C45D357490}">
          <x15:cacheHierarchy aggregatedColumn="9"/>
        </ext>
      </extLst>
    </cacheHierarchy>
    <cacheHierarchy uniqueName="[Measures].[Sum of Greviously Injured 6]" caption="Sum of Greviously Injured 6" measure="1" displayFolder="" measureGroup="Round_Junction" count="0" hidden="1">
      <extLst>
        <ext xmlns:x15="http://schemas.microsoft.com/office/spreadsheetml/2010/11/main" uri="{B97F6D7D-B522-45F9-BDA1-12C45D357490}">
          <x15:cacheHierarchy aggregatedColumn="26"/>
        </ext>
      </extLst>
    </cacheHierarchy>
    <cacheHierarchy uniqueName="[Measures].[Sum of Greviously Injured 7]" caption="Sum of Greviously Injured 7" measure="1" displayFolder="" measureGroup="Staggered_Junction" count="0" hidden="1">
      <extLst>
        <ext xmlns:x15="http://schemas.microsoft.com/office/spreadsheetml/2010/11/main" uri="{B97F6D7D-B522-45F9-BDA1-12C45D357490}">
          <x15:cacheHierarchy aggregatedColumn="32"/>
        </ext>
      </extLst>
    </cacheHierarchy>
    <cacheHierarchy uniqueName="[Measures].[Sum of Minor Injury 2]" caption="Sum of Minor Injury 2" measure="1" displayFolder="" measureGroup="Four_Junction"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Minor Injury 3]" caption="Sum of Minor Injury 3" measure="1" displayFolder="" measureGroup="Other"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Minor Injury 4]" caption="Sum of Minor Injury 4" measure="1" displayFolder="" measureGroup="Staggered_Junction" count="0" oneField="1" hidden="1">
      <fieldsUsage count="1">
        <fieldUsage x="3"/>
      </fieldsUsage>
      <extLst>
        <ext xmlns:x15="http://schemas.microsoft.com/office/spreadsheetml/2010/11/main" uri="{B97F6D7D-B522-45F9-BDA1-12C45D357490}">
          <x15:cacheHierarchy aggregatedColumn="33"/>
        </ext>
      </extLst>
    </cacheHierarchy>
    <cacheHierarchy uniqueName="[Measures].[Sum of Minor Injury 5]" caption="Sum of Minor Injury 5" measure="1" displayFolder="" measureGroup="T_Junction" count="0" oneField="1" hidden="1">
      <fieldsUsage count="1">
        <fieldUsage x="4"/>
      </fieldsUsage>
      <extLst>
        <ext xmlns:x15="http://schemas.microsoft.com/office/spreadsheetml/2010/11/main" uri="{B97F6D7D-B522-45F9-BDA1-12C45D357490}">
          <x15:cacheHierarchy aggregatedColumn="41"/>
        </ext>
      </extLst>
    </cacheHierarchy>
    <cacheHierarchy uniqueName="[Measures].[Sum of Minor Injury 6]" caption="Sum of Minor Injury 6" measure="1" displayFolder="" measureGroup="Y_Junction" count="0" oneField="1" hidden="1">
      <fieldsUsage count="1">
        <fieldUsage x="0"/>
      </fieldsUsage>
      <extLst>
        <ext xmlns:x15="http://schemas.microsoft.com/office/spreadsheetml/2010/11/main" uri="{B97F6D7D-B522-45F9-BDA1-12C45D357490}">
          <x15:cacheHierarchy aggregatedColumn="47"/>
        </ext>
      </extLst>
    </cacheHierarchy>
    <cacheHierarchy uniqueName="[Measures].[Sum of Total Injured 2]" caption="Sum of Total Injured 2" measure="1" displayFolder="" measureGroup="Four_Junction" count="0" hidden="1">
      <extLst>
        <ext xmlns:x15="http://schemas.microsoft.com/office/spreadsheetml/2010/11/main" uri="{B97F6D7D-B522-45F9-BDA1-12C45D357490}">
          <x15:cacheHierarchy aggregatedColumn="5"/>
        </ext>
      </extLst>
    </cacheHierarchy>
    <cacheHierarchy uniqueName="[Measures].[Sum of Total Injured 3]" caption="Sum of Total Injured 3" measure="1" displayFolder="" measureGroup="Other" count="0" hidden="1">
      <extLst>
        <ext xmlns:x15="http://schemas.microsoft.com/office/spreadsheetml/2010/11/main" uri="{B97F6D7D-B522-45F9-BDA1-12C45D357490}">
          <x15:cacheHierarchy aggregatedColumn="11"/>
        </ext>
      </extLst>
    </cacheHierarchy>
    <cacheHierarchy uniqueName="[Measures].[Sum of Total Injured 4]" caption="Sum of Total Injured 4" measure="1" displayFolder="" measureGroup="Round_Junction" count="0" hidden="1">
      <extLst>
        <ext xmlns:x15="http://schemas.microsoft.com/office/spreadsheetml/2010/11/main" uri="{B97F6D7D-B522-45F9-BDA1-12C45D357490}">
          <x15:cacheHierarchy aggregatedColumn="28"/>
        </ext>
      </extLst>
    </cacheHierarchy>
    <cacheHierarchy uniqueName="[Measures].[Sum of Total Injured 5]" caption="Sum of Total Injured 5" measure="1" displayFolder="" measureGroup="Staggered_Junction" count="0" hidden="1">
      <extLst>
        <ext xmlns:x15="http://schemas.microsoft.com/office/spreadsheetml/2010/11/main" uri="{B97F6D7D-B522-45F9-BDA1-12C45D357490}">
          <x15:cacheHierarchy aggregatedColumn="34"/>
        </ext>
      </extLst>
    </cacheHierarchy>
    <cacheHierarchy uniqueName="[Measures].[Sum of Total Injured 6]" caption="Sum of Total Injured 6" measure="1" displayFolder="" measureGroup="T_Junction" count="0" hidden="1">
      <extLst>
        <ext xmlns:x15="http://schemas.microsoft.com/office/spreadsheetml/2010/11/main" uri="{B97F6D7D-B522-45F9-BDA1-12C45D357490}">
          <x15:cacheHierarchy aggregatedColumn="42"/>
        </ext>
      </extLst>
    </cacheHierarchy>
    <cacheHierarchy uniqueName="[Measures].[Sum of Total Injured 7]" caption="Sum of Total Injured 7" measure="1" displayFolder="" measureGroup="Y_Junction" count="0" hidden="1">
      <extLst>
        <ext xmlns:x15="http://schemas.microsoft.com/office/spreadsheetml/2010/11/main" uri="{B97F6D7D-B522-45F9-BDA1-12C45D357490}">
          <x15:cacheHierarchy aggregatedColumn="48"/>
        </ext>
      </extLst>
    </cacheHierarchy>
    <cacheHierarchy uniqueName="[Measures].[Sum of Rank of Accidents 2]" caption="Sum of Rank of Accidents 2" measure="1" displayFolder="" measureGroup="T_Junction" count="0" hidden="1">
      <extLst>
        <ext xmlns:x15="http://schemas.microsoft.com/office/spreadsheetml/2010/11/main" uri="{B97F6D7D-B522-45F9-BDA1-12C45D357490}">
          <x15:cacheHierarchy aggregatedColumn="37"/>
        </ext>
      </extLst>
    </cacheHierarchy>
    <cacheHierarchy uniqueName="[Measures].[Sum of Rank of Persons Killed 2]" caption="Sum of Rank of Persons Killed 2" measure="1" displayFolder="" measureGroup="T_Junction" count="0" hidden="1">
      <extLst>
        <ext xmlns:x15="http://schemas.microsoft.com/office/spreadsheetml/2010/11/main" uri="{B97F6D7D-B522-45F9-BDA1-12C45D357490}">
          <x15:cacheHierarchy aggregatedColumn="39"/>
        </ext>
      </extLst>
    </cacheHierarchy>
    <cacheHierarchy uniqueName="[Measures].[Sum of Total number of Accidents 8]" caption="Sum of Total number of Accidents 8" measure="1" displayFolder="" measureGroup="Range 1" count="0" hidden="1">
      <extLst>
        <ext xmlns:x15="http://schemas.microsoft.com/office/spreadsheetml/2010/11/main" uri="{B97F6D7D-B522-45F9-BDA1-12C45D357490}">
          <x15:cacheHierarchy aggregatedColumn="21"/>
        </ext>
      </extLst>
    </cacheHierarchy>
    <cacheHierarchy uniqueName="[Measures].[Sum of Persons Killed 8]" caption="Sum of Persons Killed 8" measure="1" displayFolder="" measureGroup="Range 1" count="0" hidden="1">
      <extLst>
        <ext xmlns:x15="http://schemas.microsoft.com/office/spreadsheetml/2010/11/main" uri="{B97F6D7D-B522-45F9-BDA1-12C45D357490}">
          <x15:cacheHierarchy aggregatedColumn="22"/>
        </ext>
      </extLst>
    </cacheHierarchy>
    <cacheHierarchy uniqueName="[Measures].[Count of States/UTs]" caption="Count of States/UTs" measure="1" displayFolder="" measureGroup="Range 1" count="0" hidden="1">
      <extLst>
        <ext xmlns:x15="http://schemas.microsoft.com/office/spreadsheetml/2010/11/main" uri="{B97F6D7D-B522-45F9-BDA1-12C45D357490}">
          <x15:cacheHierarchy aggregatedColumn="20"/>
        </ext>
      </extLst>
    </cacheHierarchy>
  </cacheHierarchies>
  <kpis count="0"/>
  <dimensions count="9">
    <dimension name="Four_Junction" uniqueName="[Four_Junction]" caption="Four_Junction"/>
    <dimension measure="1" name="Measures" uniqueName="[Measures]" caption="Measures"/>
    <dimension name="Other" uniqueName="[Other]" caption="Other"/>
    <dimension name="Range" uniqueName="[Range]" caption="Range"/>
    <dimension name="Range 1" uniqueName="[Range 1]" caption="Range 1"/>
    <dimension name="Round_Junction" uniqueName="[Round_Junction]" caption="Round_Junction"/>
    <dimension name="Staggered_Junction" uniqueName="[Staggered_Junction]" caption="Staggered_Junction"/>
    <dimension name="T_Junction" uniqueName="[T_Junction]" caption="T_Junction"/>
    <dimension name="Y_Junction" uniqueName="[Y_Junction]" caption="Y_Junction"/>
  </dimensions>
  <measureGroups count="8">
    <measureGroup name="Four_Junction" caption="Four_Junction"/>
    <measureGroup name="Other" caption="Other"/>
    <measureGroup name="Range" caption="Range"/>
    <measureGroup name="Range 1" caption="Range 1"/>
    <measureGroup name="Round_Junction" caption="Round_Junction"/>
    <measureGroup name="Staggered_Junction" caption="Staggered_Junction"/>
    <measureGroup name="T_Junction" caption="T_Junction"/>
    <measureGroup name="Y_Junction" caption="Y_Junction"/>
  </measureGroups>
  <maps count="26">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 measureGroup="5" dimension="0"/>
    <map measureGroup="5" dimension="3"/>
    <map measureGroup="5" dimension="4"/>
    <map measureGroup="5" dimension="6"/>
    <map measureGroup="6" dimension="0"/>
    <map measureGroup="6" dimension="3"/>
    <map measureGroup="6" dimension="4"/>
    <map measureGroup="6" dimension="7"/>
    <map measureGroup="7" dimension="0"/>
    <map measureGroup="7" dimension="3"/>
    <map measureGroup="7" dimension="4"/>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8.733981597223" backgroundQuery="1" createdVersion="6" refreshedVersion="6" minRefreshableVersion="3" recordCount="0" supportSubquery="1" supportAdvancedDrill="1" xr:uid="{0863892C-1569-45A8-8E0A-355E922D194D}">
  <cacheSource type="external" connectionId="1"/>
  <cacheFields count="7">
    <cacheField name="[Measures].[Sum of Total Injured 7]" caption="Sum of Total Injured 7" numFmtId="0" hierarchy="93" level="32767"/>
    <cacheField name="[Measures].[Sum of Total Injured 2]" caption="Sum of Total Injured 2" numFmtId="0" hierarchy="88" level="32767"/>
    <cacheField name="[Measures].[Sum of Total Injured 4]" caption="Sum of Total Injured 4" numFmtId="0" hierarchy="90" level="32767"/>
    <cacheField name="[Measures].[Sum of Total Injured 5]" caption="Sum of Total Injured 5" numFmtId="0" hierarchy="91" level="32767"/>
    <cacheField name="[Measures].[Sum of Total Injured 6]" caption="Sum of Total Injured 6" numFmtId="0" hierarchy="92" level="32767"/>
    <cacheField name="[Four_Junction].[States/UTs].[States/UTs]" caption="States/UTs" numFmtId="0" level="1">
      <sharedItems containsSemiMixedTypes="0" containsNonDate="0" containsString="0"/>
    </cacheField>
    <cacheField name="[Measures].[Sum of Total Injured 3]" caption="Sum of Total Injured 3" numFmtId="0" hierarchy="89" level="32767"/>
  </cacheFields>
  <cacheHierarchies count="99">
    <cacheHierarchy uniqueName="[Four_Junction].[States/UTs]" caption="States/UTs" attribute="1" defaultMemberUniqueName="[Four_Junction].[States/UTs].[All]" allUniqueName="[Four_Junction].[States/UTs].[All]" dimensionUniqueName="[Four_Junction]" displayFolder="" count="2" memberValueDatatype="130" unbalanced="0">
      <fieldsUsage count="2">
        <fieldUsage x="-1"/>
        <fieldUsage x="5"/>
      </fieldsUsage>
    </cacheHierarchy>
    <cacheHierarchy uniqueName="[Four_Junction].[Total number of Accidents]" caption="Total number of Accidents" attribute="1" defaultMemberUniqueName="[Four_Junction].[Total number of Accidents].[All]" allUniqueName="[Four_Junction].[Total number of Accidents].[All]" dimensionUniqueName="[Four_Junction]" displayFolder="" count="0" memberValueDatatype="20" unbalanced="0"/>
    <cacheHierarchy uniqueName="[Four_Junction].[Persons Killed]" caption="Persons Killed" attribute="1" defaultMemberUniqueName="[Four_Junction].[Persons Killed].[All]" allUniqueName="[Four_Junction].[Persons Killed].[All]" dimensionUniqueName="[Four_Junction]" displayFolder="" count="0" memberValueDatatype="20" unbalanced="0"/>
    <cacheHierarchy uniqueName="[Four_Junction].[Greviously Injured]" caption="Greviously Injured" attribute="1" defaultMemberUniqueName="[Four_Junction].[Greviously Injured].[All]" allUniqueName="[Four_Junction].[Greviously Injured].[All]" dimensionUniqueName="[Four_Junction]" displayFolder="" count="0" memberValueDatatype="20" unbalanced="0"/>
    <cacheHierarchy uniqueName="[Four_Junction].[Minor Injury]" caption="Minor Injury" attribute="1" defaultMemberUniqueName="[Four_Junction].[Minor Injury].[All]" allUniqueName="[Four_Junction].[Minor Injury].[All]" dimensionUniqueName="[Four_Junction]" displayFolder="" count="0" memberValueDatatype="20" unbalanced="0"/>
    <cacheHierarchy uniqueName="[Four_Junction].[Total Injured]" caption="Total Injured" attribute="1" defaultMemberUniqueName="[Four_Junction].[Total Injured].[All]" allUniqueName="[Four_Junction].[Total Injured].[All]" dimensionUniqueName="[Four_Junction]" displayFolder="" count="0" memberValueDatatype="20" unbalanced="0"/>
    <cacheHierarchy uniqueName="[Other].[States/UTs]" caption="States/UTs" attribute="1" defaultMemberUniqueName="[Other].[States/UTs].[All]" allUniqueName="[Other].[States/UTs].[All]" dimensionUniqueName="[Other]" displayFolder="" count="0" memberValueDatatype="130" unbalanced="0"/>
    <cacheHierarchy uniqueName="[Other].[Total number of Accidents]" caption="Total number of Accidents" attribute="1" defaultMemberUniqueName="[Other].[Total number of Accidents].[All]" allUniqueName="[Other].[Total number of Accidents].[All]" dimensionUniqueName="[Other]" displayFolder="" count="0" memberValueDatatype="20" unbalanced="0"/>
    <cacheHierarchy uniqueName="[Other].[Persons Killed]" caption="Persons Killed" attribute="1" defaultMemberUniqueName="[Other].[Persons Killed].[All]" allUniqueName="[Other].[Persons Killed].[All]" dimensionUniqueName="[Other]" displayFolder="" count="0" memberValueDatatype="20" unbalanced="0"/>
    <cacheHierarchy uniqueName="[Other].[Greviously Injured]" caption="Greviously Injured" attribute="1" defaultMemberUniqueName="[Other].[Greviously Injured].[All]" allUniqueName="[Other].[Greviously Injured].[All]" dimensionUniqueName="[Other]" displayFolder="" count="0" memberValueDatatype="20" unbalanced="0"/>
    <cacheHierarchy uniqueName="[Other].[Minor Injury]" caption="Minor Injury" attribute="1" defaultMemberUniqueName="[Other].[Minor Injury].[All]" allUniqueName="[Other].[Minor Injury].[All]" dimensionUniqueName="[Other]" displayFolder="" count="0" memberValueDatatype="20" unbalanced="0"/>
    <cacheHierarchy uniqueName="[Other].[Total Injured]" caption="Total Injured" attribute="1" defaultMemberUniqueName="[Other].[Total Injured].[All]" allUniqueName="[Other].[Total Injured].[All]" dimensionUniqueName="[Other]" displayFolder="" count="0" memberValueDatatype="20" unbalanced="0"/>
    <cacheHierarchy uniqueName="[Range].[States/UTs]" caption="States/UTs" attribute="1" defaultMemberUniqueName="[Range].[States/UTs].[All]" allUniqueName="[Range].[States/UTs].[All]" dimensionUniqueName="[Range]" displayFolder="" count="0" memberValueDatatype="130" unbalanced="0"/>
    <cacheHierarchy uniqueName="[Range].[Total number of Accidents]" caption="Total number of Accidents" attribute="1" defaultMemberUniqueName="[Range].[Total number of Accidents].[All]" allUniqueName="[Range].[Total number of Accidents].[All]" dimensionUniqueName="[Range]" displayFolder="" count="0" memberValueDatatype="20" unbalanced="0"/>
    <cacheHierarchy uniqueName="[Range].[Rank of Accidents]" caption="Rank of Accidents" attribute="1" defaultMemberUniqueName="[Range].[Rank of Accidents].[All]" allUniqueName="[Range].[Rank of Accidents].[All]" dimensionUniqueName="[Range]" displayFolder="" count="0" memberValueDatatype="20" unbalanced="0"/>
    <cacheHierarchy uniqueName="[Range].[Persons Killed]" caption="Persons Killed" attribute="1" defaultMemberUniqueName="[Range].[Persons Killed].[All]" allUniqueName="[Range].[Persons Killed].[All]" dimensionUniqueName="[Range]" displayFolder="" count="0" memberValueDatatype="20" unbalanced="0"/>
    <cacheHierarchy uniqueName="[Range].[Rank of Persons Killed]" caption="Rank of Persons Killed" attribute="1" defaultMemberUniqueName="[Range].[Rank of Persons Killed].[All]" allUniqueName="[Range].[Rank of Persons Killed].[All]" dimensionUniqueName="[Range]" displayFolder="" count="0" memberValueDatatype="20" unbalanced="0"/>
    <cacheHierarchy uniqueName="[Range].[Greviously Injured]" caption="Greviously Injured" attribute="1" defaultMemberUniqueName="[Range].[Greviously Injured].[All]" allUniqueName="[Range].[Greviously Injured].[All]" dimensionUniqueName="[Range]" displayFolder="" count="0" memberValueDatatype="20" unbalanced="0"/>
    <cacheHierarchy uniqueName="[Range].[Minor Injury]" caption="Minor Injury" attribute="1" defaultMemberUniqueName="[Range].[Minor Injury].[All]" allUniqueName="[Range].[Minor Injury].[All]" dimensionUniqueName="[Range]" displayFolder="" count="0" memberValueDatatype="20" unbalanced="0"/>
    <cacheHierarchy uniqueName="[Range].[Total Injured]" caption="Total Injured" attribute="1" defaultMemberUniqueName="[Range].[Total Injured].[All]" allUniqueName="[Range].[Total Injured].[All]" dimensionUniqueName="[Range]" displayFolder="" count="0" memberValueDatatype="20" unbalanced="0"/>
    <cacheHierarchy uniqueName="[Range 1].[States/UTs]" caption="States/UTs" attribute="1" defaultMemberUniqueName="[Range 1].[States/UTs].[All]" allUniqueName="[Range 1].[States/UTs].[All]" dimensionUniqueName="[Range 1]" displayFolder="" count="0" memberValueDatatype="130" unbalanced="0"/>
    <cacheHierarchy uniqueName="[Range 1].[Total number of Accidents]" caption="Total number of Accidents" attribute="1" defaultMemberUniqueName="[Range 1].[Total number of Accidents].[All]" allUniqueName="[Range 1].[Total number of Accidents].[All]" dimensionUniqueName="[Range 1]" displayFolder="" count="0" memberValueDatatype="20" unbalanced="0"/>
    <cacheHierarchy uniqueName="[Range 1].[Persons Killed]" caption="Persons Killed" attribute="1" defaultMemberUniqueName="[Range 1].[Persons Killed].[All]" allUniqueName="[Range 1].[Persons Killed].[All]" dimensionUniqueName="[Range 1]" displayFolder="" count="0" memberValueDatatype="20" unbalanced="0"/>
    <cacheHierarchy uniqueName="[Round_Junction].[States/UTs]" caption="States/UTs" attribute="1" defaultMemberUniqueName="[Round_Junction].[States/UTs].[All]" allUniqueName="[Round_Junction].[States/UTs].[All]" dimensionUniqueName="[Round_Junction]" displayFolder="" count="0" memberValueDatatype="130" unbalanced="0"/>
    <cacheHierarchy uniqueName="[Round_Junction].[Total number of Accidents]" caption="Total number of Accidents" attribute="1" defaultMemberUniqueName="[Round_Junction].[Total number of Accidents].[All]" allUniqueName="[Round_Junction].[Total number of Accidents].[All]" dimensionUniqueName="[Round_Junction]" displayFolder="" count="0" memberValueDatatype="20" unbalanced="0"/>
    <cacheHierarchy uniqueName="[Round_Junction].[Persons Killed]" caption="Persons Killed" attribute="1" defaultMemberUniqueName="[Round_Junction].[Persons Killed].[All]" allUniqueName="[Round_Junction].[Persons Killed].[All]" dimensionUniqueName="[Round_Junction]" displayFolder="" count="0" memberValueDatatype="20" unbalanced="0"/>
    <cacheHierarchy uniqueName="[Round_Junction].[Greviously Injured]" caption="Greviously Injured" attribute="1" defaultMemberUniqueName="[Round_Junction].[Greviously Injured].[All]" allUniqueName="[Round_Junction].[Greviously Injured].[All]" dimensionUniqueName="[Round_Junction]" displayFolder="" count="0" memberValueDatatype="20" unbalanced="0"/>
    <cacheHierarchy uniqueName="[Round_Junction].[Minor Injury]" caption="Minor Injury" attribute="1" defaultMemberUniqueName="[Round_Junction].[Minor Injury].[All]" allUniqueName="[Round_Junction].[Minor Injury].[All]" dimensionUniqueName="[Round_Junction]" displayFolder="" count="0" memberValueDatatype="20" unbalanced="0"/>
    <cacheHierarchy uniqueName="[Round_Junction].[Total Injured]" caption="Total Injured" attribute="1" defaultMemberUniqueName="[Round_Junction].[Total Injured].[All]" allUniqueName="[Round_Junction].[Total Injured].[All]" dimensionUniqueName="[Round_Junction]" displayFolder="" count="0" memberValueDatatype="20" unbalanced="0"/>
    <cacheHierarchy uniqueName="[Staggered_Junction].[States/UTs]" caption="States/UTs" attribute="1" defaultMemberUniqueName="[Staggered_Junction].[States/UTs].[All]" allUniqueName="[Staggered_Junction].[States/UTs].[All]" dimensionUniqueName="[Staggered_Junction]" displayFolder="" count="0" memberValueDatatype="130" unbalanced="0"/>
    <cacheHierarchy uniqueName="[Staggered_Junction].[Total number of Accidents]" caption="Total number of Accidents" attribute="1" defaultMemberUniqueName="[Staggered_Junction].[Total number of Accidents].[All]" allUniqueName="[Staggered_Junction].[Total number of Accidents].[All]" dimensionUniqueName="[Staggered_Junction]" displayFolder="" count="0" memberValueDatatype="20" unbalanced="0"/>
    <cacheHierarchy uniqueName="[Staggered_Junction].[Persons Killed]" caption="Persons Killed" attribute="1" defaultMemberUniqueName="[Staggered_Junction].[Persons Killed].[All]" allUniqueName="[Staggered_Junction].[Persons Killed].[All]" dimensionUniqueName="[Staggered_Junction]" displayFolder="" count="0" memberValueDatatype="20" unbalanced="0"/>
    <cacheHierarchy uniqueName="[Staggered_Junction].[Greviously Injured]" caption="Greviously Injured" attribute="1" defaultMemberUniqueName="[Staggered_Junction].[Greviously Injured].[All]" allUniqueName="[Staggered_Junction].[Greviously Injured].[All]" dimensionUniqueName="[Staggered_Junction]" displayFolder="" count="0" memberValueDatatype="20" unbalanced="0"/>
    <cacheHierarchy uniqueName="[Staggered_Junction].[Minor Injury]" caption="Minor Injury" attribute="1" defaultMemberUniqueName="[Staggered_Junction].[Minor Injury].[All]" allUniqueName="[Staggered_Junction].[Minor Injury].[All]" dimensionUniqueName="[Staggered_Junction]" displayFolder="" count="0" memberValueDatatype="20" unbalanced="0"/>
    <cacheHierarchy uniqueName="[Staggered_Junction].[Total Injured]" caption="Total Injured" attribute="1" defaultMemberUniqueName="[Staggered_Junction].[Total Injured].[All]" allUniqueName="[Staggered_Junction].[Total Injured].[All]" dimensionUniqueName="[Staggered_Junction]" displayFolder="" count="0" memberValueDatatype="20" unbalanced="0"/>
    <cacheHierarchy uniqueName="[T_Junction].[States/UTs]" caption="States/UTs" attribute="1" defaultMemberUniqueName="[T_Junction].[States/UTs].[All]" allUniqueName="[T_Junction].[States/UTs].[All]" dimensionUniqueName="[T_Junction]" displayFolder="" count="0" memberValueDatatype="130" unbalanced="0"/>
    <cacheHierarchy uniqueName="[T_Junction].[Total number of Accidents]" caption="Total number of Accidents" attribute="1" defaultMemberUniqueName="[T_Junction].[Total number of Accidents].[All]" allUniqueName="[T_Junction].[Total number of Accidents].[All]" dimensionUniqueName="[T_Junction]" displayFolder="" count="0" memberValueDatatype="20" unbalanced="0"/>
    <cacheHierarchy uniqueName="[T_Junction].[Rank of Accidents]" caption="Rank of Accidents" attribute="1" defaultMemberUniqueName="[T_Junction].[Rank of Accidents].[All]" allUniqueName="[T_Junction].[Rank of Accidents].[All]" dimensionUniqueName="[T_Junction]" displayFolder="" count="0" memberValueDatatype="20" unbalanced="0"/>
    <cacheHierarchy uniqueName="[T_Junction].[Persons Killed]" caption="Persons Killed" attribute="1" defaultMemberUniqueName="[T_Junction].[Persons Killed].[All]" allUniqueName="[T_Junction].[Persons Killed].[All]" dimensionUniqueName="[T_Junction]" displayFolder="" count="0" memberValueDatatype="20" unbalanced="0"/>
    <cacheHierarchy uniqueName="[T_Junction].[Rank of Persons Killed]" caption="Rank of Persons Killed" attribute="1" defaultMemberUniqueName="[T_Junction].[Rank of Persons Killed].[All]" allUniqueName="[T_Junction].[Rank of Persons Killed].[All]" dimensionUniqueName="[T_Junction]" displayFolder="" count="0" memberValueDatatype="20" unbalanced="0"/>
    <cacheHierarchy uniqueName="[T_Junction].[Greviously Injured]" caption="Greviously Injured" attribute="1" defaultMemberUniqueName="[T_Junction].[Greviously Injured].[All]" allUniqueName="[T_Junction].[Greviously Injured].[All]" dimensionUniqueName="[T_Junction]" displayFolder="" count="0" memberValueDatatype="20" unbalanced="0"/>
    <cacheHierarchy uniqueName="[T_Junction].[Minor Injury]" caption="Minor Injury" attribute="1" defaultMemberUniqueName="[T_Junction].[Minor Injury].[All]" allUniqueName="[T_Junction].[Minor Injury].[All]" dimensionUniqueName="[T_Junction]" displayFolder="" count="0" memberValueDatatype="20" unbalanced="0"/>
    <cacheHierarchy uniqueName="[T_Junction].[Total Injured]" caption="Total Injured" attribute="1" defaultMemberUniqueName="[T_Junction].[Total Injured].[All]" allUniqueName="[T_Junction].[Total Injured].[All]" dimensionUniqueName="[T_Junction]" displayFolder="" count="0" memberValueDatatype="20" unbalanced="0"/>
    <cacheHierarchy uniqueName="[Y_Junction].[States/UTs]" caption="States/UTs" attribute="1" defaultMemberUniqueName="[Y_Junction].[States/UTs].[All]" allUniqueName="[Y_Junction].[States/UTs].[All]" dimensionUniqueName="[Y_Junction]" displayFolder="" count="0" memberValueDatatype="130" unbalanced="0"/>
    <cacheHierarchy uniqueName="[Y_Junction].[Total number of Accidents]" caption="Total number of Accidents" attribute="1" defaultMemberUniqueName="[Y_Junction].[Total number of Accidents].[All]" allUniqueName="[Y_Junction].[Total number of Accidents].[All]" dimensionUniqueName="[Y_Junction]" displayFolder="" count="0" memberValueDatatype="20" unbalanced="0"/>
    <cacheHierarchy uniqueName="[Y_Junction].[Persons Killed]" caption="Persons Killed" attribute="1" defaultMemberUniqueName="[Y_Junction].[Persons Killed].[All]" allUniqueName="[Y_Junction].[Persons Killed].[All]" dimensionUniqueName="[Y_Junction]" displayFolder="" count="0" memberValueDatatype="20" unbalanced="0"/>
    <cacheHierarchy uniqueName="[Y_Junction].[Greviously Injured]" caption="Greviously Injured" attribute="1" defaultMemberUniqueName="[Y_Junction].[Greviously Injured].[All]" allUniqueName="[Y_Junction].[Greviously Injured].[All]" dimensionUniqueName="[Y_Junction]" displayFolder="" count="0" memberValueDatatype="20" unbalanced="0"/>
    <cacheHierarchy uniqueName="[Y_Junction].[Minor Injury]" caption="Minor Injury" attribute="1" defaultMemberUniqueName="[Y_Junction].[Minor Injury].[All]" allUniqueName="[Y_Junction].[Minor Injury].[All]" dimensionUniqueName="[Y_Junction]" displayFolder="" count="0" memberValueDatatype="20" unbalanced="0"/>
    <cacheHierarchy uniqueName="[Y_Junction].[Total Injured]" caption="Total Injured" attribute="1" defaultMemberUniqueName="[Y_Junction].[Total Injured].[All]" allUniqueName="[Y_Junction].[Total Injured].[All]" dimensionUniqueName="[Y_Junction]" displayFolder="" count="0" memberValueDatatype="20" unbalanced="0"/>
    <cacheHierarchy uniqueName="[Measures].[__XL_Count Range]" caption="__XL_Count Range" measure="1" displayFolder="" measureGroup="Range" count="0" hidden="1"/>
    <cacheHierarchy uniqueName="[Measures].[__XL_Count Four_Junction]" caption="__XL_Count Four_Junction" measure="1" displayFolder="" measureGroup="Four_Junction" count="0" hidden="1"/>
    <cacheHierarchy uniqueName="[Measures].[__XL_Count Other]" caption="__XL_Count Other" measure="1" displayFolder="" measureGroup="Other" count="0" hidden="1"/>
    <cacheHierarchy uniqueName="[Measures].[__XL_Count Round_Junction]" caption="__XL_Count Round_Junction" measure="1" displayFolder="" measureGroup="Round_Junction" count="0" hidden="1"/>
    <cacheHierarchy uniqueName="[Measures].[__XL_Count Staggered_Junction]" caption="__XL_Count Staggered_Junction" measure="1" displayFolder="" measureGroup="Staggered_Junction" count="0" hidden="1"/>
    <cacheHierarchy uniqueName="[Measures].[__XL_Count T_Junction]" caption="__XL_Count T_Junction" measure="1" displayFolder="" measureGroup="T_Junction" count="0" hidden="1"/>
    <cacheHierarchy uniqueName="[Measures].[__XL_Count Y_Junction]" caption="__XL_Count Y_Junction" measure="1" displayFolder="" measureGroup="Y_Junction"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number of Accidents]" caption="Sum of Total number of Accidents" measure="1" displayFolder="" measureGroup="Range" count="0" hidden="1">
      <extLst>
        <ext xmlns:x15="http://schemas.microsoft.com/office/spreadsheetml/2010/11/main" uri="{B97F6D7D-B522-45F9-BDA1-12C45D357490}">
          <x15:cacheHierarchy aggregatedColumn="13"/>
        </ext>
      </extLst>
    </cacheHierarchy>
    <cacheHierarchy uniqueName="[Measures].[Sum of Rank of Accidents]" caption="Sum of Rank of Accidents" measure="1" displayFolder="" measureGroup="Range" count="0" hidden="1">
      <extLst>
        <ext xmlns:x15="http://schemas.microsoft.com/office/spreadsheetml/2010/11/main" uri="{B97F6D7D-B522-45F9-BDA1-12C45D357490}">
          <x15:cacheHierarchy aggregatedColumn="14"/>
        </ext>
      </extLst>
    </cacheHierarchy>
    <cacheHierarchy uniqueName="[Measures].[Sum of Persons Killed]" caption="Sum of Persons Killed" measure="1" displayFolder="" measureGroup="Range" count="0" hidden="1">
      <extLst>
        <ext xmlns:x15="http://schemas.microsoft.com/office/spreadsheetml/2010/11/main" uri="{B97F6D7D-B522-45F9-BDA1-12C45D357490}">
          <x15:cacheHierarchy aggregatedColumn="15"/>
        </ext>
      </extLst>
    </cacheHierarchy>
    <cacheHierarchy uniqueName="[Measures].[Sum of Rank of Persons Killed]" caption="Sum of Rank of Persons Killed" measure="1" displayFolder="" measureGroup="Range" count="0" hidden="1">
      <extLst>
        <ext xmlns:x15="http://schemas.microsoft.com/office/spreadsheetml/2010/11/main" uri="{B97F6D7D-B522-45F9-BDA1-12C45D357490}">
          <x15:cacheHierarchy aggregatedColumn="16"/>
        </ext>
      </extLst>
    </cacheHierarchy>
    <cacheHierarchy uniqueName="[Measures].[Sum of Greviously Injured]" caption="Sum of Greviously Injured" measure="1" displayFolder="" measureGroup="Range" count="0" hidden="1">
      <extLst>
        <ext xmlns:x15="http://schemas.microsoft.com/office/spreadsheetml/2010/11/main" uri="{B97F6D7D-B522-45F9-BDA1-12C45D357490}">
          <x15:cacheHierarchy aggregatedColumn="17"/>
        </ext>
      </extLst>
    </cacheHierarchy>
    <cacheHierarchy uniqueName="[Measures].[Sum of Minor Injury]" caption="Sum of Minor Injury" measure="1" displayFolder="" measureGroup="Range" count="0" hidden="1">
      <extLst>
        <ext xmlns:x15="http://schemas.microsoft.com/office/spreadsheetml/2010/11/main" uri="{B97F6D7D-B522-45F9-BDA1-12C45D357490}">
          <x15:cacheHierarchy aggregatedColumn="18"/>
        </ext>
      </extLst>
    </cacheHierarchy>
    <cacheHierarchy uniqueName="[Measures].[Sum of Total Injured]" caption="Sum of Total Injured" measure="1" displayFolder="" measureGroup="Range" count="0" hidden="1">
      <extLst>
        <ext xmlns:x15="http://schemas.microsoft.com/office/spreadsheetml/2010/11/main" uri="{B97F6D7D-B522-45F9-BDA1-12C45D357490}">
          <x15:cacheHierarchy aggregatedColumn="19"/>
        </ext>
      </extLst>
    </cacheHierarchy>
    <cacheHierarchy uniqueName="[Measures].[Sum of Total number of Accidents 2]" caption="Sum of Total number of Accidents 2" measure="1" displayFolder="" measureGroup="Four_Junction" count="0" hidden="1">
      <extLst>
        <ext xmlns:x15="http://schemas.microsoft.com/office/spreadsheetml/2010/11/main" uri="{B97F6D7D-B522-45F9-BDA1-12C45D357490}">
          <x15:cacheHierarchy aggregatedColumn="1"/>
        </ext>
      </extLst>
    </cacheHierarchy>
    <cacheHierarchy uniqueName="[Measures].[Sum of Total number of Accidents 3]" caption="Sum of Total number of Accidents 3" measure="1" displayFolder="" measureGroup="Other" count="0" hidden="1">
      <extLst>
        <ext xmlns:x15="http://schemas.microsoft.com/office/spreadsheetml/2010/11/main" uri="{B97F6D7D-B522-45F9-BDA1-12C45D357490}">
          <x15:cacheHierarchy aggregatedColumn="7"/>
        </ext>
      </extLst>
    </cacheHierarchy>
    <cacheHierarchy uniqueName="[Measures].[Sum of Total number of Accidents 4]" caption="Sum of Total number of Accidents 4" measure="1" displayFolder="" measureGroup="Round_Junction" count="0" hidden="1">
      <extLst>
        <ext xmlns:x15="http://schemas.microsoft.com/office/spreadsheetml/2010/11/main" uri="{B97F6D7D-B522-45F9-BDA1-12C45D357490}">
          <x15:cacheHierarchy aggregatedColumn="24"/>
        </ext>
      </extLst>
    </cacheHierarchy>
    <cacheHierarchy uniqueName="[Measures].[Sum of Total number of Accidents 5]" caption="Sum of Total number of Accidents 5" measure="1" displayFolder="" measureGroup="Staggered_Junction" count="0" hidden="1">
      <extLst>
        <ext xmlns:x15="http://schemas.microsoft.com/office/spreadsheetml/2010/11/main" uri="{B97F6D7D-B522-45F9-BDA1-12C45D357490}">
          <x15:cacheHierarchy aggregatedColumn="30"/>
        </ext>
      </extLst>
    </cacheHierarchy>
    <cacheHierarchy uniqueName="[Measures].[Sum of Total number of Accidents 6]" caption="Sum of Total number of Accidents 6" measure="1" displayFolder="" measureGroup="T_Junction" count="0" hidden="1">
      <extLst>
        <ext xmlns:x15="http://schemas.microsoft.com/office/spreadsheetml/2010/11/main" uri="{B97F6D7D-B522-45F9-BDA1-12C45D357490}">
          <x15:cacheHierarchy aggregatedColumn="36"/>
        </ext>
      </extLst>
    </cacheHierarchy>
    <cacheHierarchy uniqueName="[Measures].[Sum of Total number of Accidents 7]" caption="Sum of Total number of Accidents 7" measure="1" displayFolder="" measureGroup="Y_Junction" count="0" hidden="1">
      <extLst>
        <ext xmlns:x15="http://schemas.microsoft.com/office/spreadsheetml/2010/11/main" uri="{B97F6D7D-B522-45F9-BDA1-12C45D357490}">
          <x15:cacheHierarchy aggregatedColumn="44"/>
        </ext>
      </extLst>
    </cacheHierarchy>
    <cacheHierarchy uniqueName="[Measures].[Sum of Persons Killed 2]" caption="Sum of Persons Killed 2" measure="1" displayFolder="" measureGroup="Four_Junction" count="0" hidden="1">
      <extLst>
        <ext xmlns:x15="http://schemas.microsoft.com/office/spreadsheetml/2010/11/main" uri="{B97F6D7D-B522-45F9-BDA1-12C45D357490}">
          <x15:cacheHierarchy aggregatedColumn="2"/>
        </ext>
      </extLst>
    </cacheHierarchy>
    <cacheHierarchy uniqueName="[Measures].[Sum of Persons Killed 3]" caption="Sum of Persons Killed 3" measure="1" displayFolder="" measureGroup="T_Junction" count="0" hidden="1">
      <extLst>
        <ext xmlns:x15="http://schemas.microsoft.com/office/spreadsheetml/2010/11/main" uri="{B97F6D7D-B522-45F9-BDA1-12C45D357490}">
          <x15:cacheHierarchy aggregatedColumn="38"/>
        </ext>
      </extLst>
    </cacheHierarchy>
    <cacheHierarchy uniqueName="[Measures].[Sum of Persons Killed 4]" caption="Sum of Persons Killed 4" measure="1" displayFolder="" measureGroup="Y_Junction" count="0" hidden="1">
      <extLst>
        <ext xmlns:x15="http://schemas.microsoft.com/office/spreadsheetml/2010/11/main" uri="{B97F6D7D-B522-45F9-BDA1-12C45D357490}">
          <x15:cacheHierarchy aggregatedColumn="45"/>
        </ext>
      </extLst>
    </cacheHierarchy>
    <cacheHierarchy uniqueName="[Measures].[Sum of Persons Killed 5]" caption="Sum of Persons Killed 5" measure="1" displayFolder="" measureGroup="Staggered_Junction" count="0" hidden="1">
      <extLst>
        <ext xmlns:x15="http://schemas.microsoft.com/office/spreadsheetml/2010/11/main" uri="{B97F6D7D-B522-45F9-BDA1-12C45D357490}">
          <x15:cacheHierarchy aggregatedColumn="31"/>
        </ext>
      </extLst>
    </cacheHierarchy>
    <cacheHierarchy uniqueName="[Measures].[Sum of Persons Killed 6]" caption="Sum of Persons Killed 6" measure="1" displayFolder="" measureGroup="Round_Junction" count="0" hidden="1">
      <extLst>
        <ext xmlns:x15="http://schemas.microsoft.com/office/spreadsheetml/2010/11/main" uri="{B97F6D7D-B522-45F9-BDA1-12C45D357490}">
          <x15:cacheHierarchy aggregatedColumn="25"/>
        </ext>
      </extLst>
    </cacheHierarchy>
    <cacheHierarchy uniqueName="[Measures].[Sum of Persons Killed 7]" caption="Sum of Persons Killed 7" measure="1" displayFolder="" measureGroup="Other" count="0" hidden="1">
      <extLst>
        <ext xmlns:x15="http://schemas.microsoft.com/office/spreadsheetml/2010/11/main" uri="{B97F6D7D-B522-45F9-BDA1-12C45D357490}">
          <x15:cacheHierarchy aggregatedColumn="8"/>
        </ext>
      </extLst>
    </cacheHierarchy>
    <cacheHierarchy uniqueName="[Measures].[Sum of Greviously Injured 2]" caption="Sum of Greviously Injured 2" measure="1" displayFolder="" measureGroup="T_Junction" count="0" hidden="1">
      <extLst>
        <ext xmlns:x15="http://schemas.microsoft.com/office/spreadsheetml/2010/11/main" uri="{B97F6D7D-B522-45F9-BDA1-12C45D357490}">
          <x15:cacheHierarchy aggregatedColumn="40"/>
        </ext>
      </extLst>
    </cacheHierarchy>
    <cacheHierarchy uniqueName="[Measures].[Sum of Greviously Injured 3]" caption="Sum of Greviously Injured 3" measure="1" displayFolder="" measureGroup="Y_Junction" count="0" hidden="1">
      <extLst>
        <ext xmlns:x15="http://schemas.microsoft.com/office/spreadsheetml/2010/11/main" uri="{B97F6D7D-B522-45F9-BDA1-12C45D357490}">
          <x15:cacheHierarchy aggregatedColumn="46"/>
        </ext>
      </extLst>
    </cacheHierarchy>
    <cacheHierarchy uniqueName="[Measures].[Sum of Greviously Injured 4]" caption="Sum of Greviously Injured 4" measure="1" displayFolder="" measureGroup="Four_Junction" count="0" hidden="1">
      <extLst>
        <ext xmlns:x15="http://schemas.microsoft.com/office/spreadsheetml/2010/11/main" uri="{B97F6D7D-B522-45F9-BDA1-12C45D357490}">
          <x15:cacheHierarchy aggregatedColumn="3"/>
        </ext>
      </extLst>
    </cacheHierarchy>
    <cacheHierarchy uniqueName="[Measures].[Sum of Greviously Injured 5]" caption="Sum of Greviously Injured 5" measure="1" displayFolder="" measureGroup="Other" count="0" hidden="1">
      <extLst>
        <ext xmlns:x15="http://schemas.microsoft.com/office/spreadsheetml/2010/11/main" uri="{B97F6D7D-B522-45F9-BDA1-12C45D357490}">
          <x15:cacheHierarchy aggregatedColumn="9"/>
        </ext>
      </extLst>
    </cacheHierarchy>
    <cacheHierarchy uniqueName="[Measures].[Sum of Greviously Injured 6]" caption="Sum of Greviously Injured 6" measure="1" displayFolder="" measureGroup="Round_Junction" count="0" hidden="1">
      <extLst>
        <ext xmlns:x15="http://schemas.microsoft.com/office/spreadsheetml/2010/11/main" uri="{B97F6D7D-B522-45F9-BDA1-12C45D357490}">
          <x15:cacheHierarchy aggregatedColumn="26"/>
        </ext>
      </extLst>
    </cacheHierarchy>
    <cacheHierarchy uniqueName="[Measures].[Sum of Greviously Injured 7]" caption="Sum of Greviously Injured 7" measure="1" displayFolder="" measureGroup="Staggered_Junction" count="0" hidden="1">
      <extLst>
        <ext xmlns:x15="http://schemas.microsoft.com/office/spreadsheetml/2010/11/main" uri="{B97F6D7D-B522-45F9-BDA1-12C45D357490}">
          <x15:cacheHierarchy aggregatedColumn="32"/>
        </ext>
      </extLst>
    </cacheHierarchy>
    <cacheHierarchy uniqueName="[Measures].[Sum of Minor Injury 2]" caption="Sum of Minor Injury 2" measure="1" displayFolder="" measureGroup="Four_Junction" count="0" hidden="1">
      <extLst>
        <ext xmlns:x15="http://schemas.microsoft.com/office/spreadsheetml/2010/11/main" uri="{B97F6D7D-B522-45F9-BDA1-12C45D357490}">
          <x15:cacheHierarchy aggregatedColumn="4"/>
        </ext>
      </extLst>
    </cacheHierarchy>
    <cacheHierarchy uniqueName="[Measures].[Sum of Minor Injury 3]" caption="Sum of Minor Injury 3" measure="1" displayFolder="" measureGroup="Other" count="0" hidden="1">
      <extLst>
        <ext xmlns:x15="http://schemas.microsoft.com/office/spreadsheetml/2010/11/main" uri="{B97F6D7D-B522-45F9-BDA1-12C45D357490}">
          <x15:cacheHierarchy aggregatedColumn="10"/>
        </ext>
      </extLst>
    </cacheHierarchy>
    <cacheHierarchy uniqueName="[Measures].[Sum of Minor Injury 4]" caption="Sum of Minor Injury 4" measure="1" displayFolder="" measureGroup="Staggered_Junction" count="0" hidden="1">
      <extLst>
        <ext xmlns:x15="http://schemas.microsoft.com/office/spreadsheetml/2010/11/main" uri="{B97F6D7D-B522-45F9-BDA1-12C45D357490}">
          <x15:cacheHierarchy aggregatedColumn="33"/>
        </ext>
      </extLst>
    </cacheHierarchy>
    <cacheHierarchy uniqueName="[Measures].[Sum of Minor Injury 5]" caption="Sum of Minor Injury 5" measure="1" displayFolder="" measureGroup="T_Junction" count="0" hidden="1">
      <extLst>
        <ext xmlns:x15="http://schemas.microsoft.com/office/spreadsheetml/2010/11/main" uri="{B97F6D7D-B522-45F9-BDA1-12C45D357490}">
          <x15:cacheHierarchy aggregatedColumn="41"/>
        </ext>
      </extLst>
    </cacheHierarchy>
    <cacheHierarchy uniqueName="[Measures].[Sum of Minor Injury 6]" caption="Sum of Minor Injury 6" measure="1" displayFolder="" measureGroup="Y_Junction" count="0" hidden="1">
      <extLst>
        <ext xmlns:x15="http://schemas.microsoft.com/office/spreadsheetml/2010/11/main" uri="{B97F6D7D-B522-45F9-BDA1-12C45D357490}">
          <x15:cacheHierarchy aggregatedColumn="47"/>
        </ext>
      </extLst>
    </cacheHierarchy>
    <cacheHierarchy uniqueName="[Measures].[Sum of Total Injured 2]" caption="Sum of Total Injured 2" measure="1" displayFolder="" measureGroup="Four_Junction"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otal Injured 3]" caption="Sum of Total Injured 3" measure="1" displayFolder="" measureGroup="Other" count="0" oneField="1" hidden="1">
      <fieldsUsage count="1">
        <fieldUsage x="6"/>
      </fieldsUsage>
      <extLst>
        <ext xmlns:x15="http://schemas.microsoft.com/office/spreadsheetml/2010/11/main" uri="{B97F6D7D-B522-45F9-BDA1-12C45D357490}">
          <x15:cacheHierarchy aggregatedColumn="11"/>
        </ext>
      </extLst>
    </cacheHierarchy>
    <cacheHierarchy uniqueName="[Measures].[Sum of Total Injured 4]" caption="Sum of Total Injured 4" measure="1" displayFolder="" measureGroup="Round_Junction"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Total Injured 5]" caption="Sum of Total Injured 5" measure="1" displayFolder="" measureGroup="Staggered_Junction" count="0" oneField="1" hidden="1">
      <fieldsUsage count="1">
        <fieldUsage x="3"/>
      </fieldsUsage>
      <extLst>
        <ext xmlns:x15="http://schemas.microsoft.com/office/spreadsheetml/2010/11/main" uri="{B97F6D7D-B522-45F9-BDA1-12C45D357490}">
          <x15:cacheHierarchy aggregatedColumn="34"/>
        </ext>
      </extLst>
    </cacheHierarchy>
    <cacheHierarchy uniqueName="[Measures].[Sum of Total Injured 6]" caption="Sum of Total Injured 6" measure="1" displayFolder="" measureGroup="T_Junction" count="0" oneField="1" hidden="1">
      <fieldsUsage count="1">
        <fieldUsage x="4"/>
      </fieldsUsage>
      <extLst>
        <ext xmlns:x15="http://schemas.microsoft.com/office/spreadsheetml/2010/11/main" uri="{B97F6D7D-B522-45F9-BDA1-12C45D357490}">
          <x15:cacheHierarchy aggregatedColumn="42"/>
        </ext>
      </extLst>
    </cacheHierarchy>
    <cacheHierarchy uniqueName="[Measures].[Sum of Total Injured 7]" caption="Sum of Total Injured 7" measure="1" displayFolder="" measureGroup="Y_Junction"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Rank of Accidents 2]" caption="Sum of Rank of Accidents 2" measure="1" displayFolder="" measureGroup="T_Junction" count="0" hidden="1">
      <extLst>
        <ext xmlns:x15="http://schemas.microsoft.com/office/spreadsheetml/2010/11/main" uri="{B97F6D7D-B522-45F9-BDA1-12C45D357490}">
          <x15:cacheHierarchy aggregatedColumn="37"/>
        </ext>
      </extLst>
    </cacheHierarchy>
    <cacheHierarchy uniqueName="[Measures].[Sum of Rank of Persons Killed 2]" caption="Sum of Rank of Persons Killed 2" measure="1" displayFolder="" measureGroup="T_Junction" count="0" hidden="1">
      <extLst>
        <ext xmlns:x15="http://schemas.microsoft.com/office/spreadsheetml/2010/11/main" uri="{B97F6D7D-B522-45F9-BDA1-12C45D357490}">
          <x15:cacheHierarchy aggregatedColumn="39"/>
        </ext>
      </extLst>
    </cacheHierarchy>
    <cacheHierarchy uniqueName="[Measures].[Sum of Total number of Accidents 8]" caption="Sum of Total number of Accidents 8" measure="1" displayFolder="" measureGroup="Range 1" count="0" hidden="1">
      <extLst>
        <ext xmlns:x15="http://schemas.microsoft.com/office/spreadsheetml/2010/11/main" uri="{B97F6D7D-B522-45F9-BDA1-12C45D357490}">
          <x15:cacheHierarchy aggregatedColumn="21"/>
        </ext>
      </extLst>
    </cacheHierarchy>
    <cacheHierarchy uniqueName="[Measures].[Sum of Persons Killed 8]" caption="Sum of Persons Killed 8" measure="1" displayFolder="" measureGroup="Range 1" count="0" hidden="1">
      <extLst>
        <ext xmlns:x15="http://schemas.microsoft.com/office/spreadsheetml/2010/11/main" uri="{B97F6D7D-B522-45F9-BDA1-12C45D357490}">
          <x15:cacheHierarchy aggregatedColumn="22"/>
        </ext>
      </extLst>
    </cacheHierarchy>
    <cacheHierarchy uniqueName="[Measures].[Count of States/UTs]" caption="Count of States/UTs" measure="1" displayFolder="" measureGroup="Range 1" count="0" hidden="1">
      <extLst>
        <ext xmlns:x15="http://schemas.microsoft.com/office/spreadsheetml/2010/11/main" uri="{B97F6D7D-B522-45F9-BDA1-12C45D357490}">
          <x15:cacheHierarchy aggregatedColumn="20"/>
        </ext>
      </extLst>
    </cacheHierarchy>
  </cacheHierarchies>
  <kpis count="0"/>
  <dimensions count="9">
    <dimension name="Four_Junction" uniqueName="[Four_Junction]" caption="Four_Junction"/>
    <dimension measure="1" name="Measures" uniqueName="[Measures]" caption="Measures"/>
    <dimension name="Other" uniqueName="[Other]" caption="Other"/>
    <dimension name="Range" uniqueName="[Range]" caption="Range"/>
    <dimension name="Range 1" uniqueName="[Range 1]" caption="Range 1"/>
    <dimension name="Round_Junction" uniqueName="[Round_Junction]" caption="Round_Junction"/>
    <dimension name="Staggered_Junction" uniqueName="[Staggered_Junction]" caption="Staggered_Junction"/>
    <dimension name="T_Junction" uniqueName="[T_Junction]" caption="T_Junction"/>
    <dimension name="Y_Junction" uniqueName="[Y_Junction]" caption="Y_Junction"/>
  </dimensions>
  <measureGroups count="8">
    <measureGroup name="Four_Junction" caption="Four_Junction"/>
    <measureGroup name="Other" caption="Other"/>
    <measureGroup name="Range" caption="Range"/>
    <measureGroup name="Range 1" caption="Range 1"/>
    <measureGroup name="Round_Junction" caption="Round_Junction"/>
    <measureGroup name="Staggered_Junction" caption="Staggered_Junction"/>
    <measureGroup name="T_Junction" caption="T_Junction"/>
    <measureGroup name="Y_Junction" caption="Y_Junction"/>
  </measureGroups>
  <maps count="26">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 measureGroup="5" dimension="0"/>
    <map measureGroup="5" dimension="3"/>
    <map measureGroup="5" dimension="4"/>
    <map measureGroup="5" dimension="6"/>
    <map measureGroup="6" dimension="0"/>
    <map measureGroup="6" dimension="3"/>
    <map measureGroup="6" dimension="4"/>
    <map measureGroup="6" dimension="7"/>
    <map measureGroup="7" dimension="0"/>
    <map measureGroup="7" dimension="3"/>
    <map measureGroup="7" dimension="4"/>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8.733982060185" backgroundQuery="1" createdVersion="6" refreshedVersion="6" minRefreshableVersion="3" recordCount="0" supportSubquery="1" supportAdvancedDrill="1" xr:uid="{2422500D-5888-47CE-BB1A-8E93FB3BAFAF}">
  <cacheSource type="external" connectionId="1"/>
  <cacheFields count="3">
    <cacheField name="[Measures].[Sum of Rank of Accidents 2]" caption="Sum of Rank of Accidents 2" numFmtId="0" hierarchy="94" level="32767"/>
    <cacheField name="[Measures].[Sum of Rank of Persons Killed 2]" caption="Sum of Rank of Persons Killed 2" numFmtId="0" hierarchy="95" level="32767"/>
    <cacheField name="[Four_Junction].[States/UTs].[States/UTs]" caption="States/UTs" numFmtId="0" level="1">
      <sharedItems containsSemiMixedTypes="0" containsNonDate="0" containsString="0"/>
    </cacheField>
  </cacheFields>
  <cacheHierarchies count="99">
    <cacheHierarchy uniqueName="[Four_Junction].[States/UTs]" caption="States/UTs" attribute="1" defaultMemberUniqueName="[Four_Junction].[States/UTs].[All]" allUniqueName="[Four_Junction].[States/UTs].[All]" dimensionUniqueName="[Four_Junction]" displayFolder="" count="2" memberValueDatatype="130" unbalanced="0">
      <fieldsUsage count="2">
        <fieldUsage x="-1"/>
        <fieldUsage x="2"/>
      </fieldsUsage>
    </cacheHierarchy>
    <cacheHierarchy uniqueName="[Four_Junction].[Total number of Accidents]" caption="Total number of Accidents" attribute="1" defaultMemberUniqueName="[Four_Junction].[Total number of Accidents].[All]" allUniqueName="[Four_Junction].[Total number of Accidents].[All]" dimensionUniqueName="[Four_Junction]" displayFolder="" count="0" memberValueDatatype="20" unbalanced="0"/>
    <cacheHierarchy uniqueName="[Four_Junction].[Persons Killed]" caption="Persons Killed" attribute="1" defaultMemberUniqueName="[Four_Junction].[Persons Killed].[All]" allUniqueName="[Four_Junction].[Persons Killed].[All]" dimensionUniqueName="[Four_Junction]" displayFolder="" count="0" memberValueDatatype="20" unbalanced="0"/>
    <cacheHierarchy uniqueName="[Four_Junction].[Greviously Injured]" caption="Greviously Injured" attribute="1" defaultMemberUniqueName="[Four_Junction].[Greviously Injured].[All]" allUniqueName="[Four_Junction].[Greviously Injured].[All]" dimensionUniqueName="[Four_Junction]" displayFolder="" count="0" memberValueDatatype="20" unbalanced="0"/>
    <cacheHierarchy uniqueName="[Four_Junction].[Minor Injury]" caption="Minor Injury" attribute="1" defaultMemberUniqueName="[Four_Junction].[Minor Injury].[All]" allUniqueName="[Four_Junction].[Minor Injury].[All]" dimensionUniqueName="[Four_Junction]" displayFolder="" count="0" memberValueDatatype="20" unbalanced="0"/>
    <cacheHierarchy uniqueName="[Four_Junction].[Total Injured]" caption="Total Injured" attribute="1" defaultMemberUniqueName="[Four_Junction].[Total Injured].[All]" allUniqueName="[Four_Junction].[Total Injured].[All]" dimensionUniqueName="[Four_Junction]" displayFolder="" count="0" memberValueDatatype="20" unbalanced="0"/>
    <cacheHierarchy uniqueName="[Other].[States/UTs]" caption="States/UTs" attribute="1" defaultMemberUniqueName="[Other].[States/UTs].[All]" allUniqueName="[Other].[States/UTs].[All]" dimensionUniqueName="[Other]" displayFolder="" count="0" memberValueDatatype="130" unbalanced="0"/>
    <cacheHierarchy uniqueName="[Other].[Total number of Accidents]" caption="Total number of Accidents" attribute="1" defaultMemberUniqueName="[Other].[Total number of Accidents].[All]" allUniqueName="[Other].[Total number of Accidents].[All]" dimensionUniqueName="[Other]" displayFolder="" count="0" memberValueDatatype="20" unbalanced="0"/>
    <cacheHierarchy uniqueName="[Other].[Persons Killed]" caption="Persons Killed" attribute="1" defaultMemberUniqueName="[Other].[Persons Killed].[All]" allUniqueName="[Other].[Persons Killed].[All]" dimensionUniqueName="[Other]" displayFolder="" count="0" memberValueDatatype="20" unbalanced="0"/>
    <cacheHierarchy uniqueName="[Other].[Greviously Injured]" caption="Greviously Injured" attribute="1" defaultMemberUniqueName="[Other].[Greviously Injured].[All]" allUniqueName="[Other].[Greviously Injured].[All]" dimensionUniqueName="[Other]" displayFolder="" count="0" memberValueDatatype="20" unbalanced="0"/>
    <cacheHierarchy uniqueName="[Other].[Minor Injury]" caption="Minor Injury" attribute="1" defaultMemberUniqueName="[Other].[Minor Injury].[All]" allUniqueName="[Other].[Minor Injury].[All]" dimensionUniqueName="[Other]" displayFolder="" count="0" memberValueDatatype="20" unbalanced="0"/>
    <cacheHierarchy uniqueName="[Other].[Total Injured]" caption="Total Injured" attribute="1" defaultMemberUniqueName="[Other].[Total Injured].[All]" allUniqueName="[Other].[Total Injured].[All]" dimensionUniqueName="[Other]" displayFolder="" count="0" memberValueDatatype="20" unbalanced="0"/>
    <cacheHierarchy uniqueName="[Range].[States/UTs]" caption="States/UTs" attribute="1" defaultMemberUniqueName="[Range].[States/UTs].[All]" allUniqueName="[Range].[States/UTs].[All]" dimensionUniqueName="[Range]" displayFolder="" count="0" memberValueDatatype="130" unbalanced="0"/>
    <cacheHierarchy uniqueName="[Range].[Total number of Accidents]" caption="Total number of Accidents" attribute="1" defaultMemberUniqueName="[Range].[Total number of Accidents].[All]" allUniqueName="[Range].[Total number of Accidents].[All]" dimensionUniqueName="[Range]" displayFolder="" count="0" memberValueDatatype="20" unbalanced="0"/>
    <cacheHierarchy uniqueName="[Range].[Rank of Accidents]" caption="Rank of Accidents" attribute="1" defaultMemberUniqueName="[Range].[Rank of Accidents].[All]" allUniqueName="[Range].[Rank of Accidents].[All]" dimensionUniqueName="[Range]" displayFolder="" count="0" memberValueDatatype="20" unbalanced="0"/>
    <cacheHierarchy uniqueName="[Range].[Persons Killed]" caption="Persons Killed" attribute="1" defaultMemberUniqueName="[Range].[Persons Killed].[All]" allUniqueName="[Range].[Persons Killed].[All]" dimensionUniqueName="[Range]" displayFolder="" count="0" memberValueDatatype="20" unbalanced="0"/>
    <cacheHierarchy uniqueName="[Range].[Rank of Persons Killed]" caption="Rank of Persons Killed" attribute="1" defaultMemberUniqueName="[Range].[Rank of Persons Killed].[All]" allUniqueName="[Range].[Rank of Persons Killed].[All]" dimensionUniqueName="[Range]" displayFolder="" count="0" memberValueDatatype="20" unbalanced="0"/>
    <cacheHierarchy uniqueName="[Range].[Greviously Injured]" caption="Greviously Injured" attribute="1" defaultMemberUniqueName="[Range].[Greviously Injured].[All]" allUniqueName="[Range].[Greviously Injured].[All]" dimensionUniqueName="[Range]" displayFolder="" count="0" memberValueDatatype="20" unbalanced="0"/>
    <cacheHierarchy uniqueName="[Range].[Minor Injury]" caption="Minor Injury" attribute="1" defaultMemberUniqueName="[Range].[Minor Injury].[All]" allUniqueName="[Range].[Minor Injury].[All]" dimensionUniqueName="[Range]" displayFolder="" count="0" memberValueDatatype="20" unbalanced="0"/>
    <cacheHierarchy uniqueName="[Range].[Total Injured]" caption="Total Injured" attribute="1" defaultMemberUniqueName="[Range].[Total Injured].[All]" allUniqueName="[Range].[Total Injured].[All]" dimensionUniqueName="[Range]" displayFolder="" count="0" memberValueDatatype="20" unbalanced="0"/>
    <cacheHierarchy uniqueName="[Range 1].[States/UTs]" caption="States/UTs" attribute="1" defaultMemberUniqueName="[Range 1].[States/UTs].[All]" allUniqueName="[Range 1].[States/UTs].[All]" dimensionUniqueName="[Range 1]" displayFolder="" count="0" memberValueDatatype="130" unbalanced="0"/>
    <cacheHierarchy uniqueName="[Range 1].[Total number of Accidents]" caption="Total number of Accidents" attribute="1" defaultMemberUniqueName="[Range 1].[Total number of Accidents].[All]" allUniqueName="[Range 1].[Total number of Accidents].[All]" dimensionUniqueName="[Range 1]" displayFolder="" count="0" memberValueDatatype="20" unbalanced="0"/>
    <cacheHierarchy uniqueName="[Range 1].[Persons Killed]" caption="Persons Killed" attribute="1" defaultMemberUniqueName="[Range 1].[Persons Killed].[All]" allUniqueName="[Range 1].[Persons Killed].[All]" dimensionUniqueName="[Range 1]" displayFolder="" count="0" memberValueDatatype="20" unbalanced="0"/>
    <cacheHierarchy uniqueName="[Round_Junction].[States/UTs]" caption="States/UTs" attribute="1" defaultMemberUniqueName="[Round_Junction].[States/UTs].[All]" allUniqueName="[Round_Junction].[States/UTs].[All]" dimensionUniqueName="[Round_Junction]" displayFolder="" count="0" memberValueDatatype="130" unbalanced="0"/>
    <cacheHierarchy uniqueName="[Round_Junction].[Total number of Accidents]" caption="Total number of Accidents" attribute="1" defaultMemberUniqueName="[Round_Junction].[Total number of Accidents].[All]" allUniqueName="[Round_Junction].[Total number of Accidents].[All]" dimensionUniqueName="[Round_Junction]" displayFolder="" count="0" memberValueDatatype="20" unbalanced="0"/>
    <cacheHierarchy uniqueName="[Round_Junction].[Persons Killed]" caption="Persons Killed" attribute="1" defaultMemberUniqueName="[Round_Junction].[Persons Killed].[All]" allUniqueName="[Round_Junction].[Persons Killed].[All]" dimensionUniqueName="[Round_Junction]" displayFolder="" count="0" memberValueDatatype="20" unbalanced="0"/>
    <cacheHierarchy uniqueName="[Round_Junction].[Greviously Injured]" caption="Greviously Injured" attribute="1" defaultMemberUniqueName="[Round_Junction].[Greviously Injured].[All]" allUniqueName="[Round_Junction].[Greviously Injured].[All]" dimensionUniqueName="[Round_Junction]" displayFolder="" count="0" memberValueDatatype="20" unbalanced="0"/>
    <cacheHierarchy uniqueName="[Round_Junction].[Minor Injury]" caption="Minor Injury" attribute="1" defaultMemberUniqueName="[Round_Junction].[Minor Injury].[All]" allUniqueName="[Round_Junction].[Minor Injury].[All]" dimensionUniqueName="[Round_Junction]" displayFolder="" count="0" memberValueDatatype="20" unbalanced="0"/>
    <cacheHierarchy uniqueName="[Round_Junction].[Total Injured]" caption="Total Injured" attribute="1" defaultMemberUniqueName="[Round_Junction].[Total Injured].[All]" allUniqueName="[Round_Junction].[Total Injured].[All]" dimensionUniqueName="[Round_Junction]" displayFolder="" count="0" memberValueDatatype="20" unbalanced="0"/>
    <cacheHierarchy uniqueName="[Staggered_Junction].[States/UTs]" caption="States/UTs" attribute="1" defaultMemberUniqueName="[Staggered_Junction].[States/UTs].[All]" allUniqueName="[Staggered_Junction].[States/UTs].[All]" dimensionUniqueName="[Staggered_Junction]" displayFolder="" count="0" memberValueDatatype="130" unbalanced="0"/>
    <cacheHierarchy uniqueName="[Staggered_Junction].[Total number of Accidents]" caption="Total number of Accidents" attribute="1" defaultMemberUniqueName="[Staggered_Junction].[Total number of Accidents].[All]" allUniqueName="[Staggered_Junction].[Total number of Accidents].[All]" dimensionUniqueName="[Staggered_Junction]" displayFolder="" count="0" memberValueDatatype="20" unbalanced="0"/>
    <cacheHierarchy uniqueName="[Staggered_Junction].[Persons Killed]" caption="Persons Killed" attribute="1" defaultMemberUniqueName="[Staggered_Junction].[Persons Killed].[All]" allUniqueName="[Staggered_Junction].[Persons Killed].[All]" dimensionUniqueName="[Staggered_Junction]" displayFolder="" count="0" memberValueDatatype="20" unbalanced="0"/>
    <cacheHierarchy uniqueName="[Staggered_Junction].[Greviously Injured]" caption="Greviously Injured" attribute="1" defaultMemberUniqueName="[Staggered_Junction].[Greviously Injured].[All]" allUniqueName="[Staggered_Junction].[Greviously Injured].[All]" dimensionUniqueName="[Staggered_Junction]" displayFolder="" count="0" memberValueDatatype="20" unbalanced="0"/>
    <cacheHierarchy uniqueName="[Staggered_Junction].[Minor Injury]" caption="Minor Injury" attribute="1" defaultMemberUniqueName="[Staggered_Junction].[Minor Injury].[All]" allUniqueName="[Staggered_Junction].[Minor Injury].[All]" dimensionUniqueName="[Staggered_Junction]" displayFolder="" count="0" memberValueDatatype="20" unbalanced="0"/>
    <cacheHierarchy uniqueName="[Staggered_Junction].[Total Injured]" caption="Total Injured" attribute="1" defaultMemberUniqueName="[Staggered_Junction].[Total Injured].[All]" allUniqueName="[Staggered_Junction].[Total Injured].[All]" dimensionUniqueName="[Staggered_Junction]" displayFolder="" count="0" memberValueDatatype="20" unbalanced="0"/>
    <cacheHierarchy uniqueName="[T_Junction].[States/UTs]" caption="States/UTs" attribute="1" defaultMemberUniqueName="[T_Junction].[States/UTs].[All]" allUniqueName="[T_Junction].[States/UTs].[All]" dimensionUniqueName="[T_Junction]" displayFolder="" count="0" memberValueDatatype="130" unbalanced="0"/>
    <cacheHierarchy uniqueName="[T_Junction].[Total number of Accidents]" caption="Total number of Accidents" attribute="1" defaultMemberUniqueName="[T_Junction].[Total number of Accidents].[All]" allUniqueName="[T_Junction].[Total number of Accidents].[All]" dimensionUniqueName="[T_Junction]" displayFolder="" count="0" memberValueDatatype="20" unbalanced="0"/>
    <cacheHierarchy uniqueName="[T_Junction].[Rank of Accidents]" caption="Rank of Accidents" attribute="1" defaultMemberUniqueName="[T_Junction].[Rank of Accidents].[All]" allUniqueName="[T_Junction].[Rank of Accidents].[All]" dimensionUniqueName="[T_Junction]" displayFolder="" count="0" memberValueDatatype="20" unbalanced="0"/>
    <cacheHierarchy uniqueName="[T_Junction].[Persons Killed]" caption="Persons Killed" attribute="1" defaultMemberUniqueName="[T_Junction].[Persons Killed].[All]" allUniqueName="[T_Junction].[Persons Killed].[All]" dimensionUniqueName="[T_Junction]" displayFolder="" count="0" memberValueDatatype="20" unbalanced="0"/>
    <cacheHierarchy uniqueName="[T_Junction].[Rank of Persons Killed]" caption="Rank of Persons Killed" attribute="1" defaultMemberUniqueName="[T_Junction].[Rank of Persons Killed].[All]" allUniqueName="[T_Junction].[Rank of Persons Killed].[All]" dimensionUniqueName="[T_Junction]" displayFolder="" count="0" memberValueDatatype="20" unbalanced="0"/>
    <cacheHierarchy uniqueName="[T_Junction].[Greviously Injured]" caption="Greviously Injured" attribute="1" defaultMemberUniqueName="[T_Junction].[Greviously Injured].[All]" allUniqueName="[T_Junction].[Greviously Injured].[All]" dimensionUniqueName="[T_Junction]" displayFolder="" count="0" memberValueDatatype="20" unbalanced="0"/>
    <cacheHierarchy uniqueName="[T_Junction].[Minor Injury]" caption="Minor Injury" attribute="1" defaultMemberUniqueName="[T_Junction].[Minor Injury].[All]" allUniqueName="[T_Junction].[Minor Injury].[All]" dimensionUniqueName="[T_Junction]" displayFolder="" count="0" memberValueDatatype="20" unbalanced="0"/>
    <cacheHierarchy uniqueName="[T_Junction].[Total Injured]" caption="Total Injured" attribute="1" defaultMemberUniqueName="[T_Junction].[Total Injured].[All]" allUniqueName="[T_Junction].[Total Injured].[All]" dimensionUniqueName="[T_Junction]" displayFolder="" count="0" memberValueDatatype="20" unbalanced="0"/>
    <cacheHierarchy uniqueName="[Y_Junction].[States/UTs]" caption="States/UTs" attribute="1" defaultMemberUniqueName="[Y_Junction].[States/UTs].[All]" allUniqueName="[Y_Junction].[States/UTs].[All]" dimensionUniqueName="[Y_Junction]" displayFolder="" count="0" memberValueDatatype="130" unbalanced="0"/>
    <cacheHierarchy uniqueName="[Y_Junction].[Total number of Accidents]" caption="Total number of Accidents" attribute="1" defaultMemberUniqueName="[Y_Junction].[Total number of Accidents].[All]" allUniqueName="[Y_Junction].[Total number of Accidents].[All]" dimensionUniqueName="[Y_Junction]" displayFolder="" count="0" memberValueDatatype="20" unbalanced="0"/>
    <cacheHierarchy uniqueName="[Y_Junction].[Persons Killed]" caption="Persons Killed" attribute="1" defaultMemberUniqueName="[Y_Junction].[Persons Killed].[All]" allUniqueName="[Y_Junction].[Persons Killed].[All]" dimensionUniqueName="[Y_Junction]" displayFolder="" count="0" memberValueDatatype="20" unbalanced="0"/>
    <cacheHierarchy uniqueName="[Y_Junction].[Greviously Injured]" caption="Greviously Injured" attribute="1" defaultMemberUniqueName="[Y_Junction].[Greviously Injured].[All]" allUniqueName="[Y_Junction].[Greviously Injured].[All]" dimensionUniqueName="[Y_Junction]" displayFolder="" count="0" memberValueDatatype="20" unbalanced="0"/>
    <cacheHierarchy uniqueName="[Y_Junction].[Minor Injury]" caption="Minor Injury" attribute="1" defaultMemberUniqueName="[Y_Junction].[Minor Injury].[All]" allUniqueName="[Y_Junction].[Minor Injury].[All]" dimensionUniqueName="[Y_Junction]" displayFolder="" count="0" memberValueDatatype="20" unbalanced="0"/>
    <cacheHierarchy uniqueName="[Y_Junction].[Total Injured]" caption="Total Injured" attribute="1" defaultMemberUniqueName="[Y_Junction].[Total Injured].[All]" allUniqueName="[Y_Junction].[Total Injured].[All]" dimensionUniqueName="[Y_Junction]" displayFolder="" count="0" memberValueDatatype="20" unbalanced="0"/>
    <cacheHierarchy uniqueName="[Measures].[__XL_Count Range]" caption="__XL_Count Range" measure="1" displayFolder="" measureGroup="Range" count="0" hidden="1"/>
    <cacheHierarchy uniqueName="[Measures].[__XL_Count Four_Junction]" caption="__XL_Count Four_Junction" measure="1" displayFolder="" measureGroup="Four_Junction" count="0" hidden="1"/>
    <cacheHierarchy uniqueName="[Measures].[__XL_Count Other]" caption="__XL_Count Other" measure="1" displayFolder="" measureGroup="Other" count="0" hidden="1"/>
    <cacheHierarchy uniqueName="[Measures].[__XL_Count Round_Junction]" caption="__XL_Count Round_Junction" measure="1" displayFolder="" measureGroup="Round_Junction" count="0" hidden="1"/>
    <cacheHierarchy uniqueName="[Measures].[__XL_Count Staggered_Junction]" caption="__XL_Count Staggered_Junction" measure="1" displayFolder="" measureGroup="Staggered_Junction" count="0" hidden="1"/>
    <cacheHierarchy uniqueName="[Measures].[__XL_Count T_Junction]" caption="__XL_Count T_Junction" measure="1" displayFolder="" measureGroup="T_Junction" count="0" hidden="1"/>
    <cacheHierarchy uniqueName="[Measures].[__XL_Count Y_Junction]" caption="__XL_Count Y_Junction" measure="1" displayFolder="" measureGroup="Y_Junction"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number of Accidents]" caption="Sum of Total number of Accidents" measure="1" displayFolder="" measureGroup="Range" count="0" hidden="1">
      <extLst>
        <ext xmlns:x15="http://schemas.microsoft.com/office/spreadsheetml/2010/11/main" uri="{B97F6D7D-B522-45F9-BDA1-12C45D357490}">
          <x15:cacheHierarchy aggregatedColumn="13"/>
        </ext>
      </extLst>
    </cacheHierarchy>
    <cacheHierarchy uniqueName="[Measures].[Sum of Rank of Accidents]" caption="Sum of Rank of Accidents" measure="1" displayFolder="" measureGroup="Range" count="0" hidden="1">
      <extLst>
        <ext xmlns:x15="http://schemas.microsoft.com/office/spreadsheetml/2010/11/main" uri="{B97F6D7D-B522-45F9-BDA1-12C45D357490}">
          <x15:cacheHierarchy aggregatedColumn="14"/>
        </ext>
      </extLst>
    </cacheHierarchy>
    <cacheHierarchy uniqueName="[Measures].[Sum of Persons Killed]" caption="Sum of Persons Killed" measure="1" displayFolder="" measureGroup="Range" count="0" hidden="1">
      <extLst>
        <ext xmlns:x15="http://schemas.microsoft.com/office/spreadsheetml/2010/11/main" uri="{B97F6D7D-B522-45F9-BDA1-12C45D357490}">
          <x15:cacheHierarchy aggregatedColumn="15"/>
        </ext>
      </extLst>
    </cacheHierarchy>
    <cacheHierarchy uniqueName="[Measures].[Sum of Rank of Persons Killed]" caption="Sum of Rank of Persons Killed" measure="1" displayFolder="" measureGroup="Range" count="0" hidden="1">
      <extLst>
        <ext xmlns:x15="http://schemas.microsoft.com/office/spreadsheetml/2010/11/main" uri="{B97F6D7D-B522-45F9-BDA1-12C45D357490}">
          <x15:cacheHierarchy aggregatedColumn="16"/>
        </ext>
      </extLst>
    </cacheHierarchy>
    <cacheHierarchy uniqueName="[Measures].[Sum of Greviously Injured]" caption="Sum of Greviously Injured" measure="1" displayFolder="" measureGroup="Range" count="0" hidden="1">
      <extLst>
        <ext xmlns:x15="http://schemas.microsoft.com/office/spreadsheetml/2010/11/main" uri="{B97F6D7D-B522-45F9-BDA1-12C45D357490}">
          <x15:cacheHierarchy aggregatedColumn="17"/>
        </ext>
      </extLst>
    </cacheHierarchy>
    <cacheHierarchy uniqueName="[Measures].[Sum of Minor Injury]" caption="Sum of Minor Injury" measure="1" displayFolder="" measureGroup="Range" count="0" hidden="1">
      <extLst>
        <ext xmlns:x15="http://schemas.microsoft.com/office/spreadsheetml/2010/11/main" uri="{B97F6D7D-B522-45F9-BDA1-12C45D357490}">
          <x15:cacheHierarchy aggregatedColumn="18"/>
        </ext>
      </extLst>
    </cacheHierarchy>
    <cacheHierarchy uniqueName="[Measures].[Sum of Total Injured]" caption="Sum of Total Injured" measure="1" displayFolder="" measureGroup="Range" count="0" hidden="1">
      <extLst>
        <ext xmlns:x15="http://schemas.microsoft.com/office/spreadsheetml/2010/11/main" uri="{B97F6D7D-B522-45F9-BDA1-12C45D357490}">
          <x15:cacheHierarchy aggregatedColumn="19"/>
        </ext>
      </extLst>
    </cacheHierarchy>
    <cacheHierarchy uniqueName="[Measures].[Sum of Total number of Accidents 2]" caption="Sum of Total number of Accidents 2" measure="1" displayFolder="" measureGroup="Four_Junction" count="0" hidden="1">
      <extLst>
        <ext xmlns:x15="http://schemas.microsoft.com/office/spreadsheetml/2010/11/main" uri="{B97F6D7D-B522-45F9-BDA1-12C45D357490}">
          <x15:cacheHierarchy aggregatedColumn="1"/>
        </ext>
      </extLst>
    </cacheHierarchy>
    <cacheHierarchy uniqueName="[Measures].[Sum of Total number of Accidents 3]" caption="Sum of Total number of Accidents 3" measure="1" displayFolder="" measureGroup="Other" count="0" hidden="1">
      <extLst>
        <ext xmlns:x15="http://schemas.microsoft.com/office/spreadsheetml/2010/11/main" uri="{B97F6D7D-B522-45F9-BDA1-12C45D357490}">
          <x15:cacheHierarchy aggregatedColumn="7"/>
        </ext>
      </extLst>
    </cacheHierarchy>
    <cacheHierarchy uniqueName="[Measures].[Sum of Total number of Accidents 4]" caption="Sum of Total number of Accidents 4" measure="1" displayFolder="" measureGroup="Round_Junction" count="0" hidden="1">
      <extLst>
        <ext xmlns:x15="http://schemas.microsoft.com/office/spreadsheetml/2010/11/main" uri="{B97F6D7D-B522-45F9-BDA1-12C45D357490}">
          <x15:cacheHierarchy aggregatedColumn="24"/>
        </ext>
      </extLst>
    </cacheHierarchy>
    <cacheHierarchy uniqueName="[Measures].[Sum of Total number of Accidents 5]" caption="Sum of Total number of Accidents 5" measure="1" displayFolder="" measureGroup="Staggered_Junction" count="0" hidden="1">
      <extLst>
        <ext xmlns:x15="http://schemas.microsoft.com/office/spreadsheetml/2010/11/main" uri="{B97F6D7D-B522-45F9-BDA1-12C45D357490}">
          <x15:cacheHierarchy aggregatedColumn="30"/>
        </ext>
      </extLst>
    </cacheHierarchy>
    <cacheHierarchy uniqueName="[Measures].[Sum of Total number of Accidents 6]" caption="Sum of Total number of Accidents 6" measure="1" displayFolder="" measureGroup="T_Junction" count="0" hidden="1">
      <extLst>
        <ext xmlns:x15="http://schemas.microsoft.com/office/spreadsheetml/2010/11/main" uri="{B97F6D7D-B522-45F9-BDA1-12C45D357490}">
          <x15:cacheHierarchy aggregatedColumn="36"/>
        </ext>
      </extLst>
    </cacheHierarchy>
    <cacheHierarchy uniqueName="[Measures].[Sum of Total number of Accidents 7]" caption="Sum of Total number of Accidents 7" measure="1" displayFolder="" measureGroup="Y_Junction" count="0" hidden="1">
      <extLst>
        <ext xmlns:x15="http://schemas.microsoft.com/office/spreadsheetml/2010/11/main" uri="{B97F6D7D-B522-45F9-BDA1-12C45D357490}">
          <x15:cacheHierarchy aggregatedColumn="44"/>
        </ext>
      </extLst>
    </cacheHierarchy>
    <cacheHierarchy uniqueName="[Measures].[Sum of Persons Killed 2]" caption="Sum of Persons Killed 2" measure="1" displayFolder="" measureGroup="Four_Junction" count="0" hidden="1">
      <extLst>
        <ext xmlns:x15="http://schemas.microsoft.com/office/spreadsheetml/2010/11/main" uri="{B97F6D7D-B522-45F9-BDA1-12C45D357490}">
          <x15:cacheHierarchy aggregatedColumn="2"/>
        </ext>
      </extLst>
    </cacheHierarchy>
    <cacheHierarchy uniqueName="[Measures].[Sum of Persons Killed 3]" caption="Sum of Persons Killed 3" measure="1" displayFolder="" measureGroup="T_Junction" count="0" hidden="1">
      <extLst>
        <ext xmlns:x15="http://schemas.microsoft.com/office/spreadsheetml/2010/11/main" uri="{B97F6D7D-B522-45F9-BDA1-12C45D357490}">
          <x15:cacheHierarchy aggregatedColumn="38"/>
        </ext>
      </extLst>
    </cacheHierarchy>
    <cacheHierarchy uniqueName="[Measures].[Sum of Persons Killed 4]" caption="Sum of Persons Killed 4" measure="1" displayFolder="" measureGroup="Y_Junction" count="0" hidden="1">
      <extLst>
        <ext xmlns:x15="http://schemas.microsoft.com/office/spreadsheetml/2010/11/main" uri="{B97F6D7D-B522-45F9-BDA1-12C45D357490}">
          <x15:cacheHierarchy aggregatedColumn="45"/>
        </ext>
      </extLst>
    </cacheHierarchy>
    <cacheHierarchy uniqueName="[Measures].[Sum of Persons Killed 5]" caption="Sum of Persons Killed 5" measure="1" displayFolder="" measureGroup="Staggered_Junction" count="0" hidden="1">
      <extLst>
        <ext xmlns:x15="http://schemas.microsoft.com/office/spreadsheetml/2010/11/main" uri="{B97F6D7D-B522-45F9-BDA1-12C45D357490}">
          <x15:cacheHierarchy aggregatedColumn="31"/>
        </ext>
      </extLst>
    </cacheHierarchy>
    <cacheHierarchy uniqueName="[Measures].[Sum of Persons Killed 6]" caption="Sum of Persons Killed 6" measure="1" displayFolder="" measureGroup="Round_Junction" count="0" hidden="1">
      <extLst>
        <ext xmlns:x15="http://schemas.microsoft.com/office/spreadsheetml/2010/11/main" uri="{B97F6D7D-B522-45F9-BDA1-12C45D357490}">
          <x15:cacheHierarchy aggregatedColumn="25"/>
        </ext>
      </extLst>
    </cacheHierarchy>
    <cacheHierarchy uniqueName="[Measures].[Sum of Persons Killed 7]" caption="Sum of Persons Killed 7" measure="1" displayFolder="" measureGroup="Other" count="0" hidden="1">
      <extLst>
        <ext xmlns:x15="http://schemas.microsoft.com/office/spreadsheetml/2010/11/main" uri="{B97F6D7D-B522-45F9-BDA1-12C45D357490}">
          <x15:cacheHierarchy aggregatedColumn="8"/>
        </ext>
      </extLst>
    </cacheHierarchy>
    <cacheHierarchy uniqueName="[Measures].[Sum of Greviously Injured 2]" caption="Sum of Greviously Injured 2" measure="1" displayFolder="" measureGroup="T_Junction" count="0" hidden="1">
      <extLst>
        <ext xmlns:x15="http://schemas.microsoft.com/office/spreadsheetml/2010/11/main" uri="{B97F6D7D-B522-45F9-BDA1-12C45D357490}">
          <x15:cacheHierarchy aggregatedColumn="40"/>
        </ext>
      </extLst>
    </cacheHierarchy>
    <cacheHierarchy uniqueName="[Measures].[Sum of Greviously Injured 3]" caption="Sum of Greviously Injured 3" measure="1" displayFolder="" measureGroup="Y_Junction" count="0" hidden="1">
      <extLst>
        <ext xmlns:x15="http://schemas.microsoft.com/office/spreadsheetml/2010/11/main" uri="{B97F6D7D-B522-45F9-BDA1-12C45D357490}">
          <x15:cacheHierarchy aggregatedColumn="46"/>
        </ext>
      </extLst>
    </cacheHierarchy>
    <cacheHierarchy uniqueName="[Measures].[Sum of Greviously Injured 4]" caption="Sum of Greviously Injured 4" measure="1" displayFolder="" measureGroup="Four_Junction" count="0" hidden="1">
      <extLst>
        <ext xmlns:x15="http://schemas.microsoft.com/office/spreadsheetml/2010/11/main" uri="{B97F6D7D-B522-45F9-BDA1-12C45D357490}">
          <x15:cacheHierarchy aggregatedColumn="3"/>
        </ext>
      </extLst>
    </cacheHierarchy>
    <cacheHierarchy uniqueName="[Measures].[Sum of Greviously Injured 5]" caption="Sum of Greviously Injured 5" measure="1" displayFolder="" measureGroup="Other" count="0" hidden="1">
      <extLst>
        <ext xmlns:x15="http://schemas.microsoft.com/office/spreadsheetml/2010/11/main" uri="{B97F6D7D-B522-45F9-BDA1-12C45D357490}">
          <x15:cacheHierarchy aggregatedColumn="9"/>
        </ext>
      </extLst>
    </cacheHierarchy>
    <cacheHierarchy uniqueName="[Measures].[Sum of Greviously Injured 6]" caption="Sum of Greviously Injured 6" measure="1" displayFolder="" measureGroup="Round_Junction" count="0" hidden="1">
      <extLst>
        <ext xmlns:x15="http://schemas.microsoft.com/office/spreadsheetml/2010/11/main" uri="{B97F6D7D-B522-45F9-BDA1-12C45D357490}">
          <x15:cacheHierarchy aggregatedColumn="26"/>
        </ext>
      </extLst>
    </cacheHierarchy>
    <cacheHierarchy uniqueName="[Measures].[Sum of Greviously Injured 7]" caption="Sum of Greviously Injured 7" measure="1" displayFolder="" measureGroup="Staggered_Junction" count="0" hidden="1">
      <extLst>
        <ext xmlns:x15="http://schemas.microsoft.com/office/spreadsheetml/2010/11/main" uri="{B97F6D7D-B522-45F9-BDA1-12C45D357490}">
          <x15:cacheHierarchy aggregatedColumn="32"/>
        </ext>
      </extLst>
    </cacheHierarchy>
    <cacheHierarchy uniqueName="[Measures].[Sum of Minor Injury 2]" caption="Sum of Minor Injury 2" measure="1" displayFolder="" measureGroup="Four_Junction" count="0" hidden="1">
      <extLst>
        <ext xmlns:x15="http://schemas.microsoft.com/office/spreadsheetml/2010/11/main" uri="{B97F6D7D-B522-45F9-BDA1-12C45D357490}">
          <x15:cacheHierarchy aggregatedColumn="4"/>
        </ext>
      </extLst>
    </cacheHierarchy>
    <cacheHierarchy uniqueName="[Measures].[Sum of Minor Injury 3]" caption="Sum of Minor Injury 3" measure="1" displayFolder="" measureGroup="Other" count="0" hidden="1">
      <extLst>
        <ext xmlns:x15="http://schemas.microsoft.com/office/spreadsheetml/2010/11/main" uri="{B97F6D7D-B522-45F9-BDA1-12C45D357490}">
          <x15:cacheHierarchy aggregatedColumn="10"/>
        </ext>
      </extLst>
    </cacheHierarchy>
    <cacheHierarchy uniqueName="[Measures].[Sum of Minor Injury 4]" caption="Sum of Minor Injury 4" measure="1" displayFolder="" measureGroup="Staggered_Junction" count="0" hidden="1">
      <extLst>
        <ext xmlns:x15="http://schemas.microsoft.com/office/spreadsheetml/2010/11/main" uri="{B97F6D7D-B522-45F9-BDA1-12C45D357490}">
          <x15:cacheHierarchy aggregatedColumn="33"/>
        </ext>
      </extLst>
    </cacheHierarchy>
    <cacheHierarchy uniqueName="[Measures].[Sum of Minor Injury 5]" caption="Sum of Minor Injury 5" measure="1" displayFolder="" measureGroup="T_Junction" count="0" hidden="1">
      <extLst>
        <ext xmlns:x15="http://schemas.microsoft.com/office/spreadsheetml/2010/11/main" uri="{B97F6D7D-B522-45F9-BDA1-12C45D357490}">
          <x15:cacheHierarchy aggregatedColumn="41"/>
        </ext>
      </extLst>
    </cacheHierarchy>
    <cacheHierarchy uniqueName="[Measures].[Sum of Minor Injury 6]" caption="Sum of Minor Injury 6" measure="1" displayFolder="" measureGroup="Y_Junction" count="0" hidden="1">
      <extLst>
        <ext xmlns:x15="http://schemas.microsoft.com/office/spreadsheetml/2010/11/main" uri="{B97F6D7D-B522-45F9-BDA1-12C45D357490}">
          <x15:cacheHierarchy aggregatedColumn="47"/>
        </ext>
      </extLst>
    </cacheHierarchy>
    <cacheHierarchy uniqueName="[Measures].[Sum of Total Injured 2]" caption="Sum of Total Injured 2" measure="1" displayFolder="" measureGroup="Four_Junction" count="0" hidden="1">
      <extLst>
        <ext xmlns:x15="http://schemas.microsoft.com/office/spreadsheetml/2010/11/main" uri="{B97F6D7D-B522-45F9-BDA1-12C45D357490}">
          <x15:cacheHierarchy aggregatedColumn="5"/>
        </ext>
      </extLst>
    </cacheHierarchy>
    <cacheHierarchy uniqueName="[Measures].[Sum of Total Injured 3]" caption="Sum of Total Injured 3" measure="1" displayFolder="" measureGroup="Other" count="0" hidden="1">
      <extLst>
        <ext xmlns:x15="http://schemas.microsoft.com/office/spreadsheetml/2010/11/main" uri="{B97F6D7D-B522-45F9-BDA1-12C45D357490}">
          <x15:cacheHierarchy aggregatedColumn="11"/>
        </ext>
      </extLst>
    </cacheHierarchy>
    <cacheHierarchy uniqueName="[Measures].[Sum of Total Injured 4]" caption="Sum of Total Injured 4" measure="1" displayFolder="" measureGroup="Round_Junction" count="0" hidden="1">
      <extLst>
        <ext xmlns:x15="http://schemas.microsoft.com/office/spreadsheetml/2010/11/main" uri="{B97F6D7D-B522-45F9-BDA1-12C45D357490}">
          <x15:cacheHierarchy aggregatedColumn="28"/>
        </ext>
      </extLst>
    </cacheHierarchy>
    <cacheHierarchy uniqueName="[Measures].[Sum of Total Injured 5]" caption="Sum of Total Injured 5" measure="1" displayFolder="" measureGroup="Staggered_Junction" count="0" hidden="1">
      <extLst>
        <ext xmlns:x15="http://schemas.microsoft.com/office/spreadsheetml/2010/11/main" uri="{B97F6D7D-B522-45F9-BDA1-12C45D357490}">
          <x15:cacheHierarchy aggregatedColumn="34"/>
        </ext>
      </extLst>
    </cacheHierarchy>
    <cacheHierarchy uniqueName="[Measures].[Sum of Total Injured 6]" caption="Sum of Total Injured 6" measure="1" displayFolder="" measureGroup="T_Junction" count="0" hidden="1">
      <extLst>
        <ext xmlns:x15="http://schemas.microsoft.com/office/spreadsheetml/2010/11/main" uri="{B97F6D7D-B522-45F9-BDA1-12C45D357490}">
          <x15:cacheHierarchy aggregatedColumn="42"/>
        </ext>
      </extLst>
    </cacheHierarchy>
    <cacheHierarchy uniqueName="[Measures].[Sum of Total Injured 7]" caption="Sum of Total Injured 7" measure="1" displayFolder="" measureGroup="Y_Junction" count="0" hidden="1">
      <extLst>
        <ext xmlns:x15="http://schemas.microsoft.com/office/spreadsheetml/2010/11/main" uri="{B97F6D7D-B522-45F9-BDA1-12C45D357490}">
          <x15:cacheHierarchy aggregatedColumn="48"/>
        </ext>
      </extLst>
    </cacheHierarchy>
    <cacheHierarchy uniqueName="[Measures].[Sum of Rank of Accidents 2]" caption="Sum of Rank of Accidents 2" measure="1" displayFolder="" measureGroup="T_Junction"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Rank of Persons Killed 2]" caption="Sum of Rank of Persons Killed 2" measure="1" displayFolder="" measureGroup="T_Junction"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Total number of Accidents 8]" caption="Sum of Total number of Accidents 8" measure="1" displayFolder="" measureGroup="Range 1" count="0" hidden="1">
      <extLst>
        <ext xmlns:x15="http://schemas.microsoft.com/office/spreadsheetml/2010/11/main" uri="{B97F6D7D-B522-45F9-BDA1-12C45D357490}">
          <x15:cacheHierarchy aggregatedColumn="21"/>
        </ext>
      </extLst>
    </cacheHierarchy>
    <cacheHierarchy uniqueName="[Measures].[Sum of Persons Killed 8]" caption="Sum of Persons Killed 8" measure="1" displayFolder="" measureGroup="Range 1" count="0" hidden="1">
      <extLst>
        <ext xmlns:x15="http://schemas.microsoft.com/office/spreadsheetml/2010/11/main" uri="{B97F6D7D-B522-45F9-BDA1-12C45D357490}">
          <x15:cacheHierarchy aggregatedColumn="22"/>
        </ext>
      </extLst>
    </cacheHierarchy>
    <cacheHierarchy uniqueName="[Measures].[Count of States/UTs]" caption="Count of States/UTs" measure="1" displayFolder="" measureGroup="Range 1" count="0" hidden="1">
      <extLst>
        <ext xmlns:x15="http://schemas.microsoft.com/office/spreadsheetml/2010/11/main" uri="{B97F6D7D-B522-45F9-BDA1-12C45D357490}">
          <x15:cacheHierarchy aggregatedColumn="20"/>
        </ext>
      </extLst>
    </cacheHierarchy>
  </cacheHierarchies>
  <kpis count="0"/>
  <dimensions count="9">
    <dimension name="Four_Junction" uniqueName="[Four_Junction]" caption="Four_Junction"/>
    <dimension measure="1" name="Measures" uniqueName="[Measures]" caption="Measures"/>
    <dimension name="Other" uniqueName="[Other]" caption="Other"/>
    <dimension name="Range" uniqueName="[Range]" caption="Range"/>
    <dimension name="Range 1" uniqueName="[Range 1]" caption="Range 1"/>
    <dimension name="Round_Junction" uniqueName="[Round_Junction]" caption="Round_Junction"/>
    <dimension name="Staggered_Junction" uniqueName="[Staggered_Junction]" caption="Staggered_Junction"/>
    <dimension name="T_Junction" uniqueName="[T_Junction]" caption="T_Junction"/>
    <dimension name="Y_Junction" uniqueName="[Y_Junction]" caption="Y_Junction"/>
  </dimensions>
  <measureGroups count="8">
    <measureGroup name="Four_Junction" caption="Four_Junction"/>
    <measureGroup name="Other" caption="Other"/>
    <measureGroup name="Range" caption="Range"/>
    <measureGroup name="Range 1" caption="Range 1"/>
    <measureGroup name="Round_Junction" caption="Round_Junction"/>
    <measureGroup name="Staggered_Junction" caption="Staggered_Junction"/>
    <measureGroup name="T_Junction" caption="T_Junction"/>
    <measureGroup name="Y_Junction" caption="Y_Junction"/>
  </measureGroups>
  <maps count="26">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 measureGroup="5" dimension="0"/>
    <map measureGroup="5" dimension="3"/>
    <map measureGroup="5" dimension="4"/>
    <map measureGroup="5" dimension="6"/>
    <map measureGroup="6" dimension="0"/>
    <map measureGroup="6" dimension="3"/>
    <map measureGroup="6" dimension="4"/>
    <map measureGroup="6" dimension="7"/>
    <map measureGroup="7" dimension="0"/>
    <map measureGroup="7" dimension="3"/>
    <map measureGroup="7" dimension="4"/>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8.710066087966" backgroundQuery="1" createdVersion="3" refreshedVersion="6" minRefreshableVersion="3" recordCount="0" supportSubquery="1" supportAdvancedDrill="1" xr:uid="{58BAA3CC-76DD-4C14-92D7-EE0C1661D517}">
  <cacheSource type="external" connectionId="1">
    <extLst>
      <ext xmlns:x14="http://schemas.microsoft.com/office/spreadsheetml/2009/9/main" uri="{F057638F-6D5F-4e77-A914-E7F072B9BCA8}">
        <x14:sourceConnection name="ThisWorkbookDataModel"/>
      </ext>
    </extLst>
  </cacheSource>
  <cacheFields count="0"/>
  <cacheHierarchies count="99">
    <cacheHierarchy uniqueName="[Four_Junction].[States/UTs]" caption="States/UTs" attribute="1" defaultMemberUniqueName="[Four_Junction].[States/UTs].[All]" allUniqueName="[Four_Junction].[States/UTs].[All]" dimensionUniqueName="[Four_Junction]" displayFolder="" count="2" memberValueDatatype="130" unbalanced="0"/>
    <cacheHierarchy uniqueName="[Four_Junction].[Total number of Accidents]" caption="Total number of Accidents" attribute="1" defaultMemberUniqueName="[Four_Junction].[Total number of Accidents].[All]" allUniqueName="[Four_Junction].[Total number of Accidents].[All]" dimensionUniqueName="[Four_Junction]" displayFolder="" count="0" memberValueDatatype="20" unbalanced="0"/>
    <cacheHierarchy uniqueName="[Four_Junction].[Persons Killed]" caption="Persons Killed" attribute="1" defaultMemberUniqueName="[Four_Junction].[Persons Killed].[All]" allUniqueName="[Four_Junction].[Persons Killed].[All]" dimensionUniqueName="[Four_Junction]" displayFolder="" count="0" memberValueDatatype="20" unbalanced="0"/>
    <cacheHierarchy uniqueName="[Four_Junction].[Greviously Injured]" caption="Greviously Injured" attribute="1" defaultMemberUniqueName="[Four_Junction].[Greviously Injured].[All]" allUniqueName="[Four_Junction].[Greviously Injured].[All]" dimensionUniqueName="[Four_Junction]" displayFolder="" count="0" memberValueDatatype="20" unbalanced="0"/>
    <cacheHierarchy uniqueName="[Four_Junction].[Minor Injury]" caption="Minor Injury" attribute="1" defaultMemberUniqueName="[Four_Junction].[Minor Injury].[All]" allUniqueName="[Four_Junction].[Minor Injury].[All]" dimensionUniqueName="[Four_Junction]" displayFolder="" count="0" memberValueDatatype="20" unbalanced="0"/>
    <cacheHierarchy uniqueName="[Four_Junction].[Total Injured]" caption="Total Injured" attribute="1" defaultMemberUniqueName="[Four_Junction].[Total Injured].[All]" allUniqueName="[Four_Junction].[Total Injured].[All]" dimensionUniqueName="[Four_Junction]" displayFolder="" count="0" memberValueDatatype="20" unbalanced="0"/>
    <cacheHierarchy uniqueName="[Other].[States/UTs]" caption="States/UTs" attribute="1" defaultMemberUniqueName="[Other].[States/UTs].[All]" allUniqueName="[Other].[States/UTs].[All]" dimensionUniqueName="[Other]" displayFolder="" count="0" memberValueDatatype="130" unbalanced="0"/>
    <cacheHierarchy uniqueName="[Other].[Total number of Accidents]" caption="Total number of Accidents" attribute="1" defaultMemberUniqueName="[Other].[Total number of Accidents].[All]" allUniqueName="[Other].[Total number of Accidents].[All]" dimensionUniqueName="[Other]" displayFolder="" count="0" memberValueDatatype="20" unbalanced="0"/>
    <cacheHierarchy uniqueName="[Other].[Persons Killed]" caption="Persons Killed" attribute="1" defaultMemberUniqueName="[Other].[Persons Killed].[All]" allUniqueName="[Other].[Persons Killed].[All]" dimensionUniqueName="[Other]" displayFolder="" count="0" memberValueDatatype="20" unbalanced="0"/>
    <cacheHierarchy uniqueName="[Other].[Greviously Injured]" caption="Greviously Injured" attribute="1" defaultMemberUniqueName="[Other].[Greviously Injured].[All]" allUniqueName="[Other].[Greviously Injured].[All]" dimensionUniqueName="[Other]" displayFolder="" count="0" memberValueDatatype="20" unbalanced="0"/>
    <cacheHierarchy uniqueName="[Other].[Minor Injury]" caption="Minor Injury" attribute="1" defaultMemberUniqueName="[Other].[Minor Injury].[All]" allUniqueName="[Other].[Minor Injury].[All]" dimensionUniqueName="[Other]" displayFolder="" count="0" memberValueDatatype="20" unbalanced="0"/>
    <cacheHierarchy uniqueName="[Other].[Total Injured]" caption="Total Injured" attribute="1" defaultMemberUniqueName="[Other].[Total Injured].[All]" allUniqueName="[Other].[Total Injured].[All]" dimensionUniqueName="[Other]" displayFolder="" count="0" memberValueDatatype="20" unbalanced="0"/>
    <cacheHierarchy uniqueName="[Range].[States/UTs]" caption="States/UTs" attribute="1" defaultMemberUniqueName="[Range].[States/UTs].[All]" allUniqueName="[Range].[States/UTs].[All]" dimensionUniqueName="[Range]" displayFolder="" count="0" memberValueDatatype="130" unbalanced="0"/>
    <cacheHierarchy uniqueName="[Range].[Total number of Accidents]" caption="Total number of Accidents" attribute="1" defaultMemberUniqueName="[Range].[Total number of Accidents].[All]" allUniqueName="[Range].[Total number of Accidents].[All]" dimensionUniqueName="[Range]" displayFolder="" count="0" memberValueDatatype="20" unbalanced="0"/>
    <cacheHierarchy uniqueName="[Range].[Rank of Accidents]" caption="Rank of Accidents" attribute="1" defaultMemberUniqueName="[Range].[Rank of Accidents].[All]" allUniqueName="[Range].[Rank of Accidents].[All]" dimensionUniqueName="[Range]" displayFolder="" count="0" memberValueDatatype="20" unbalanced="0"/>
    <cacheHierarchy uniqueName="[Range].[Persons Killed]" caption="Persons Killed" attribute="1" defaultMemberUniqueName="[Range].[Persons Killed].[All]" allUniqueName="[Range].[Persons Killed].[All]" dimensionUniqueName="[Range]" displayFolder="" count="0" memberValueDatatype="20" unbalanced="0"/>
    <cacheHierarchy uniqueName="[Range].[Rank of Persons Killed]" caption="Rank of Persons Killed" attribute="1" defaultMemberUniqueName="[Range].[Rank of Persons Killed].[All]" allUniqueName="[Range].[Rank of Persons Killed].[All]" dimensionUniqueName="[Range]" displayFolder="" count="0" memberValueDatatype="20" unbalanced="0"/>
    <cacheHierarchy uniqueName="[Range].[Greviously Injured]" caption="Greviously Injured" attribute="1" defaultMemberUniqueName="[Range].[Greviously Injured].[All]" allUniqueName="[Range].[Greviously Injured].[All]" dimensionUniqueName="[Range]" displayFolder="" count="0" memberValueDatatype="20" unbalanced="0"/>
    <cacheHierarchy uniqueName="[Range].[Minor Injury]" caption="Minor Injury" attribute="1" defaultMemberUniqueName="[Range].[Minor Injury].[All]" allUniqueName="[Range].[Minor Injury].[All]" dimensionUniqueName="[Range]" displayFolder="" count="0" memberValueDatatype="20" unbalanced="0"/>
    <cacheHierarchy uniqueName="[Range].[Total Injured]" caption="Total Injured" attribute="1" defaultMemberUniqueName="[Range].[Total Injured].[All]" allUniqueName="[Range].[Total Injured].[All]" dimensionUniqueName="[Range]" displayFolder="" count="0" memberValueDatatype="20" unbalanced="0"/>
    <cacheHierarchy uniqueName="[Range 1].[States/UTs]" caption="States/UTs" attribute="1" defaultMemberUniqueName="[Range 1].[States/UTs].[All]" allUniqueName="[Range 1].[States/UTs].[All]" dimensionUniqueName="[Range 1]" displayFolder="" count="0" memberValueDatatype="130" unbalanced="0"/>
    <cacheHierarchy uniqueName="[Range 1].[Total number of Accidents]" caption="Total number of Accidents" attribute="1" defaultMemberUniqueName="[Range 1].[Total number of Accidents].[All]" allUniqueName="[Range 1].[Total number of Accidents].[All]" dimensionUniqueName="[Range 1]" displayFolder="" count="0" memberValueDatatype="20" unbalanced="0"/>
    <cacheHierarchy uniqueName="[Range 1].[Persons Killed]" caption="Persons Killed" attribute="1" defaultMemberUniqueName="[Range 1].[Persons Killed].[All]" allUniqueName="[Range 1].[Persons Killed].[All]" dimensionUniqueName="[Range 1]" displayFolder="" count="0" memberValueDatatype="20" unbalanced="0"/>
    <cacheHierarchy uniqueName="[Round_Junction].[States/UTs]" caption="States/UTs" attribute="1" defaultMemberUniqueName="[Round_Junction].[States/UTs].[All]" allUniqueName="[Round_Junction].[States/UTs].[All]" dimensionUniqueName="[Round_Junction]" displayFolder="" count="0" memberValueDatatype="130" unbalanced="0"/>
    <cacheHierarchy uniqueName="[Round_Junction].[Total number of Accidents]" caption="Total number of Accidents" attribute="1" defaultMemberUniqueName="[Round_Junction].[Total number of Accidents].[All]" allUniqueName="[Round_Junction].[Total number of Accidents].[All]" dimensionUniqueName="[Round_Junction]" displayFolder="" count="0" memberValueDatatype="20" unbalanced="0"/>
    <cacheHierarchy uniqueName="[Round_Junction].[Persons Killed]" caption="Persons Killed" attribute="1" defaultMemberUniqueName="[Round_Junction].[Persons Killed].[All]" allUniqueName="[Round_Junction].[Persons Killed].[All]" dimensionUniqueName="[Round_Junction]" displayFolder="" count="0" memberValueDatatype="20" unbalanced="0"/>
    <cacheHierarchy uniqueName="[Round_Junction].[Greviously Injured]" caption="Greviously Injured" attribute="1" defaultMemberUniqueName="[Round_Junction].[Greviously Injured].[All]" allUniqueName="[Round_Junction].[Greviously Injured].[All]" dimensionUniqueName="[Round_Junction]" displayFolder="" count="0" memberValueDatatype="20" unbalanced="0"/>
    <cacheHierarchy uniqueName="[Round_Junction].[Minor Injury]" caption="Minor Injury" attribute="1" defaultMemberUniqueName="[Round_Junction].[Minor Injury].[All]" allUniqueName="[Round_Junction].[Minor Injury].[All]" dimensionUniqueName="[Round_Junction]" displayFolder="" count="0" memberValueDatatype="20" unbalanced="0"/>
    <cacheHierarchy uniqueName="[Round_Junction].[Total Injured]" caption="Total Injured" attribute="1" defaultMemberUniqueName="[Round_Junction].[Total Injured].[All]" allUniqueName="[Round_Junction].[Total Injured].[All]" dimensionUniqueName="[Round_Junction]" displayFolder="" count="0" memberValueDatatype="20" unbalanced="0"/>
    <cacheHierarchy uniqueName="[Staggered_Junction].[States/UTs]" caption="States/UTs" attribute="1" defaultMemberUniqueName="[Staggered_Junction].[States/UTs].[All]" allUniqueName="[Staggered_Junction].[States/UTs].[All]" dimensionUniqueName="[Staggered_Junction]" displayFolder="" count="0" memberValueDatatype="130" unbalanced="0"/>
    <cacheHierarchy uniqueName="[Staggered_Junction].[Total number of Accidents]" caption="Total number of Accidents" attribute="1" defaultMemberUniqueName="[Staggered_Junction].[Total number of Accidents].[All]" allUniqueName="[Staggered_Junction].[Total number of Accidents].[All]" dimensionUniqueName="[Staggered_Junction]" displayFolder="" count="0" memberValueDatatype="20" unbalanced="0"/>
    <cacheHierarchy uniqueName="[Staggered_Junction].[Persons Killed]" caption="Persons Killed" attribute="1" defaultMemberUniqueName="[Staggered_Junction].[Persons Killed].[All]" allUniqueName="[Staggered_Junction].[Persons Killed].[All]" dimensionUniqueName="[Staggered_Junction]" displayFolder="" count="0" memberValueDatatype="20" unbalanced="0"/>
    <cacheHierarchy uniqueName="[Staggered_Junction].[Greviously Injured]" caption="Greviously Injured" attribute="1" defaultMemberUniqueName="[Staggered_Junction].[Greviously Injured].[All]" allUniqueName="[Staggered_Junction].[Greviously Injured].[All]" dimensionUniqueName="[Staggered_Junction]" displayFolder="" count="0" memberValueDatatype="20" unbalanced="0"/>
    <cacheHierarchy uniqueName="[Staggered_Junction].[Minor Injury]" caption="Minor Injury" attribute="1" defaultMemberUniqueName="[Staggered_Junction].[Minor Injury].[All]" allUniqueName="[Staggered_Junction].[Minor Injury].[All]" dimensionUniqueName="[Staggered_Junction]" displayFolder="" count="0" memberValueDatatype="20" unbalanced="0"/>
    <cacheHierarchy uniqueName="[Staggered_Junction].[Total Injured]" caption="Total Injured" attribute="1" defaultMemberUniqueName="[Staggered_Junction].[Total Injured].[All]" allUniqueName="[Staggered_Junction].[Total Injured].[All]" dimensionUniqueName="[Staggered_Junction]" displayFolder="" count="0" memberValueDatatype="20" unbalanced="0"/>
    <cacheHierarchy uniqueName="[T_Junction].[States/UTs]" caption="States/UTs" attribute="1" defaultMemberUniqueName="[T_Junction].[States/UTs].[All]" allUniqueName="[T_Junction].[States/UTs].[All]" dimensionUniqueName="[T_Junction]" displayFolder="" count="0" memberValueDatatype="130" unbalanced="0"/>
    <cacheHierarchy uniqueName="[T_Junction].[Total number of Accidents]" caption="Total number of Accidents" attribute="1" defaultMemberUniqueName="[T_Junction].[Total number of Accidents].[All]" allUniqueName="[T_Junction].[Total number of Accidents].[All]" dimensionUniqueName="[T_Junction]" displayFolder="" count="0" memberValueDatatype="20" unbalanced="0"/>
    <cacheHierarchy uniqueName="[T_Junction].[Rank of Accidents]" caption="Rank of Accidents" attribute="1" defaultMemberUniqueName="[T_Junction].[Rank of Accidents].[All]" allUniqueName="[T_Junction].[Rank of Accidents].[All]" dimensionUniqueName="[T_Junction]" displayFolder="" count="0" memberValueDatatype="20" unbalanced="0"/>
    <cacheHierarchy uniqueName="[T_Junction].[Persons Killed]" caption="Persons Killed" attribute="1" defaultMemberUniqueName="[T_Junction].[Persons Killed].[All]" allUniqueName="[T_Junction].[Persons Killed].[All]" dimensionUniqueName="[T_Junction]" displayFolder="" count="0" memberValueDatatype="20" unbalanced="0"/>
    <cacheHierarchy uniqueName="[T_Junction].[Rank of Persons Killed]" caption="Rank of Persons Killed" attribute="1" defaultMemberUniqueName="[T_Junction].[Rank of Persons Killed].[All]" allUniqueName="[T_Junction].[Rank of Persons Killed].[All]" dimensionUniqueName="[T_Junction]" displayFolder="" count="0" memberValueDatatype="20" unbalanced="0"/>
    <cacheHierarchy uniqueName="[T_Junction].[Greviously Injured]" caption="Greviously Injured" attribute="1" defaultMemberUniqueName="[T_Junction].[Greviously Injured].[All]" allUniqueName="[T_Junction].[Greviously Injured].[All]" dimensionUniqueName="[T_Junction]" displayFolder="" count="0" memberValueDatatype="20" unbalanced="0"/>
    <cacheHierarchy uniqueName="[T_Junction].[Minor Injury]" caption="Minor Injury" attribute="1" defaultMemberUniqueName="[T_Junction].[Minor Injury].[All]" allUniqueName="[T_Junction].[Minor Injury].[All]" dimensionUniqueName="[T_Junction]" displayFolder="" count="0" memberValueDatatype="20" unbalanced="0"/>
    <cacheHierarchy uniqueName="[T_Junction].[Total Injured]" caption="Total Injured" attribute="1" defaultMemberUniqueName="[T_Junction].[Total Injured].[All]" allUniqueName="[T_Junction].[Total Injured].[All]" dimensionUniqueName="[T_Junction]" displayFolder="" count="0" memberValueDatatype="20" unbalanced="0"/>
    <cacheHierarchy uniqueName="[Y_Junction].[States/UTs]" caption="States/UTs" attribute="1" defaultMemberUniqueName="[Y_Junction].[States/UTs].[All]" allUniqueName="[Y_Junction].[States/UTs].[All]" dimensionUniqueName="[Y_Junction]" displayFolder="" count="0" memberValueDatatype="130" unbalanced="0"/>
    <cacheHierarchy uniqueName="[Y_Junction].[Total number of Accidents]" caption="Total number of Accidents" attribute="1" defaultMemberUniqueName="[Y_Junction].[Total number of Accidents].[All]" allUniqueName="[Y_Junction].[Total number of Accidents].[All]" dimensionUniqueName="[Y_Junction]" displayFolder="" count="0" memberValueDatatype="20" unbalanced="0"/>
    <cacheHierarchy uniqueName="[Y_Junction].[Persons Killed]" caption="Persons Killed" attribute="1" defaultMemberUniqueName="[Y_Junction].[Persons Killed].[All]" allUniqueName="[Y_Junction].[Persons Killed].[All]" dimensionUniqueName="[Y_Junction]" displayFolder="" count="0" memberValueDatatype="20" unbalanced="0"/>
    <cacheHierarchy uniqueName="[Y_Junction].[Greviously Injured]" caption="Greviously Injured" attribute="1" defaultMemberUniqueName="[Y_Junction].[Greviously Injured].[All]" allUniqueName="[Y_Junction].[Greviously Injured].[All]" dimensionUniqueName="[Y_Junction]" displayFolder="" count="0" memberValueDatatype="20" unbalanced="0"/>
    <cacheHierarchy uniqueName="[Y_Junction].[Minor Injury]" caption="Minor Injury" attribute="1" defaultMemberUniqueName="[Y_Junction].[Minor Injury].[All]" allUniqueName="[Y_Junction].[Minor Injury].[All]" dimensionUniqueName="[Y_Junction]" displayFolder="" count="0" memberValueDatatype="20" unbalanced="0"/>
    <cacheHierarchy uniqueName="[Y_Junction].[Total Injured]" caption="Total Injured" attribute="1" defaultMemberUniqueName="[Y_Junction].[Total Injured].[All]" allUniqueName="[Y_Junction].[Total Injured].[All]" dimensionUniqueName="[Y_Junction]" displayFolder="" count="0" memberValueDatatype="20" unbalanced="0"/>
    <cacheHierarchy uniqueName="[Measures].[__XL_Count Range]" caption="__XL_Count Range" measure="1" displayFolder="" measureGroup="Range" count="0" hidden="1"/>
    <cacheHierarchy uniqueName="[Measures].[__XL_Count Four_Junction]" caption="__XL_Count Four_Junction" measure="1" displayFolder="" measureGroup="Four_Junction" count="0" hidden="1"/>
    <cacheHierarchy uniqueName="[Measures].[__XL_Count Other]" caption="__XL_Count Other" measure="1" displayFolder="" measureGroup="Other" count="0" hidden="1"/>
    <cacheHierarchy uniqueName="[Measures].[__XL_Count Round_Junction]" caption="__XL_Count Round_Junction" measure="1" displayFolder="" measureGroup="Round_Junction" count="0" hidden="1"/>
    <cacheHierarchy uniqueName="[Measures].[__XL_Count Staggered_Junction]" caption="__XL_Count Staggered_Junction" measure="1" displayFolder="" measureGroup="Staggered_Junction" count="0" hidden="1"/>
    <cacheHierarchy uniqueName="[Measures].[__XL_Count T_Junction]" caption="__XL_Count T_Junction" measure="1" displayFolder="" measureGroup="T_Junction" count="0" hidden="1"/>
    <cacheHierarchy uniqueName="[Measures].[__XL_Count Y_Junction]" caption="__XL_Count Y_Junction" measure="1" displayFolder="" measureGroup="Y_Junction"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number of Accidents]" caption="Sum of Total number of Accidents" measure="1" displayFolder="" measureGroup="Range" count="0" hidden="1">
      <extLst>
        <ext xmlns:x15="http://schemas.microsoft.com/office/spreadsheetml/2010/11/main" uri="{B97F6D7D-B522-45F9-BDA1-12C45D357490}">
          <x15:cacheHierarchy aggregatedColumn="13"/>
        </ext>
      </extLst>
    </cacheHierarchy>
    <cacheHierarchy uniqueName="[Measures].[Sum of Rank of Accidents]" caption="Sum of Rank of Accidents" measure="1" displayFolder="" measureGroup="Range" count="0" hidden="1">
      <extLst>
        <ext xmlns:x15="http://schemas.microsoft.com/office/spreadsheetml/2010/11/main" uri="{B97F6D7D-B522-45F9-BDA1-12C45D357490}">
          <x15:cacheHierarchy aggregatedColumn="14"/>
        </ext>
      </extLst>
    </cacheHierarchy>
    <cacheHierarchy uniqueName="[Measures].[Sum of Persons Killed]" caption="Sum of Persons Killed" measure="1" displayFolder="" measureGroup="Range" count="0" hidden="1">
      <extLst>
        <ext xmlns:x15="http://schemas.microsoft.com/office/spreadsheetml/2010/11/main" uri="{B97F6D7D-B522-45F9-BDA1-12C45D357490}">
          <x15:cacheHierarchy aggregatedColumn="15"/>
        </ext>
      </extLst>
    </cacheHierarchy>
    <cacheHierarchy uniqueName="[Measures].[Sum of Rank of Persons Killed]" caption="Sum of Rank of Persons Killed" measure="1" displayFolder="" measureGroup="Range" count="0" hidden="1">
      <extLst>
        <ext xmlns:x15="http://schemas.microsoft.com/office/spreadsheetml/2010/11/main" uri="{B97F6D7D-B522-45F9-BDA1-12C45D357490}">
          <x15:cacheHierarchy aggregatedColumn="16"/>
        </ext>
      </extLst>
    </cacheHierarchy>
    <cacheHierarchy uniqueName="[Measures].[Sum of Greviously Injured]" caption="Sum of Greviously Injured" measure="1" displayFolder="" measureGroup="Range" count="0" hidden="1">
      <extLst>
        <ext xmlns:x15="http://schemas.microsoft.com/office/spreadsheetml/2010/11/main" uri="{B97F6D7D-B522-45F9-BDA1-12C45D357490}">
          <x15:cacheHierarchy aggregatedColumn="17"/>
        </ext>
      </extLst>
    </cacheHierarchy>
    <cacheHierarchy uniqueName="[Measures].[Sum of Minor Injury]" caption="Sum of Minor Injury" measure="1" displayFolder="" measureGroup="Range" count="0" hidden="1">
      <extLst>
        <ext xmlns:x15="http://schemas.microsoft.com/office/spreadsheetml/2010/11/main" uri="{B97F6D7D-B522-45F9-BDA1-12C45D357490}">
          <x15:cacheHierarchy aggregatedColumn="18"/>
        </ext>
      </extLst>
    </cacheHierarchy>
    <cacheHierarchy uniqueName="[Measures].[Sum of Total Injured]" caption="Sum of Total Injured" measure="1" displayFolder="" measureGroup="Range" count="0" hidden="1">
      <extLst>
        <ext xmlns:x15="http://schemas.microsoft.com/office/spreadsheetml/2010/11/main" uri="{B97F6D7D-B522-45F9-BDA1-12C45D357490}">
          <x15:cacheHierarchy aggregatedColumn="19"/>
        </ext>
      </extLst>
    </cacheHierarchy>
    <cacheHierarchy uniqueName="[Measures].[Sum of Total number of Accidents 2]" caption="Sum of Total number of Accidents 2" measure="1" displayFolder="" measureGroup="Four_Junction" count="0" hidden="1">
      <extLst>
        <ext xmlns:x15="http://schemas.microsoft.com/office/spreadsheetml/2010/11/main" uri="{B97F6D7D-B522-45F9-BDA1-12C45D357490}">
          <x15:cacheHierarchy aggregatedColumn="1"/>
        </ext>
      </extLst>
    </cacheHierarchy>
    <cacheHierarchy uniqueName="[Measures].[Sum of Total number of Accidents 3]" caption="Sum of Total number of Accidents 3" measure="1" displayFolder="" measureGroup="Other" count="0" hidden="1">
      <extLst>
        <ext xmlns:x15="http://schemas.microsoft.com/office/spreadsheetml/2010/11/main" uri="{B97F6D7D-B522-45F9-BDA1-12C45D357490}">
          <x15:cacheHierarchy aggregatedColumn="7"/>
        </ext>
      </extLst>
    </cacheHierarchy>
    <cacheHierarchy uniqueName="[Measures].[Sum of Total number of Accidents 4]" caption="Sum of Total number of Accidents 4" measure="1" displayFolder="" measureGroup="Round_Junction" count="0" hidden="1">
      <extLst>
        <ext xmlns:x15="http://schemas.microsoft.com/office/spreadsheetml/2010/11/main" uri="{B97F6D7D-B522-45F9-BDA1-12C45D357490}">
          <x15:cacheHierarchy aggregatedColumn="24"/>
        </ext>
      </extLst>
    </cacheHierarchy>
    <cacheHierarchy uniqueName="[Measures].[Sum of Total number of Accidents 5]" caption="Sum of Total number of Accidents 5" measure="1" displayFolder="" measureGroup="Staggered_Junction" count="0" hidden="1">
      <extLst>
        <ext xmlns:x15="http://schemas.microsoft.com/office/spreadsheetml/2010/11/main" uri="{B97F6D7D-B522-45F9-BDA1-12C45D357490}">
          <x15:cacheHierarchy aggregatedColumn="30"/>
        </ext>
      </extLst>
    </cacheHierarchy>
    <cacheHierarchy uniqueName="[Measures].[Sum of Total number of Accidents 6]" caption="Sum of Total number of Accidents 6" measure="1" displayFolder="" measureGroup="T_Junction" count="0" hidden="1">
      <extLst>
        <ext xmlns:x15="http://schemas.microsoft.com/office/spreadsheetml/2010/11/main" uri="{B97F6D7D-B522-45F9-BDA1-12C45D357490}">
          <x15:cacheHierarchy aggregatedColumn="36"/>
        </ext>
      </extLst>
    </cacheHierarchy>
    <cacheHierarchy uniqueName="[Measures].[Sum of Total number of Accidents 7]" caption="Sum of Total number of Accidents 7" measure="1" displayFolder="" measureGroup="Y_Junction" count="0" hidden="1">
      <extLst>
        <ext xmlns:x15="http://schemas.microsoft.com/office/spreadsheetml/2010/11/main" uri="{B97F6D7D-B522-45F9-BDA1-12C45D357490}">
          <x15:cacheHierarchy aggregatedColumn="44"/>
        </ext>
      </extLst>
    </cacheHierarchy>
    <cacheHierarchy uniqueName="[Measures].[Sum of Persons Killed 2]" caption="Sum of Persons Killed 2" measure="1" displayFolder="" measureGroup="Four_Junction" count="0" hidden="1">
      <extLst>
        <ext xmlns:x15="http://schemas.microsoft.com/office/spreadsheetml/2010/11/main" uri="{B97F6D7D-B522-45F9-BDA1-12C45D357490}">
          <x15:cacheHierarchy aggregatedColumn="2"/>
        </ext>
      </extLst>
    </cacheHierarchy>
    <cacheHierarchy uniqueName="[Measures].[Sum of Persons Killed 3]" caption="Sum of Persons Killed 3" measure="1" displayFolder="" measureGroup="T_Junction" count="0" hidden="1">
      <extLst>
        <ext xmlns:x15="http://schemas.microsoft.com/office/spreadsheetml/2010/11/main" uri="{B97F6D7D-B522-45F9-BDA1-12C45D357490}">
          <x15:cacheHierarchy aggregatedColumn="38"/>
        </ext>
      </extLst>
    </cacheHierarchy>
    <cacheHierarchy uniqueName="[Measures].[Sum of Persons Killed 4]" caption="Sum of Persons Killed 4" measure="1" displayFolder="" measureGroup="Y_Junction" count="0" hidden="1">
      <extLst>
        <ext xmlns:x15="http://schemas.microsoft.com/office/spreadsheetml/2010/11/main" uri="{B97F6D7D-B522-45F9-BDA1-12C45D357490}">
          <x15:cacheHierarchy aggregatedColumn="45"/>
        </ext>
      </extLst>
    </cacheHierarchy>
    <cacheHierarchy uniqueName="[Measures].[Sum of Persons Killed 5]" caption="Sum of Persons Killed 5" measure="1" displayFolder="" measureGroup="Staggered_Junction" count="0" hidden="1">
      <extLst>
        <ext xmlns:x15="http://schemas.microsoft.com/office/spreadsheetml/2010/11/main" uri="{B97F6D7D-B522-45F9-BDA1-12C45D357490}">
          <x15:cacheHierarchy aggregatedColumn="31"/>
        </ext>
      </extLst>
    </cacheHierarchy>
    <cacheHierarchy uniqueName="[Measures].[Sum of Persons Killed 6]" caption="Sum of Persons Killed 6" measure="1" displayFolder="" measureGroup="Round_Junction" count="0" hidden="1">
      <extLst>
        <ext xmlns:x15="http://schemas.microsoft.com/office/spreadsheetml/2010/11/main" uri="{B97F6D7D-B522-45F9-BDA1-12C45D357490}">
          <x15:cacheHierarchy aggregatedColumn="25"/>
        </ext>
      </extLst>
    </cacheHierarchy>
    <cacheHierarchy uniqueName="[Measures].[Sum of Persons Killed 7]" caption="Sum of Persons Killed 7" measure="1" displayFolder="" measureGroup="Other" count="0" hidden="1">
      <extLst>
        <ext xmlns:x15="http://schemas.microsoft.com/office/spreadsheetml/2010/11/main" uri="{B97F6D7D-B522-45F9-BDA1-12C45D357490}">
          <x15:cacheHierarchy aggregatedColumn="8"/>
        </ext>
      </extLst>
    </cacheHierarchy>
    <cacheHierarchy uniqueName="[Measures].[Sum of Greviously Injured 2]" caption="Sum of Greviously Injured 2" measure="1" displayFolder="" measureGroup="T_Junction" count="0" hidden="1">
      <extLst>
        <ext xmlns:x15="http://schemas.microsoft.com/office/spreadsheetml/2010/11/main" uri="{B97F6D7D-B522-45F9-BDA1-12C45D357490}">
          <x15:cacheHierarchy aggregatedColumn="40"/>
        </ext>
      </extLst>
    </cacheHierarchy>
    <cacheHierarchy uniqueName="[Measures].[Sum of Greviously Injured 3]" caption="Sum of Greviously Injured 3" measure="1" displayFolder="" measureGroup="Y_Junction" count="0" hidden="1">
      <extLst>
        <ext xmlns:x15="http://schemas.microsoft.com/office/spreadsheetml/2010/11/main" uri="{B97F6D7D-B522-45F9-BDA1-12C45D357490}">
          <x15:cacheHierarchy aggregatedColumn="46"/>
        </ext>
      </extLst>
    </cacheHierarchy>
    <cacheHierarchy uniqueName="[Measures].[Sum of Greviously Injured 4]" caption="Sum of Greviously Injured 4" measure="1" displayFolder="" measureGroup="Four_Junction" count="0" hidden="1">
      <extLst>
        <ext xmlns:x15="http://schemas.microsoft.com/office/spreadsheetml/2010/11/main" uri="{B97F6D7D-B522-45F9-BDA1-12C45D357490}">
          <x15:cacheHierarchy aggregatedColumn="3"/>
        </ext>
      </extLst>
    </cacheHierarchy>
    <cacheHierarchy uniqueName="[Measures].[Sum of Greviously Injured 5]" caption="Sum of Greviously Injured 5" measure="1" displayFolder="" measureGroup="Other" count="0" hidden="1">
      <extLst>
        <ext xmlns:x15="http://schemas.microsoft.com/office/spreadsheetml/2010/11/main" uri="{B97F6D7D-B522-45F9-BDA1-12C45D357490}">
          <x15:cacheHierarchy aggregatedColumn="9"/>
        </ext>
      </extLst>
    </cacheHierarchy>
    <cacheHierarchy uniqueName="[Measures].[Sum of Greviously Injured 6]" caption="Sum of Greviously Injured 6" measure="1" displayFolder="" measureGroup="Round_Junction" count="0" hidden="1">
      <extLst>
        <ext xmlns:x15="http://schemas.microsoft.com/office/spreadsheetml/2010/11/main" uri="{B97F6D7D-B522-45F9-BDA1-12C45D357490}">
          <x15:cacheHierarchy aggregatedColumn="26"/>
        </ext>
      </extLst>
    </cacheHierarchy>
    <cacheHierarchy uniqueName="[Measures].[Sum of Greviously Injured 7]" caption="Sum of Greviously Injured 7" measure="1" displayFolder="" measureGroup="Staggered_Junction" count="0" hidden="1">
      <extLst>
        <ext xmlns:x15="http://schemas.microsoft.com/office/spreadsheetml/2010/11/main" uri="{B97F6D7D-B522-45F9-BDA1-12C45D357490}">
          <x15:cacheHierarchy aggregatedColumn="32"/>
        </ext>
      </extLst>
    </cacheHierarchy>
    <cacheHierarchy uniqueName="[Measures].[Sum of Minor Injury 2]" caption="Sum of Minor Injury 2" measure="1" displayFolder="" measureGroup="Four_Junction" count="0" hidden="1">
      <extLst>
        <ext xmlns:x15="http://schemas.microsoft.com/office/spreadsheetml/2010/11/main" uri="{B97F6D7D-B522-45F9-BDA1-12C45D357490}">
          <x15:cacheHierarchy aggregatedColumn="4"/>
        </ext>
      </extLst>
    </cacheHierarchy>
    <cacheHierarchy uniqueName="[Measures].[Sum of Minor Injury 3]" caption="Sum of Minor Injury 3" measure="1" displayFolder="" measureGroup="Other" count="0" hidden="1">
      <extLst>
        <ext xmlns:x15="http://schemas.microsoft.com/office/spreadsheetml/2010/11/main" uri="{B97F6D7D-B522-45F9-BDA1-12C45D357490}">
          <x15:cacheHierarchy aggregatedColumn="10"/>
        </ext>
      </extLst>
    </cacheHierarchy>
    <cacheHierarchy uniqueName="[Measures].[Sum of Minor Injury 4]" caption="Sum of Minor Injury 4" measure="1" displayFolder="" measureGroup="Staggered_Junction" count="0" hidden="1">
      <extLst>
        <ext xmlns:x15="http://schemas.microsoft.com/office/spreadsheetml/2010/11/main" uri="{B97F6D7D-B522-45F9-BDA1-12C45D357490}">
          <x15:cacheHierarchy aggregatedColumn="33"/>
        </ext>
      </extLst>
    </cacheHierarchy>
    <cacheHierarchy uniqueName="[Measures].[Sum of Minor Injury 5]" caption="Sum of Minor Injury 5" measure="1" displayFolder="" measureGroup="T_Junction" count="0" hidden="1">
      <extLst>
        <ext xmlns:x15="http://schemas.microsoft.com/office/spreadsheetml/2010/11/main" uri="{B97F6D7D-B522-45F9-BDA1-12C45D357490}">
          <x15:cacheHierarchy aggregatedColumn="41"/>
        </ext>
      </extLst>
    </cacheHierarchy>
    <cacheHierarchy uniqueName="[Measures].[Sum of Minor Injury 6]" caption="Sum of Minor Injury 6" measure="1" displayFolder="" measureGroup="Y_Junction" count="0" hidden="1">
      <extLst>
        <ext xmlns:x15="http://schemas.microsoft.com/office/spreadsheetml/2010/11/main" uri="{B97F6D7D-B522-45F9-BDA1-12C45D357490}">
          <x15:cacheHierarchy aggregatedColumn="47"/>
        </ext>
      </extLst>
    </cacheHierarchy>
    <cacheHierarchy uniqueName="[Measures].[Sum of Total Injured 2]" caption="Sum of Total Injured 2" measure="1" displayFolder="" measureGroup="Four_Junction" count="0" hidden="1">
      <extLst>
        <ext xmlns:x15="http://schemas.microsoft.com/office/spreadsheetml/2010/11/main" uri="{B97F6D7D-B522-45F9-BDA1-12C45D357490}">
          <x15:cacheHierarchy aggregatedColumn="5"/>
        </ext>
      </extLst>
    </cacheHierarchy>
    <cacheHierarchy uniqueName="[Measures].[Sum of Total Injured 3]" caption="Sum of Total Injured 3" measure="1" displayFolder="" measureGroup="Other" count="0" hidden="1">
      <extLst>
        <ext xmlns:x15="http://schemas.microsoft.com/office/spreadsheetml/2010/11/main" uri="{B97F6D7D-B522-45F9-BDA1-12C45D357490}">
          <x15:cacheHierarchy aggregatedColumn="11"/>
        </ext>
      </extLst>
    </cacheHierarchy>
    <cacheHierarchy uniqueName="[Measures].[Sum of Total Injured 4]" caption="Sum of Total Injured 4" measure="1" displayFolder="" measureGroup="Round_Junction" count="0" hidden="1">
      <extLst>
        <ext xmlns:x15="http://schemas.microsoft.com/office/spreadsheetml/2010/11/main" uri="{B97F6D7D-B522-45F9-BDA1-12C45D357490}">
          <x15:cacheHierarchy aggregatedColumn="28"/>
        </ext>
      </extLst>
    </cacheHierarchy>
    <cacheHierarchy uniqueName="[Measures].[Sum of Total Injured 5]" caption="Sum of Total Injured 5" measure="1" displayFolder="" measureGroup="Staggered_Junction" count="0" hidden="1">
      <extLst>
        <ext xmlns:x15="http://schemas.microsoft.com/office/spreadsheetml/2010/11/main" uri="{B97F6D7D-B522-45F9-BDA1-12C45D357490}">
          <x15:cacheHierarchy aggregatedColumn="34"/>
        </ext>
      </extLst>
    </cacheHierarchy>
    <cacheHierarchy uniqueName="[Measures].[Sum of Total Injured 6]" caption="Sum of Total Injured 6" measure="1" displayFolder="" measureGroup="T_Junction" count="0" hidden="1">
      <extLst>
        <ext xmlns:x15="http://schemas.microsoft.com/office/spreadsheetml/2010/11/main" uri="{B97F6D7D-B522-45F9-BDA1-12C45D357490}">
          <x15:cacheHierarchy aggregatedColumn="42"/>
        </ext>
      </extLst>
    </cacheHierarchy>
    <cacheHierarchy uniqueName="[Measures].[Sum of Total Injured 7]" caption="Sum of Total Injured 7" measure="1" displayFolder="" measureGroup="Y_Junction" count="0" hidden="1">
      <extLst>
        <ext xmlns:x15="http://schemas.microsoft.com/office/spreadsheetml/2010/11/main" uri="{B97F6D7D-B522-45F9-BDA1-12C45D357490}">
          <x15:cacheHierarchy aggregatedColumn="48"/>
        </ext>
      </extLst>
    </cacheHierarchy>
    <cacheHierarchy uniqueName="[Measures].[Sum of Rank of Accidents 2]" caption="Sum of Rank of Accidents 2" measure="1" displayFolder="" measureGroup="T_Junction" count="0" hidden="1">
      <extLst>
        <ext xmlns:x15="http://schemas.microsoft.com/office/spreadsheetml/2010/11/main" uri="{B97F6D7D-B522-45F9-BDA1-12C45D357490}">
          <x15:cacheHierarchy aggregatedColumn="37"/>
        </ext>
      </extLst>
    </cacheHierarchy>
    <cacheHierarchy uniqueName="[Measures].[Sum of Rank of Persons Killed 2]" caption="Sum of Rank of Persons Killed 2" measure="1" displayFolder="" measureGroup="T_Junction" count="0" hidden="1">
      <extLst>
        <ext xmlns:x15="http://schemas.microsoft.com/office/spreadsheetml/2010/11/main" uri="{B97F6D7D-B522-45F9-BDA1-12C45D357490}">
          <x15:cacheHierarchy aggregatedColumn="39"/>
        </ext>
      </extLst>
    </cacheHierarchy>
    <cacheHierarchy uniqueName="[Measures].[Sum of Total number of Accidents 8]" caption="Sum of Total number of Accidents 8" measure="1" displayFolder="" measureGroup="Range 1" count="0" hidden="1">
      <extLst>
        <ext xmlns:x15="http://schemas.microsoft.com/office/spreadsheetml/2010/11/main" uri="{B97F6D7D-B522-45F9-BDA1-12C45D357490}">
          <x15:cacheHierarchy aggregatedColumn="21"/>
        </ext>
      </extLst>
    </cacheHierarchy>
    <cacheHierarchy uniqueName="[Measures].[Sum of Persons Killed 8]" caption="Sum of Persons Killed 8" measure="1" displayFolder="" measureGroup="Range 1" count="0" hidden="1">
      <extLst>
        <ext xmlns:x15="http://schemas.microsoft.com/office/spreadsheetml/2010/11/main" uri="{B97F6D7D-B522-45F9-BDA1-12C45D357490}">
          <x15:cacheHierarchy aggregatedColumn="22"/>
        </ext>
      </extLst>
    </cacheHierarchy>
    <cacheHierarchy uniqueName="[Measures].[Count of States/UTs]" caption="Count of States/UTs" measure="1" displayFolder="" measureGroup="Range 1"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33548378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58.710080208337" createdVersion="6" refreshedVersion="6" minRefreshableVersion="3" recordCount="50" xr:uid="{E242A991-7319-4133-96DA-C8FDEF9E9D14}">
  <cacheSource type="worksheet">
    <worksheetSource ref="A2:C52" sheet="OVERALL ACCIDENTS (2)"/>
  </cacheSource>
  <cacheFields count="3">
    <cacheField name="States/UTs" numFmtId="0">
      <sharedItems count="50">
        <s v="Agra"/>
        <s v="Ahmedabad"/>
        <s v="Allahabad(Prayagraj)"/>
        <s v="Amritsar"/>
        <s v="Asansol Durgapur"/>
        <s v="Aurangabad"/>
        <s v="Bengaluru"/>
        <s v="Bhopal"/>
        <s v="Chandigarh"/>
        <s v="Coimbatore"/>
        <s v="Chennai"/>
        <s v="Delhi"/>
        <s v="Dhanbad"/>
        <s v="Faridabad"/>
        <s v="Ghaziabad"/>
        <s v="Gwalior"/>
        <s v="Hyderabad"/>
        <s v="Indore"/>
        <s v="Jabalpur"/>
        <s v="Jaipur"/>
        <s v="Jamshedpur"/>
        <s v="Jodhpur"/>
        <s v="Kannur"/>
        <s v="Kanpur"/>
        <s v="Khozikode"/>
        <s v="Kochi"/>
        <s v="Kolkata"/>
        <s v="Kollam"/>
        <s v="Kota"/>
        <s v="Lucknow"/>
        <s v="Ludhiana"/>
        <s v="Madurai"/>
        <s v="Mallapuram"/>
        <s v="Meerut"/>
        <s v="Mumbai"/>
        <s v="Nagpur"/>
        <s v="Nashik"/>
        <s v="Patna"/>
        <s v="Pune"/>
        <s v="Raipur"/>
        <s v="Rajkot"/>
        <s v="Srinagar"/>
        <s v="Surat"/>
        <s v="Thiruvanthapuram"/>
        <s v="Thrissur"/>
        <s v="Tiruchirapalli"/>
        <s v="Vadodra"/>
        <s v="Varanasi"/>
        <s v="Vijaywada city"/>
        <s v="Vizaq"/>
      </sharedItems>
    </cacheField>
    <cacheField name="Total number of Accidents" numFmtId="0">
      <sharedItems containsSemiMixedTypes="0" containsString="0" containsNumber="1" containsInteger="1" minValue="133" maxValue="6871"/>
    </cacheField>
    <cacheField name="Persons Killed" numFmtId="0">
      <sharedItems containsSemiMixedTypes="0" containsString="0" containsNumber="1" containsInteger="1" minValue="45" maxValue="1463"/>
    </cacheField>
  </cacheFields>
  <extLst>
    <ext xmlns:x14="http://schemas.microsoft.com/office/spreadsheetml/2009/9/main" uri="{725AE2AE-9491-48be-B2B4-4EB974FC3084}">
      <x14:pivotCacheDefinition pivotCacheId="170333097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58.710080555553" createdVersion="6" refreshedVersion="6" minRefreshableVersion="3" recordCount="50" xr:uid="{0C956F82-9BC2-4755-8C43-B16760AC21B9}">
  <cacheSource type="worksheet">
    <worksheetSource ref="A2:H52" sheet="T-JUNCTION Accident"/>
  </cacheSource>
  <cacheFields count="8">
    <cacheField name="States/UTs" numFmtId="0">
      <sharedItems count="50">
        <s v="Agra"/>
        <s v="Ahmedabad"/>
        <s v="Allahabad(Prayagraj)"/>
        <s v="Amritsar"/>
        <s v="Asansol Durgapur"/>
        <s v="Aurangabad"/>
        <s v="Bengaluru"/>
        <s v="Bhopal"/>
        <s v="Chandigarh"/>
        <s v="Coimbatore"/>
        <s v="Chennai"/>
        <s v="Delhi"/>
        <s v="Dhanbad"/>
        <s v="Faridabad"/>
        <s v="Ghaziabad"/>
        <s v="Gwalior"/>
        <s v="Hyderabad"/>
        <s v="Indore"/>
        <s v="Jabalpur"/>
        <s v="Jaipur"/>
        <s v="Jamshedpur"/>
        <s v="Jodhpur"/>
        <s v="Kannur"/>
        <s v="Kanpur"/>
        <s v="Khozikode"/>
        <s v="Kochi"/>
        <s v="Kolkata"/>
        <s v="Kollam"/>
        <s v="Kota"/>
        <s v="Lucknow"/>
        <s v="Ludhiana"/>
        <s v="Madurai"/>
        <s v="Mallapuram"/>
        <s v="Meerut"/>
        <s v="Mumbai"/>
        <s v="Nagpur"/>
        <s v="Nashik"/>
        <s v="Patna"/>
        <s v="Pune"/>
        <s v="Raipur"/>
        <s v="Rajkot"/>
        <s v="Srinagar"/>
        <s v="Surat"/>
        <s v="Thiruvanthapuram"/>
        <s v="Thrissur"/>
        <s v="Tiruchirapalli"/>
        <s v="Vadodra"/>
        <s v="Varanasi"/>
        <s v="Vijaywada city"/>
        <s v="Vizaq"/>
      </sharedItems>
    </cacheField>
    <cacheField name="Total number of Accidents " numFmtId="0">
      <sharedItems containsSemiMixedTypes="0" containsString="0" containsNumber="1" containsInteger="1" minValue="0" maxValue="962"/>
    </cacheField>
    <cacheField name="Rank of Accidents" numFmtId="0">
      <sharedItems containsSemiMixedTypes="0" containsString="0" containsNumber="1" containsInteger="1" minValue="1" maxValue="50"/>
    </cacheField>
    <cacheField name=" Persons Killed " numFmtId="0">
      <sharedItems containsSemiMixedTypes="0" containsString="0" containsNumber="1" containsInteger="1" minValue="0" maxValue="181"/>
    </cacheField>
    <cacheField name="Rank of Persons Killed" numFmtId="0">
      <sharedItems containsSemiMixedTypes="0" containsString="0" containsNumber="1" containsInteger="1" minValue="1" maxValue="49"/>
    </cacheField>
    <cacheField name="Greviously Injured" numFmtId="0">
      <sharedItems containsSemiMixedTypes="0" containsString="0" containsNumber="1" containsInteger="1" minValue="0" maxValue="567"/>
    </cacheField>
    <cacheField name="Minor Injury" numFmtId="0">
      <sharedItems containsSemiMixedTypes="0" containsString="0" containsNumber="1" containsInteger="1" minValue="0" maxValue="838"/>
    </cacheField>
    <cacheField name="Total Injured" numFmtId="0">
      <sharedItems containsSemiMixedTypes="0" containsString="0" containsNumber="1" containsInteger="1" minValue="0" maxValue="1025"/>
    </cacheField>
  </cacheFields>
  <extLst>
    <ext xmlns:x14="http://schemas.microsoft.com/office/spreadsheetml/2009/9/main" uri="{725AE2AE-9491-48be-B2B4-4EB974FC3084}">
      <x14:pivotCacheDefinition pivotCacheId="195552006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58.710080902776" createdVersion="6" refreshedVersion="6" minRefreshableVersion="3" recordCount="50" xr:uid="{9A65F98F-CF0E-477F-8EA5-717D8BA4D32F}">
  <cacheSource type="worksheet">
    <worksheetSource ref="A2:F52" sheet="Y-JUNCTION Accident"/>
  </cacheSource>
  <cacheFields count="6">
    <cacheField name="States/UTs" numFmtId="0">
      <sharedItems count="50">
        <s v="Agra"/>
        <s v="Ahmedabad"/>
        <s v="Allahabad(Prayagraj)"/>
        <s v="Amritsar"/>
        <s v="Asansol Durgapur"/>
        <s v="Aurangabad"/>
        <s v="Bengaluru"/>
        <s v="Bhopal"/>
        <s v="Chandigarh"/>
        <s v="Coimbatore"/>
        <s v="Chennai"/>
        <s v="Delhi"/>
        <s v="Dhanbad"/>
        <s v="Faridabad"/>
        <s v="Ghaziabad"/>
        <s v="Gwalior"/>
        <s v="Hyderabad"/>
        <s v="Indore"/>
        <s v="Jabalpur"/>
        <s v="Jaipur"/>
        <s v="Jamshedpur"/>
        <s v="Jodhpur"/>
        <s v="Kannur"/>
        <s v="Kanpur"/>
        <s v="Khozikode"/>
        <s v="Kochi"/>
        <s v="Kolkata"/>
        <s v="Kollam"/>
        <s v="Kota"/>
        <s v="Lucknow"/>
        <s v="Ludhiana"/>
        <s v="Madurai"/>
        <s v="Mallapuram"/>
        <s v="Meerut"/>
        <s v="Mumbai"/>
        <s v="Nagpur"/>
        <s v="Nashik"/>
        <s v="Patna"/>
        <s v="Pune"/>
        <s v="Raipur"/>
        <s v="Rajkot"/>
        <s v="Srinagar"/>
        <s v="Surat"/>
        <s v="Thiruvanthapuram"/>
        <s v="Thrissur"/>
        <s v="Tiruchirapalli"/>
        <s v="Vadodra"/>
        <s v="Varanasi"/>
        <s v="Vijaywada city"/>
        <s v="Vizaq"/>
      </sharedItems>
    </cacheField>
    <cacheField name="Total number of Accidents" numFmtId="0">
      <sharedItems containsSemiMixedTypes="0" containsString="0" containsNumber="1" containsInteger="1" minValue="0" maxValue="868"/>
    </cacheField>
    <cacheField name="Persons Killed" numFmtId="0">
      <sharedItems containsSemiMixedTypes="0" containsString="0" containsNumber="1" containsInteger="1" minValue="0" maxValue="85"/>
    </cacheField>
    <cacheField name="Greviously Injured" numFmtId="0">
      <sharedItems containsSemiMixedTypes="0" containsString="0" containsNumber="1" containsInteger="1" minValue="0" maxValue="181"/>
    </cacheField>
    <cacheField name="Minor Injury" numFmtId="0">
      <sharedItems containsSemiMixedTypes="0" containsString="0" containsNumber="1" containsInteger="1" minValue="0" maxValue="734"/>
    </cacheField>
    <cacheField name="Total Injured" numFmtId="0">
      <sharedItems containsSemiMixedTypes="0" containsString="0" containsNumber="1" containsInteger="1" minValue="0" maxValue="746"/>
    </cacheField>
  </cacheFields>
  <extLst>
    <ext xmlns:x14="http://schemas.microsoft.com/office/spreadsheetml/2009/9/main" uri="{725AE2AE-9491-48be-B2B4-4EB974FC3084}">
      <x14:pivotCacheDefinition pivotCacheId="7190950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58.710081481484" createdVersion="6" refreshedVersion="6" minRefreshableVersion="3" recordCount="50" xr:uid="{4CAA975B-19ED-4FF2-B922-419840F47F1D}">
  <cacheSource type="worksheet">
    <worksheetSource ref="A2:F52" sheet=" FOUR ARM JUNCTION ACCIDENTS"/>
  </cacheSource>
  <cacheFields count="6">
    <cacheField name="States/UTs" numFmtId="0">
      <sharedItems count="50">
        <s v="Agra"/>
        <s v="Ahmedabad"/>
        <s v="Allahabad(Prayagraj)"/>
        <s v="Amritsar"/>
        <s v="Asansol Durgapur"/>
        <s v="Aurangabad"/>
        <s v="Bengaluru"/>
        <s v="Bhopal"/>
        <s v="Chandigarh"/>
        <s v="Coimbatore"/>
        <s v="Chennai"/>
        <s v="Delhi"/>
        <s v="Dhanbad"/>
        <s v="Faridabad"/>
        <s v="Ghaziabad"/>
        <s v="Gwalior"/>
        <s v="Hyderabad"/>
        <s v="Indore"/>
        <s v="Jabalpur"/>
        <s v="Jaipur"/>
        <s v="Jamshedpur"/>
        <s v="Jodhpur"/>
        <s v="Kannur"/>
        <s v="Kanpur"/>
        <s v="Khozikode"/>
        <s v="Kochi"/>
        <s v="Kolkata"/>
        <s v="Kollam"/>
        <s v="Kota"/>
        <s v="Lucknow"/>
        <s v="Ludhiana"/>
        <s v="Madurai"/>
        <s v="Mallapuram"/>
        <s v="Meerut"/>
        <s v="Mumbai"/>
        <s v="Nagpur"/>
        <s v="Nashik"/>
        <s v="Patna"/>
        <s v="Pune"/>
        <s v="Raipur"/>
        <s v="Rajkot"/>
        <s v="Srinagar"/>
        <s v="Surat"/>
        <s v="Thiruvanthapuram"/>
        <s v="Thrissur"/>
        <s v="Tiruchirapalli"/>
        <s v="Vadodra"/>
        <s v="Varanasi"/>
        <s v="Vijaywada city"/>
        <s v="Vizaq"/>
      </sharedItems>
    </cacheField>
    <cacheField name="Total number of Accidents" numFmtId="0">
      <sharedItems containsSemiMixedTypes="0" containsString="0" containsNumber="1" containsInteger="1" minValue="0" maxValue="819"/>
    </cacheField>
    <cacheField name="Persons Killed" numFmtId="0">
      <sharedItems containsSemiMixedTypes="0" containsString="0" containsNumber="1" containsInteger="1" minValue="0" maxValue="198"/>
    </cacheField>
    <cacheField name="Greviously Injured" numFmtId="0">
      <sharedItems containsSemiMixedTypes="0" containsString="0" containsNumber="1" containsInteger="1" minValue="0" maxValue="445"/>
    </cacheField>
    <cacheField name="Minor Injury" numFmtId="0">
      <sharedItems containsSemiMixedTypes="0" containsString="0" containsNumber="1" containsInteger="1" minValue="0" maxValue="637"/>
    </cacheField>
    <cacheField name="Total Injured" numFmtId="0">
      <sharedItems containsSemiMixedTypes="0" containsString="0" containsNumber="1" containsInteger="1" minValue="0" maxValue="726"/>
    </cacheField>
  </cacheFields>
  <extLst>
    <ext xmlns:x14="http://schemas.microsoft.com/office/spreadsheetml/2009/9/main" uri="{725AE2AE-9491-48be-B2B4-4EB974FC3084}">
      <x14:pivotCacheDefinition pivotCacheId="777324154"/>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58.710081828707" createdVersion="6" refreshedVersion="6" minRefreshableVersion="3" recordCount="50" xr:uid="{0ACD2BCF-9515-46F8-82B6-0B16A0D322A8}">
  <cacheSource type="worksheet">
    <worksheetSource ref="A2:F52" sheet="STAGGERED JUNCTION ACCIDENTS"/>
  </cacheSource>
  <cacheFields count="6">
    <cacheField name="States/UTs" numFmtId="0">
      <sharedItems count="50">
        <s v="Agra"/>
        <s v="Ahmedabad"/>
        <s v="Allahabad(Prayagraj)"/>
        <s v="Amritsar"/>
        <s v="Asansol Durgapur"/>
        <s v="Aurangabad"/>
        <s v="Bengaluru"/>
        <s v="Bhopal"/>
        <s v="Chandigarh"/>
        <s v="Coimbatore"/>
        <s v="Chennai"/>
        <s v="Delhi"/>
        <s v="Dhanbad"/>
        <s v="Faridabad"/>
        <s v="Ghaziabad"/>
        <s v="Gwalior"/>
        <s v="Hyderabad"/>
        <s v="Indore"/>
        <s v="Jabalpur"/>
        <s v="Jaipur"/>
        <s v="Jamshedpur"/>
        <s v="Jodhpur"/>
        <s v="Kannur"/>
        <s v="Kanpur"/>
        <s v="Khozikode"/>
        <s v="Kochi"/>
        <s v="Kolkata"/>
        <s v="Kollam"/>
        <s v="Kota"/>
        <s v="Lucknow"/>
        <s v="Ludhiana"/>
        <s v="Madurai"/>
        <s v="Mallapuram"/>
        <s v="Meerut"/>
        <s v="Mumbai"/>
        <s v="Nagpur"/>
        <s v="Nashik"/>
        <s v="Patna"/>
        <s v="Pune"/>
        <s v="Raipur"/>
        <s v="Rajkot"/>
        <s v="Srinagar"/>
        <s v="Surat"/>
        <s v="Thiruvanthapuram"/>
        <s v="Thrissur"/>
        <s v="Tiruchirapalli"/>
        <s v="Vadodra"/>
        <s v="Varanasi"/>
        <s v="Vijaywada city"/>
        <s v="Vizaq"/>
      </sharedItems>
    </cacheField>
    <cacheField name="Total number of Accidents" numFmtId="0">
      <sharedItems containsSemiMixedTypes="0" containsString="0" containsNumber="1" containsInteger="1" minValue="0" maxValue="1909"/>
    </cacheField>
    <cacheField name="Persons Killed" numFmtId="0">
      <sharedItems containsSemiMixedTypes="0" containsString="0" containsNumber="1" containsInteger="1" minValue="0" maxValue="182"/>
    </cacheField>
    <cacheField name="Greviously Injured" numFmtId="0">
      <sharedItems containsSemiMixedTypes="0" containsString="0" containsNumber="1" containsInteger="1" minValue="0" maxValue="293"/>
    </cacheField>
    <cacheField name="Minor Injury" numFmtId="0">
      <sharedItems containsSemiMixedTypes="0" containsString="0" containsNumber="1" containsInteger="1" minValue="0" maxValue="1647"/>
    </cacheField>
    <cacheField name="Total Injured" numFmtId="0">
      <sharedItems containsSemiMixedTypes="0" containsString="0" containsNumber="1" containsInteger="1" minValue="0" maxValue="1772"/>
    </cacheField>
  </cacheFields>
  <extLst>
    <ext xmlns:x14="http://schemas.microsoft.com/office/spreadsheetml/2009/9/main" uri="{725AE2AE-9491-48be-B2B4-4EB974FC3084}">
      <x14:pivotCacheDefinition pivotCacheId="306985805"/>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58.710082060185" createdVersion="6" refreshedVersion="6" minRefreshableVersion="3" recordCount="50" xr:uid="{CFEE981A-CBDD-42E6-8925-18E0FECB27FB}">
  <cacheSource type="worksheet">
    <worksheetSource ref="A2:F52" sheet="ROUND JUNCTION ACCIDENTS"/>
  </cacheSource>
  <cacheFields count="6">
    <cacheField name="States/UTs" numFmtId="0">
      <sharedItems count="51">
        <s v="Agra"/>
        <s v="Ahmedabad"/>
        <s v="Allahabad(Prayagraj)"/>
        <s v="Amritsar"/>
        <s v="Asansol Durgapur"/>
        <s v="Aurangabad"/>
        <s v="Bengaluru"/>
        <s v="Bhopal"/>
        <s v="Chandigarh"/>
        <s v="Coimbatore"/>
        <s v="Chennai"/>
        <s v="Delhi"/>
        <s v="Dhanbad"/>
        <s v="Faridabad"/>
        <s v="Ghaziabad"/>
        <s v="Gwalior"/>
        <s v="Hyderabad"/>
        <s v="Indore"/>
        <s v="Jabalpur"/>
        <s v="Jaipur"/>
        <s v="Jamshedpur"/>
        <s v="Jodhpur"/>
        <s v="Kannur"/>
        <s v="Kanpur"/>
        <s v="Khozikode"/>
        <s v="Kochi"/>
        <s v="Kolkata"/>
        <s v="Kollam"/>
        <s v="Kota"/>
        <s v="Lucknow"/>
        <s v="Ludhiana"/>
        <s v="Madurai"/>
        <s v="Mallapuram"/>
        <s v="Meerut"/>
        <s v="Mumbai"/>
        <s v="Nagpur"/>
        <s v="Nashik"/>
        <s v="Patna"/>
        <s v="Pune"/>
        <s v="Raipur"/>
        <s v="Rajkot"/>
        <s v="Srinagar"/>
        <s v="Surat"/>
        <s v="Thiruvanthapuram"/>
        <s v="Thrissur"/>
        <s v="Tiruchirapalli"/>
        <s v="Vadodra"/>
        <s v="Varanasi"/>
        <s v="Vijaywada city"/>
        <s v="Vizaq"/>
        <s v="Total" u="1"/>
      </sharedItems>
    </cacheField>
    <cacheField name="Total number of Accidents" numFmtId="0">
      <sharedItems containsSemiMixedTypes="0" containsString="0" containsNumber="1" containsInteger="1" minValue="0" maxValue="655"/>
    </cacheField>
    <cacheField name="Persons Killed" numFmtId="0">
      <sharedItems containsSemiMixedTypes="0" containsString="0" containsNumber="1" containsInteger="1" minValue="0" maxValue="106"/>
    </cacheField>
    <cacheField name="Greviously Injured" numFmtId="0">
      <sharedItems containsSemiMixedTypes="0" containsString="0" containsNumber="1" containsInteger="1" minValue="0" maxValue="223"/>
    </cacheField>
    <cacheField name="Minor Injury" numFmtId="0">
      <sharedItems containsSemiMixedTypes="0" containsString="0" containsNumber="1" containsInteger="1" minValue="0" maxValue="613"/>
    </cacheField>
    <cacheField name="Total Injured" numFmtId="0">
      <sharedItems containsSemiMixedTypes="0" containsString="0" containsNumber="1" containsInteger="1" minValue="0" maxValue="619"/>
    </cacheField>
  </cacheFields>
  <extLst>
    <ext xmlns:x14="http://schemas.microsoft.com/office/spreadsheetml/2009/9/main" uri="{725AE2AE-9491-48be-B2B4-4EB974FC3084}">
      <x14:pivotCacheDefinition pivotCacheId="801999986"/>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58.710082407408" createdVersion="6" refreshedVersion="6" minRefreshableVersion="3" recordCount="50" xr:uid="{FCB09B23-4619-4821-9A89-C5290BE47809}">
  <cacheSource type="worksheet">
    <worksheetSource ref="A2:F52" sheet="OTHERS ACCIDENTS"/>
  </cacheSource>
  <cacheFields count="6">
    <cacheField name="States/UTs" numFmtId="0">
      <sharedItems count="50">
        <s v="Agra"/>
        <s v="Ahmedabad"/>
        <s v="Allahabad(Prayagraj)"/>
        <s v="Amritsar"/>
        <s v="Asansol Durgapur"/>
        <s v="Aurangabad"/>
        <s v="Bengaluru"/>
        <s v="Bhopal"/>
        <s v="Chandigarh"/>
        <s v="Coimbatore"/>
        <s v="Chennai"/>
        <s v="Delhi"/>
        <s v="Dhanbad"/>
        <s v="Faridabad"/>
        <s v="Ghaziabad"/>
        <s v="Gwalior"/>
        <s v="Hyderabad"/>
        <s v="Indore"/>
        <s v="Jabalpur"/>
        <s v="Jaipur"/>
        <s v="Jamshedpur"/>
        <s v="Jodhpur"/>
        <s v="Kannur"/>
        <s v="Kanpur"/>
        <s v="Khozikode"/>
        <s v="Kochi"/>
        <s v="Kolkata"/>
        <s v="Kollam"/>
        <s v="Kota"/>
        <s v="Lucknow"/>
        <s v="Ludhiana"/>
        <s v="Madurai"/>
        <s v="Mallapuram"/>
        <s v="Meerut"/>
        <s v="Mumbai"/>
        <s v="Nagpur"/>
        <s v="Nashik"/>
        <s v="Patna"/>
        <s v="Pune"/>
        <s v="Raipur"/>
        <s v="Rajkot"/>
        <s v="Srinagar"/>
        <s v="Surat"/>
        <s v="Thiruvanthapuram"/>
        <s v="Thrissur"/>
        <s v="Tiruchirapalli"/>
        <s v="Vadodra"/>
        <s v="Varanasi"/>
        <s v="Vijaywada city"/>
        <s v="Vizaq"/>
      </sharedItems>
    </cacheField>
    <cacheField name="Total number of Accidents" numFmtId="0">
      <sharedItems containsSemiMixedTypes="0" containsString="0" containsNumber="1" containsInteger="1" minValue="0" maxValue="4709"/>
    </cacheField>
    <cacheField name="Persons Killed" numFmtId="0">
      <sharedItems containsSemiMixedTypes="0" containsString="0" containsNumber="1" containsInteger="1" minValue="0" maxValue="1112"/>
    </cacheField>
    <cacheField name="Greviously Injured" numFmtId="0">
      <sharedItems containsSemiMixedTypes="0" containsString="0" containsNumber="1" containsInteger="1" minValue="-54" maxValue="1975"/>
    </cacheField>
    <cacheField name="Minor Injury" numFmtId="0">
      <sharedItems containsSemiMixedTypes="0" containsString="0" containsNumber="1" containsInteger="1" minValue="0" maxValue="3819"/>
    </cacheField>
    <cacheField name="Total Injured" numFmtId="0">
      <sharedItems containsSemiMixedTypes="0" containsString="0" containsNumber="1" containsInteger="1" minValue="0" maxValue="4720"/>
    </cacheField>
  </cacheFields>
  <extLst>
    <ext xmlns:x14="http://schemas.microsoft.com/office/spreadsheetml/2009/9/main" uri="{725AE2AE-9491-48be-B2B4-4EB974FC3084}">
      <x14:pivotCacheDefinition pivotCacheId="2027825874"/>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8.733979398145" backgroundQuery="1" createdVersion="6" refreshedVersion="6" minRefreshableVersion="3" recordCount="0" supportSubquery="1" supportAdvancedDrill="1" xr:uid="{C7A78FCE-2315-4174-B431-5D03B6E7B558}">
  <cacheSource type="external" connectionId="1"/>
  <cacheFields count="7">
    <cacheField name="[Measures].[Sum of Total number of Accidents 7]" caption="Sum of Total number of Accidents 7" numFmtId="0" hierarchy="70" level="32767"/>
    <cacheField name="[Measures].[Sum of Total number of Accidents 2]" caption="Sum of Total number of Accidents 2" numFmtId="0" hierarchy="65" level="32767"/>
    <cacheField name="[Measures].[Sum of Total number of Accidents 3]" caption="Sum of Total number of Accidents 3" numFmtId="0" hierarchy="66" level="32767"/>
    <cacheField name="[Measures].[Sum of Total number of Accidents 4]" caption="Sum of Total number of Accidents 4" numFmtId="0" hierarchy="67" level="32767"/>
    <cacheField name="[Measures].[Sum of Total number of Accidents 5]" caption="Sum of Total number of Accidents 5" numFmtId="0" hierarchy="68" level="32767"/>
    <cacheField name="[Measures].[Sum of Total number of Accidents 6]" caption="Sum of Total number of Accidents 6" numFmtId="0" hierarchy="69" level="32767"/>
    <cacheField name="[Four_Junction].[States/UTs].[States/UTs]" caption="States/UTs" numFmtId="0" level="1">
      <sharedItems containsSemiMixedTypes="0" containsNonDate="0" containsString="0"/>
    </cacheField>
  </cacheFields>
  <cacheHierarchies count="99">
    <cacheHierarchy uniqueName="[Four_Junction].[States/UTs]" caption="States/UTs" attribute="1" defaultMemberUniqueName="[Four_Junction].[States/UTs].[All]" allUniqueName="[Four_Junction].[States/UTs].[All]" dimensionUniqueName="[Four_Junction]" displayFolder="" count="2" memberValueDatatype="130" unbalanced="0">
      <fieldsUsage count="2">
        <fieldUsage x="-1"/>
        <fieldUsage x="6"/>
      </fieldsUsage>
    </cacheHierarchy>
    <cacheHierarchy uniqueName="[Four_Junction].[Total number of Accidents]" caption="Total number of Accidents" attribute="1" defaultMemberUniqueName="[Four_Junction].[Total number of Accidents].[All]" allUniqueName="[Four_Junction].[Total number of Accidents].[All]" dimensionUniqueName="[Four_Junction]" displayFolder="" count="0" memberValueDatatype="20" unbalanced="0"/>
    <cacheHierarchy uniqueName="[Four_Junction].[Persons Killed]" caption="Persons Killed" attribute="1" defaultMemberUniqueName="[Four_Junction].[Persons Killed].[All]" allUniqueName="[Four_Junction].[Persons Killed].[All]" dimensionUniqueName="[Four_Junction]" displayFolder="" count="0" memberValueDatatype="20" unbalanced="0"/>
    <cacheHierarchy uniqueName="[Four_Junction].[Greviously Injured]" caption="Greviously Injured" attribute="1" defaultMemberUniqueName="[Four_Junction].[Greviously Injured].[All]" allUniqueName="[Four_Junction].[Greviously Injured].[All]" dimensionUniqueName="[Four_Junction]" displayFolder="" count="0" memberValueDatatype="20" unbalanced="0"/>
    <cacheHierarchy uniqueName="[Four_Junction].[Minor Injury]" caption="Minor Injury" attribute="1" defaultMemberUniqueName="[Four_Junction].[Minor Injury].[All]" allUniqueName="[Four_Junction].[Minor Injury].[All]" dimensionUniqueName="[Four_Junction]" displayFolder="" count="0" memberValueDatatype="20" unbalanced="0"/>
    <cacheHierarchy uniqueName="[Four_Junction].[Total Injured]" caption="Total Injured" attribute="1" defaultMemberUniqueName="[Four_Junction].[Total Injured].[All]" allUniqueName="[Four_Junction].[Total Injured].[All]" dimensionUniqueName="[Four_Junction]" displayFolder="" count="0" memberValueDatatype="20" unbalanced="0"/>
    <cacheHierarchy uniqueName="[Other].[States/UTs]" caption="States/UTs" attribute="1" defaultMemberUniqueName="[Other].[States/UTs].[All]" allUniqueName="[Other].[States/UTs].[All]" dimensionUniqueName="[Other]" displayFolder="" count="0" memberValueDatatype="130" unbalanced="0"/>
    <cacheHierarchy uniqueName="[Other].[Total number of Accidents]" caption="Total number of Accidents" attribute="1" defaultMemberUniqueName="[Other].[Total number of Accidents].[All]" allUniqueName="[Other].[Total number of Accidents].[All]" dimensionUniqueName="[Other]" displayFolder="" count="0" memberValueDatatype="20" unbalanced="0"/>
    <cacheHierarchy uniqueName="[Other].[Persons Killed]" caption="Persons Killed" attribute="1" defaultMemberUniqueName="[Other].[Persons Killed].[All]" allUniqueName="[Other].[Persons Killed].[All]" dimensionUniqueName="[Other]" displayFolder="" count="0" memberValueDatatype="20" unbalanced="0"/>
    <cacheHierarchy uniqueName="[Other].[Greviously Injured]" caption="Greviously Injured" attribute="1" defaultMemberUniqueName="[Other].[Greviously Injured].[All]" allUniqueName="[Other].[Greviously Injured].[All]" dimensionUniqueName="[Other]" displayFolder="" count="0" memberValueDatatype="20" unbalanced="0"/>
    <cacheHierarchy uniqueName="[Other].[Minor Injury]" caption="Minor Injury" attribute="1" defaultMemberUniqueName="[Other].[Minor Injury].[All]" allUniqueName="[Other].[Minor Injury].[All]" dimensionUniqueName="[Other]" displayFolder="" count="0" memberValueDatatype="20" unbalanced="0"/>
    <cacheHierarchy uniqueName="[Other].[Total Injured]" caption="Total Injured" attribute="1" defaultMemberUniqueName="[Other].[Total Injured].[All]" allUniqueName="[Other].[Total Injured].[All]" dimensionUniqueName="[Other]" displayFolder="" count="0" memberValueDatatype="20" unbalanced="0"/>
    <cacheHierarchy uniqueName="[Range].[States/UTs]" caption="States/UTs" attribute="1" defaultMemberUniqueName="[Range].[States/UTs].[All]" allUniqueName="[Range].[States/UTs].[All]" dimensionUniqueName="[Range]" displayFolder="" count="0" memberValueDatatype="130" unbalanced="0"/>
    <cacheHierarchy uniqueName="[Range].[Total number of Accidents]" caption="Total number of Accidents" attribute="1" defaultMemberUniqueName="[Range].[Total number of Accidents].[All]" allUniqueName="[Range].[Total number of Accidents].[All]" dimensionUniqueName="[Range]" displayFolder="" count="0" memberValueDatatype="20" unbalanced="0"/>
    <cacheHierarchy uniqueName="[Range].[Rank of Accidents]" caption="Rank of Accidents" attribute="1" defaultMemberUniqueName="[Range].[Rank of Accidents].[All]" allUniqueName="[Range].[Rank of Accidents].[All]" dimensionUniqueName="[Range]" displayFolder="" count="0" memberValueDatatype="20" unbalanced="0"/>
    <cacheHierarchy uniqueName="[Range].[Persons Killed]" caption="Persons Killed" attribute="1" defaultMemberUniqueName="[Range].[Persons Killed].[All]" allUniqueName="[Range].[Persons Killed].[All]" dimensionUniqueName="[Range]" displayFolder="" count="0" memberValueDatatype="20" unbalanced="0"/>
    <cacheHierarchy uniqueName="[Range].[Rank of Persons Killed]" caption="Rank of Persons Killed" attribute="1" defaultMemberUniqueName="[Range].[Rank of Persons Killed].[All]" allUniqueName="[Range].[Rank of Persons Killed].[All]" dimensionUniqueName="[Range]" displayFolder="" count="0" memberValueDatatype="20" unbalanced="0"/>
    <cacheHierarchy uniqueName="[Range].[Greviously Injured]" caption="Greviously Injured" attribute="1" defaultMemberUniqueName="[Range].[Greviously Injured].[All]" allUniqueName="[Range].[Greviously Injured].[All]" dimensionUniqueName="[Range]" displayFolder="" count="0" memberValueDatatype="20" unbalanced="0"/>
    <cacheHierarchy uniqueName="[Range].[Minor Injury]" caption="Minor Injury" attribute="1" defaultMemberUniqueName="[Range].[Minor Injury].[All]" allUniqueName="[Range].[Minor Injury].[All]" dimensionUniqueName="[Range]" displayFolder="" count="0" memberValueDatatype="20" unbalanced="0"/>
    <cacheHierarchy uniqueName="[Range].[Total Injured]" caption="Total Injured" attribute="1" defaultMemberUniqueName="[Range].[Total Injured].[All]" allUniqueName="[Range].[Total Injured].[All]" dimensionUniqueName="[Range]" displayFolder="" count="0" memberValueDatatype="20" unbalanced="0"/>
    <cacheHierarchy uniqueName="[Range 1].[States/UTs]" caption="States/UTs" attribute="1" defaultMemberUniqueName="[Range 1].[States/UTs].[All]" allUniqueName="[Range 1].[States/UTs].[All]" dimensionUniqueName="[Range 1]" displayFolder="" count="0" memberValueDatatype="130" unbalanced="0"/>
    <cacheHierarchy uniqueName="[Range 1].[Total number of Accidents]" caption="Total number of Accidents" attribute="1" defaultMemberUniqueName="[Range 1].[Total number of Accidents].[All]" allUniqueName="[Range 1].[Total number of Accidents].[All]" dimensionUniqueName="[Range 1]" displayFolder="" count="0" memberValueDatatype="20" unbalanced="0"/>
    <cacheHierarchy uniqueName="[Range 1].[Persons Killed]" caption="Persons Killed" attribute="1" defaultMemberUniqueName="[Range 1].[Persons Killed].[All]" allUniqueName="[Range 1].[Persons Killed].[All]" dimensionUniqueName="[Range 1]" displayFolder="" count="0" memberValueDatatype="20" unbalanced="0"/>
    <cacheHierarchy uniqueName="[Round_Junction].[States/UTs]" caption="States/UTs" attribute="1" defaultMemberUniqueName="[Round_Junction].[States/UTs].[All]" allUniqueName="[Round_Junction].[States/UTs].[All]" dimensionUniqueName="[Round_Junction]" displayFolder="" count="0" memberValueDatatype="130" unbalanced="0"/>
    <cacheHierarchy uniqueName="[Round_Junction].[Total number of Accidents]" caption="Total number of Accidents" attribute="1" defaultMemberUniqueName="[Round_Junction].[Total number of Accidents].[All]" allUniqueName="[Round_Junction].[Total number of Accidents].[All]" dimensionUniqueName="[Round_Junction]" displayFolder="" count="0" memberValueDatatype="20" unbalanced="0"/>
    <cacheHierarchy uniqueName="[Round_Junction].[Persons Killed]" caption="Persons Killed" attribute="1" defaultMemberUniqueName="[Round_Junction].[Persons Killed].[All]" allUniqueName="[Round_Junction].[Persons Killed].[All]" dimensionUniqueName="[Round_Junction]" displayFolder="" count="0" memberValueDatatype="20" unbalanced="0"/>
    <cacheHierarchy uniqueName="[Round_Junction].[Greviously Injured]" caption="Greviously Injured" attribute="1" defaultMemberUniqueName="[Round_Junction].[Greviously Injured].[All]" allUniqueName="[Round_Junction].[Greviously Injured].[All]" dimensionUniqueName="[Round_Junction]" displayFolder="" count="0" memberValueDatatype="20" unbalanced="0"/>
    <cacheHierarchy uniqueName="[Round_Junction].[Minor Injury]" caption="Minor Injury" attribute="1" defaultMemberUniqueName="[Round_Junction].[Minor Injury].[All]" allUniqueName="[Round_Junction].[Minor Injury].[All]" dimensionUniqueName="[Round_Junction]" displayFolder="" count="0" memberValueDatatype="20" unbalanced="0"/>
    <cacheHierarchy uniqueName="[Round_Junction].[Total Injured]" caption="Total Injured" attribute="1" defaultMemberUniqueName="[Round_Junction].[Total Injured].[All]" allUniqueName="[Round_Junction].[Total Injured].[All]" dimensionUniqueName="[Round_Junction]" displayFolder="" count="0" memberValueDatatype="20" unbalanced="0"/>
    <cacheHierarchy uniqueName="[Staggered_Junction].[States/UTs]" caption="States/UTs" attribute="1" defaultMemberUniqueName="[Staggered_Junction].[States/UTs].[All]" allUniqueName="[Staggered_Junction].[States/UTs].[All]" dimensionUniqueName="[Staggered_Junction]" displayFolder="" count="0" memberValueDatatype="130" unbalanced="0"/>
    <cacheHierarchy uniqueName="[Staggered_Junction].[Total number of Accidents]" caption="Total number of Accidents" attribute="1" defaultMemberUniqueName="[Staggered_Junction].[Total number of Accidents].[All]" allUniqueName="[Staggered_Junction].[Total number of Accidents].[All]" dimensionUniqueName="[Staggered_Junction]" displayFolder="" count="0" memberValueDatatype="20" unbalanced="0"/>
    <cacheHierarchy uniqueName="[Staggered_Junction].[Persons Killed]" caption="Persons Killed" attribute="1" defaultMemberUniqueName="[Staggered_Junction].[Persons Killed].[All]" allUniqueName="[Staggered_Junction].[Persons Killed].[All]" dimensionUniqueName="[Staggered_Junction]" displayFolder="" count="0" memberValueDatatype="20" unbalanced="0"/>
    <cacheHierarchy uniqueName="[Staggered_Junction].[Greviously Injured]" caption="Greviously Injured" attribute="1" defaultMemberUniqueName="[Staggered_Junction].[Greviously Injured].[All]" allUniqueName="[Staggered_Junction].[Greviously Injured].[All]" dimensionUniqueName="[Staggered_Junction]" displayFolder="" count="0" memberValueDatatype="20" unbalanced="0"/>
    <cacheHierarchy uniqueName="[Staggered_Junction].[Minor Injury]" caption="Minor Injury" attribute="1" defaultMemberUniqueName="[Staggered_Junction].[Minor Injury].[All]" allUniqueName="[Staggered_Junction].[Minor Injury].[All]" dimensionUniqueName="[Staggered_Junction]" displayFolder="" count="0" memberValueDatatype="20" unbalanced="0"/>
    <cacheHierarchy uniqueName="[Staggered_Junction].[Total Injured]" caption="Total Injured" attribute="1" defaultMemberUniqueName="[Staggered_Junction].[Total Injured].[All]" allUniqueName="[Staggered_Junction].[Total Injured].[All]" dimensionUniqueName="[Staggered_Junction]" displayFolder="" count="0" memberValueDatatype="20" unbalanced="0"/>
    <cacheHierarchy uniqueName="[T_Junction].[States/UTs]" caption="States/UTs" attribute="1" defaultMemberUniqueName="[T_Junction].[States/UTs].[All]" allUniqueName="[T_Junction].[States/UTs].[All]" dimensionUniqueName="[T_Junction]" displayFolder="" count="0" memberValueDatatype="130" unbalanced="0"/>
    <cacheHierarchy uniqueName="[T_Junction].[Total number of Accidents]" caption="Total number of Accidents" attribute="1" defaultMemberUniqueName="[T_Junction].[Total number of Accidents].[All]" allUniqueName="[T_Junction].[Total number of Accidents].[All]" dimensionUniqueName="[T_Junction]" displayFolder="" count="0" memberValueDatatype="20" unbalanced="0"/>
    <cacheHierarchy uniqueName="[T_Junction].[Rank of Accidents]" caption="Rank of Accidents" attribute="1" defaultMemberUniqueName="[T_Junction].[Rank of Accidents].[All]" allUniqueName="[T_Junction].[Rank of Accidents].[All]" dimensionUniqueName="[T_Junction]" displayFolder="" count="0" memberValueDatatype="20" unbalanced="0"/>
    <cacheHierarchy uniqueName="[T_Junction].[Persons Killed]" caption="Persons Killed" attribute="1" defaultMemberUniqueName="[T_Junction].[Persons Killed].[All]" allUniqueName="[T_Junction].[Persons Killed].[All]" dimensionUniqueName="[T_Junction]" displayFolder="" count="0" memberValueDatatype="20" unbalanced="0"/>
    <cacheHierarchy uniqueName="[T_Junction].[Rank of Persons Killed]" caption="Rank of Persons Killed" attribute="1" defaultMemberUniqueName="[T_Junction].[Rank of Persons Killed].[All]" allUniqueName="[T_Junction].[Rank of Persons Killed].[All]" dimensionUniqueName="[T_Junction]" displayFolder="" count="0" memberValueDatatype="20" unbalanced="0"/>
    <cacheHierarchy uniqueName="[T_Junction].[Greviously Injured]" caption="Greviously Injured" attribute="1" defaultMemberUniqueName="[T_Junction].[Greviously Injured].[All]" allUniqueName="[T_Junction].[Greviously Injured].[All]" dimensionUniqueName="[T_Junction]" displayFolder="" count="0" memberValueDatatype="20" unbalanced="0"/>
    <cacheHierarchy uniqueName="[T_Junction].[Minor Injury]" caption="Minor Injury" attribute="1" defaultMemberUniqueName="[T_Junction].[Minor Injury].[All]" allUniqueName="[T_Junction].[Minor Injury].[All]" dimensionUniqueName="[T_Junction]" displayFolder="" count="0" memberValueDatatype="20" unbalanced="0"/>
    <cacheHierarchy uniqueName="[T_Junction].[Total Injured]" caption="Total Injured" attribute="1" defaultMemberUniqueName="[T_Junction].[Total Injured].[All]" allUniqueName="[T_Junction].[Total Injured].[All]" dimensionUniqueName="[T_Junction]" displayFolder="" count="0" memberValueDatatype="20" unbalanced="0"/>
    <cacheHierarchy uniqueName="[Y_Junction].[States/UTs]" caption="States/UTs" attribute="1" defaultMemberUniqueName="[Y_Junction].[States/UTs].[All]" allUniqueName="[Y_Junction].[States/UTs].[All]" dimensionUniqueName="[Y_Junction]" displayFolder="" count="0" memberValueDatatype="130" unbalanced="0"/>
    <cacheHierarchy uniqueName="[Y_Junction].[Total number of Accidents]" caption="Total number of Accidents" attribute="1" defaultMemberUniqueName="[Y_Junction].[Total number of Accidents].[All]" allUniqueName="[Y_Junction].[Total number of Accidents].[All]" dimensionUniqueName="[Y_Junction]" displayFolder="" count="0" memberValueDatatype="20" unbalanced="0"/>
    <cacheHierarchy uniqueName="[Y_Junction].[Persons Killed]" caption="Persons Killed" attribute="1" defaultMemberUniqueName="[Y_Junction].[Persons Killed].[All]" allUniqueName="[Y_Junction].[Persons Killed].[All]" dimensionUniqueName="[Y_Junction]" displayFolder="" count="0" memberValueDatatype="20" unbalanced="0"/>
    <cacheHierarchy uniqueName="[Y_Junction].[Greviously Injured]" caption="Greviously Injured" attribute="1" defaultMemberUniqueName="[Y_Junction].[Greviously Injured].[All]" allUniqueName="[Y_Junction].[Greviously Injured].[All]" dimensionUniqueName="[Y_Junction]" displayFolder="" count="0" memberValueDatatype="20" unbalanced="0"/>
    <cacheHierarchy uniqueName="[Y_Junction].[Minor Injury]" caption="Minor Injury" attribute="1" defaultMemberUniqueName="[Y_Junction].[Minor Injury].[All]" allUniqueName="[Y_Junction].[Minor Injury].[All]" dimensionUniqueName="[Y_Junction]" displayFolder="" count="0" memberValueDatatype="20" unbalanced="0"/>
    <cacheHierarchy uniqueName="[Y_Junction].[Total Injured]" caption="Total Injured" attribute="1" defaultMemberUniqueName="[Y_Junction].[Total Injured].[All]" allUniqueName="[Y_Junction].[Total Injured].[All]" dimensionUniqueName="[Y_Junction]" displayFolder="" count="0" memberValueDatatype="20" unbalanced="0"/>
    <cacheHierarchy uniqueName="[Measures].[__XL_Count Range]" caption="__XL_Count Range" measure="1" displayFolder="" measureGroup="Range" count="0" hidden="1"/>
    <cacheHierarchy uniqueName="[Measures].[__XL_Count Four_Junction]" caption="__XL_Count Four_Junction" measure="1" displayFolder="" measureGroup="Four_Junction" count="0" hidden="1"/>
    <cacheHierarchy uniqueName="[Measures].[__XL_Count Other]" caption="__XL_Count Other" measure="1" displayFolder="" measureGroup="Other" count="0" hidden="1"/>
    <cacheHierarchy uniqueName="[Measures].[__XL_Count Round_Junction]" caption="__XL_Count Round_Junction" measure="1" displayFolder="" measureGroup="Round_Junction" count="0" hidden="1"/>
    <cacheHierarchy uniqueName="[Measures].[__XL_Count Staggered_Junction]" caption="__XL_Count Staggered_Junction" measure="1" displayFolder="" measureGroup="Staggered_Junction" count="0" hidden="1"/>
    <cacheHierarchy uniqueName="[Measures].[__XL_Count T_Junction]" caption="__XL_Count T_Junction" measure="1" displayFolder="" measureGroup="T_Junction" count="0" hidden="1"/>
    <cacheHierarchy uniqueName="[Measures].[__XL_Count Y_Junction]" caption="__XL_Count Y_Junction" measure="1" displayFolder="" measureGroup="Y_Junction"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number of Accidents]" caption="Sum of Total number of Accidents" measure="1" displayFolder="" measureGroup="Range" count="0" hidden="1">
      <extLst>
        <ext xmlns:x15="http://schemas.microsoft.com/office/spreadsheetml/2010/11/main" uri="{B97F6D7D-B522-45F9-BDA1-12C45D357490}">
          <x15:cacheHierarchy aggregatedColumn="13"/>
        </ext>
      </extLst>
    </cacheHierarchy>
    <cacheHierarchy uniqueName="[Measures].[Sum of Rank of Accidents]" caption="Sum of Rank of Accidents" measure="1" displayFolder="" measureGroup="Range" count="0" hidden="1">
      <extLst>
        <ext xmlns:x15="http://schemas.microsoft.com/office/spreadsheetml/2010/11/main" uri="{B97F6D7D-B522-45F9-BDA1-12C45D357490}">
          <x15:cacheHierarchy aggregatedColumn="14"/>
        </ext>
      </extLst>
    </cacheHierarchy>
    <cacheHierarchy uniqueName="[Measures].[Sum of Persons Killed]" caption="Sum of Persons Killed" measure="1" displayFolder="" measureGroup="Range" count="0" hidden="1">
      <extLst>
        <ext xmlns:x15="http://schemas.microsoft.com/office/spreadsheetml/2010/11/main" uri="{B97F6D7D-B522-45F9-BDA1-12C45D357490}">
          <x15:cacheHierarchy aggregatedColumn="15"/>
        </ext>
      </extLst>
    </cacheHierarchy>
    <cacheHierarchy uniqueName="[Measures].[Sum of Rank of Persons Killed]" caption="Sum of Rank of Persons Killed" measure="1" displayFolder="" measureGroup="Range" count="0" hidden="1">
      <extLst>
        <ext xmlns:x15="http://schemas.microsoft.com/office/spreadsheetml/2010/11/main" uri="{B97F6D7D-B522-45F9-BDA1-12C45D357490}">
          <x15:cacheHierarchy aggregatedColumn="16"/>
        </ext>
      </extLst>
    </cacheHierarchy>
    <cacheHierarchy uniqueName="[Measures].[Sum of Greviously Injured]" caption="Sum of Greviously Injured" measure="1" displayFolder="" measureGroup="Range" count="0" hidden="1">
      <extLst>
        <ext xmlns:x15="http://schemas.microsoft.com/office/spreadsheetml/2010/11/main" uri="{B97F6D7D-B522-45F9-BDA1-12C45D357490}">
          <x15:cacheHierarchy aggregatedColumn="17"/>
        </ext>
      </extLst>
    </cacheHierarchy>
    <cacheHierarchy uniqueName="[Measures].[Sum of Minor Injury]" caption="Sum of Minor Injury" measure="1" displayFolder="" measureGroup="Range" count="0" hidden="1">
      <extLst>
        <ext xmlns:x15="http://schemas.microsoft.com/office/spreadsheetml/2010/11/main" uri="{B97F6D7D-B522-45F9-BDA1-12C45D357490}">
          <x15:cacheHierarchy aggregatedColumn="18"/>
        </ext>
      </extLst>
    </cacheHierarchy>
    <cacheHierarchy uniqueName="[Measures].[Sum of Total Injured]" caption="Sum of Total Injured" measure="1" displayFolder="" measureGroup="Range" count="0" hidden="1">
      <extLst>
        <ext xmlns:x15="http://schemas.microsoft.com/office/spreadsheetml/2010/11/main" uri="{B97F6D7D-B522-45F9-BDA1-12C45D357490}">
          <x15:cacheHierarchy aggregatedColumn="19"/>
        </ext>
      </extLst>
    </cacheHierarchy>
    <cacheHierarchy uniqueName="[Measures].[Sum of Total number of Accidents 2]" caption="Sum of Total number of Accidents 2" measure="1" displayFolder="" measureGroup="Four_Junction"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Total number of Accidents 3]" caption="Sum of Total number of Accidents 3" measure="1" displayFolder="" measureGroup="Other"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Total number of Accidents 4]" caption="Sum of Total number of Accidents 4" measure="1" displayFolder="" measureGroup="Round_Junction" count="0" oneField="1" hidden="1">
      <fieldsUsage count="1">
        <fieldUsage x="3"/>
      </fieldsUsage>
      <extLst>
        <ext xmlns:x15="http://schemas.microsoft.com/office/spreadsheetml/2010/11/main" uri="{B97F6D7D-B522-45F9-BDA1-12C45D357490}">
          <x15:cacheHierarchy aggregatedColumn="24"/>
        </ext>
      </extLst>
    </cacheHierarchy>
    <cacheHierarchy uniqueName="[Measures].[Sum of Total number of Accidents 5]" caption="Sum of Total number of Accidents 5" measure="1" displayFolder="" measureGroup="Staggered_Junction" count="0" oneField="1" hidden="1">
      <fieldsUsage count="1">
        <fieldUsage x="4"/>
      </fieldsUsage>
      <extLst>
        <ext xmlns:x15="http://schemas.microsoft.com/office/spreadsheetml/2010/11/main" uri="{B97F6D7D-B522-45F9-BDA1-12C45D357490}">
          <x15:cacheHierarchy aggregatedColumn="30"/>
        </ext>
      </extLst>
    </cacheHierarchy>
    <cacheHierarchy uniqueName="[Measures].[Sum of Total number of Accidents 6]" caption="Sum of Total number of Accidents 6" measure="1" displayFolder="" measureGroup="T_Junction" count="0" oneField="1" hidden="1">
      <fieldsUsage count="1">
        <fieldUsage x="5"/>
      </fieldsUsage>
      <extLst>
        <ext xmlns:x15="http://schemas.microsoft.com/office/spreadsheetml/2010/11/main" uri="{B97F6D7D-B522-45F9-BDA1-12C45D357490}">
          <x15:cacheHierarchy aggregatedColumn="36"/>
        </ext>
      </extLst>
    </cacheHierarchy>
    <cacheHierarchy uniqueName="[Measures].[Sum of Total number of Accidents 7]" caption="Sum of Total number of Accidents 7" measure="1" displayFolder="" measureGroup="Y_Junction" count="0" oneField="1" hidden="1">
      <fieldsUsage count="1">
        <fieldUsage x="0"/>
      </fieldsUsage>
      <extLst>
        <ext xmlns:x15="http://schemas.microsoft.com/office/spreadsheetml/2010/11/main" uri="{B97F6D7D-B522-45F9-BDA1-12C45D357490}">
          <x15:cacheHierarchy aggregatedColumn="44"/>
        </ext>
      </extLst>
    </cacheHierarchy>
    <cacheHierarchy uniqueName="[Measures].[Sum of Persons Killed 2]" caption="Sum of Persons Killed 2" measure="1" displayFolder="" measureGroup="Four_Junction" count="0" hidden="1">
      <extLst>
        <ext xmlns:x15="http://schemas.microsoft.com/office/spreadsheetml/2010/11/main" uri="{B97F6D7D-B522-45F9-BDA1-12C45D357490}">
          <x15:cacheHierarchy aggregatedColumn="2"/>
        </ext>
      </extLst>
    </cacheHierarchy>
    <cacheHierarchy uniqueName="[Measures].[Sum of Persons Killed 3]" caption="Sum of Persons Killed 3" measure="1" displayFolder="" measureGroup="T_Junction" count="0" hidden="1">
      <extLst>
        <ext xmlns:x15="http://schemas.microsoft.com/office/spreadsheetml/2010/11/main" uri="{B97F6D7D-B522-45F9-BDA1-12C45D357490}">
          <x15:cacheHierarchy aggregatedColumn="38"/>
        </ext>
      </extLst>
    </cacheHierarchy>
    <cacheHierarchy uniqueName="[Measures].[Sum of Persons Killed 4]" caption="Sum of Persons Killed 4" measure="1" displayFolder="" measureGroup="Y_Junction" count="0" hidden="1">
      <extLst>
        <ext xmlns:x15="http://schemas.microsoft.com/office/spreadsheetml/2010/11/main" uri="{B97F6D7D-B522-45F9-BDA1-12C45D357490}">
          <x15:cacheHierarchy aggregatedColumn="45"/>
        </ext>
      </extLst>
    </cacheHierarchy>
    <cacheHierarchy uniqueName="[Measures].[Sum of Persons Killed 5]" caption="Sum of Persons Killed 5" measure="1" displayFolder="" measureGroup="Staggered_Junction" count="0" hidden="1">
      <extLst>
        <ext xmlns:x15="http://schemas.microsoft.com/office/spreadsheetml/2010/11/main" uri="{B97F6D7D-B522-45F9-BDA1-12C45D357490}">
          <x15:cacheHierarchy aggregatedColumn="31"/>
        </ext>
      </extLst>
    </cacheHierarchy>
    <cacheHierarchy uniqueName="[Measures].[Sum of Persons Killed 6]" caption="Sum of Persons Killed 6" measure="1" displayFolder="" measureGroup="Round_Junction" count="0" hidden="1">
      <extLst>
        <ext xmlns:x15="http://schemas.microsoft.com/office/spreadsheetml/2010/11/main" uri="{B97F6D7D-B522-45F9-BDA1-12C45D357490}">
          <x15:cacheHierarchy aggregatedColumn="25"/>
        </ext>
      </extLst>
    </cacheHierarchy>
    <cacheHierarchy uniqueName="[Measures].[Sum of Persons Killed 7]" caption="Sum of Persons Killed 7" measure="1" displayFolder="" measureGroup="Other" count="0" hidden="1">
      <extLst>
        <ext xmlns:x15="http://schemas.microsoft.com/office/spreadsheetml/2010/11/main" uri="{B97F6D7D-B522-45F9-BDA1-12C45D357490}">
          <x15:cacheHierarchy aggregatedColumn="8"/>
        </ext>
      </extLst>
    </cacheHierarchy>
    <cacheHierarchy uniqueName="[Measures].[Sum of Greviously Injured 2]" caption="Sum of Greviously Injured 2" measure="1" displayFolder="" measureGroup="T_Junction" count="0" hidden="1">
      <extLst>
        <ext xmlns:x15="http://schemas.microsoft.com/office/spreadsheetml/2010/11/main" uri="{B97F6D7D-B522-45F9-BDA1-12C45D357490}">
          <x15:cacheHierarchy aggregatedColumn="40"/>
        </ext>
      </extLst>
    </cacheHierarchy>
    <cacheHierarchy uniqueName="[Measures].[Sum of Greviously Injured 3]" caption="Sum of Greviously Injured 3" measure="1" displayFolder="" measureGroup="Y_Junction" count="0" hidden="1">
      <extLst>
        <ext xmlns:x15="http://schemas.microsoft.com/office/spreadsheetml/2010/11/main" uri="{B97F6D7D-B522-45F9-BDA1-12C45D357490}">
          <x15:cacheHierarchy aggregatedColumn="46"/>
        </ext>
      </extLst>
    </cacheHierarchy>
    <cacheHierarchy uniqueName="[Measures].[Sum of Greviously Injured 4]" caption="Sum of Greviously Injured 4" measure="1" displayFolder="" measureGroup="Four_Junction" count="0" hidden="1">
      <extLst>
        <ext xmlns:x15="http://schemas.microsoft.com/office/spreadsheetml/2010/11/main" uri="{B97F6D7D-B522-45F9-BDA1-12C45D357490}">
          <x15:cacheHierarchy aggregatedColumn="3"/>
        </ext>
      </extLst>
    </cacheHierarchy>
    <cacheHierarchy uniqueName="[Measures].[Sum of Greviously Injured 5]" caption="Sum of Greviously Injured 5" measure="1" displayFolder="" measureGroup="Other" count="0" hidden="1">
      <extLst>
        <ext xmlns:x15="http://schemas.microsoft.com/office/spreadsheetml/2010/11/main" uri="{B97F6D7D-B522-45F9-BDA1-12C45D357490}">
          <x15:cacheHierarchy aggregatedColumn="9"/>
        </ext>
      </extLst>
    </cacheHierarchy>
    <cacheHierarchy uniqueName="[Measures].[Sum of Greviously Injured 6]" caption="Sum of Greviously Injured 6" measure="1" displayFolder="" measureGroup="Round_Junction" count="0" hidden="1">
      <extLst>
        <ext xmlns:x15="http://schemas.microsoft.com/office/spreadsheetml/2010/11/main" uri="{B97F6D7D-B522-45F9-BDA1-12C45D357490}">
          <x15:cacheHierarchy aggregatedColumn="26"/>
        </ext>
      </extLst>
    </cacheHierarchy>
    <cacheHierarchy uniqueName="[Measures].[Sum of Greviously Injured 7]" caption="Sum of Greviously Injured 7" measure="1" displayFolder="" measureGroup="Staggered_Junction" count="0" hidden="1">
      <extLst>
        <ext xmlns:x15="http://schemas.microsoft.com/office/spreadsheetml/2010/11/main" uri="{B97F6D7D-B522-45F9-BDA1-12C45D357490}">
          <x15:cacheHierarchy aggregatedColumn="32"/>
        </ext>
      </extLst>
    </cacheHierarchy>
    <cacheHierarchy uniqueName="[Measures].[Sum of Minor Injury 2]" caption="Sum of Minor Injury 2" measure="1" displayFolder="" measureGroup="Four_Junction" count="0" hidden="1">
      <extLst>
        <ext xmlns:x15="http://schemas.microsoft.com/office/spreadsheetml/2010/11/main" uri="{B97F6D7D-B522-45F9-BDA1-12C45D357490}">
          <x15:cacheHierarchy aggregatedColumn="4"/>
        </ext>
      </extLst>
    </cacheHierarchy>
    <cacheHierarchy uniqueName="[Measures].[Sum of Minor Injury 3]" caption="Sum of Minor Injury 3" measure="1" displayFolder="" measureGroup="Other" count="0" hidden="1">
      <extLst>
        <ext xmlns:x15="http://schemas.microsoft.com/office/spreadsheetml/2010/11/main" uri="{B97F6D7D-B522-45F9-BDA1-12C45D357490}">
          <x15:cacheHierarchy aggregatedColumn="10"/>
        </ext>
      </extLst>
    </cacheHierarchy>
    <cacheHierarchy uniqueName="[Measures].[Sum of Minor Injury 4]" caption="Sum of Minor Injury 4" measure="1" displayFolder="" measureGroup="Staggered_Junction" count="0" hidden="1">
      <extLst>
        <ext xmlns:x15="http://schemas.microsoft.com/office/spreadsheetml/2010/11/main" uri="{B97F6D7D-B522-45F9-BDA1-12C45D357490}">
          <x15:cacheHierarchy aggregatedColumn="33"/>
        </ext>
      </extLst>
    </cacheHierarchy>
    <cacheHierarchy uniqueName="[Measures].[Sum of Minor Injury 5]" caption="Sum of Minor Injury 5" measure="1" displayFolder="" measureGroup="T_Junction" count="0" hidden="1">
      <extLst>
        <ext xmlns:x15="http://schemas.microsoft.com/office/spreadsheetml/2010/11/main" uri="{B97F6D7D-B522-45F9-BDA1-12C45D357490}">
          <x15:cacheHierarchy aggregatedColumn="41"/>
        </ext>
      </extLst>
    </cacheHierarchy>
    <cacheHierarchy uniqueName="[Measures].[Sum of Minor Injury 6]" caption="Sum of Minor Injury 6" measure="1" displayFolder="" measureGroup="Y_Junction" count="0" hidden="1">
      <extLst>
        <ext xmlns:x15="http://schemas.microsoft.com/office/spreadsheetml/2010/11/main" uri="{B97F6D7D-B522-45F9-BDA1-12C45D357490}">
          <x15:cacheHierarchy aggregatedColumn="47"/>
        </ext>
      </extLst>
    </cacheHierarchy>
    <cacheHierarchy uniqueName="[Measures].[Sum of Total Injured 2]" caption="Sum of Total Injured 2" measure="1" displayFolder="" measureGroup="Four_Junction" count="0" hidden="1">
      <extLst>
        <ext xmlns:x15="http://schemas.microsoft.com/office/spreadsheetml/2010/11/main" uri="{B97F6D7D-B522-45F9-BDA1-12C45D357490}">
          <x15:cacheHierarchy aggregatedColumn="5"/>
        </ext>
      </extLst>
    </cacheHierarchy>
    <cacheHierarchy uniqueName="[Measures].[Sum of Total Injured 3]" caption="Sum of Total Injured 3" measure="1" displayFolder="" measureGroup="Other" count="0" hidden="1">
      <extLst>
        <ext xmlns:x15="http://schemas.microsoft.com/office/spreadsheetml/2010/11/main" uri="{B97F6D7D-B522-45F9-BDA1-12C45D357490}">
          <x15:cacheHierarchy aggregatedColumn="11"/>
        </ext>
      </extLst>
    </cacheHierarchy>
    <cacheHierarchy uniqueName="[Measures].[Sum of Total Injured 4]" caption="Sum of Total Injured 4" measure="1" displayFolder="" measureGroup="Round_Junction" count="0" hidden="1">
      <extLst>
        <ext xmlns:x15="http://schemas.microsoft.com/office/spreadsheetml/2010/11/main" uri="{B97F6D7D-B522-45F9-BDA1-12C45D357490}">
          <x15:cacheHierarchy aggregatedColumn="28"/>
        </ext>
      </extLst>
    </cacheHierarchy>
    <cacheHierarchy uniqueName="[Measures].[Sum of Total Injured 5]" caption="Sum of Total Injured 5" measure="1" displayFolder="" measureGroup="Staggered_Junction" count="0" hidden="1">
      <extLst>
        <ext xmlns:x15="http://schemas.microsoft.com/office/spreadsheetml/2010/11/main" uri="{B97F6D7D-B522-45F9-BDA1-12C45D357490}">
          <x15:cacheHierarchy aggregatedColumn="34"/>
        </ext>
      </extLst>
    </cacheHierarchy>
    <cacheHierarchy uniqueName="[Measures].[Sum of Total Injured 6]" caption="Sum of Total Injured 6" measure="1" displayFolder="" measureGroup="T_Junction" count="0" hidden="1">
      <extLst>
        <ext xmlns:x15="http://schemas.microsoft.com/office/spreadsheetml/2010/11/main" uri="{B97F6D7D-B522-45F9-BDA1-12C45D357490}">
          <x15:cacheHierarchy aggregatedColumn="42"/>
        </ext>
      </extLst>
    </cacheHierarchy>
    <cacheHierarchy uniqueName="[Measures].[Sum of Total Injured 7]" caption="Sum of Total Injured 7" measure="1" displayFolder="" measureGroup="Y_Junction" count="0" hidden="1">
      <extLst>
        <ext xmlns:x15="http://schemas.microsoft.com/office/spreadsheetml/2010/11/main" uri="{B97F6D7D-B522-45F9-BDA1-12C45D357490}">
          <x15:cacheHierarchy aggregatedColumn="48"/>
        </ext>
      </extLst>
    </cacheHierarchy>
    <cacheHierarchy uniqueName="[Measures].[Sum of Rank of Accidents 2]" caption="Sum of Rank of Accidents 2" measure="1" displayFolder="" measureGroup="T_Junction" count="0" hidden="1">
      <extLst>
        <ext xmlns:x15="http://schemas.microsoft.com/office/spreadsheetml/2010/11/main" uri="{B97F6D7D-B522-45F9-BDA1-12C45D357490}">
          <x15:cacheHierarchy aggregatedColumn="37"/>
        </ext>
      </extLst>
    </cacheHierarchy>
    <cacheHierarchy uniqueName="[Measures].[Sum of Rank of Persons Killed 2]" caption="Sum of Rank of Persons Killed 2" measure="1" displayFolder="" measureGroup="T_Junction" count="0" hidden="1">
      <extLst>
        <ext xmlns:x15="http://schemas.microsoft.com/office/spreadsheetml/2010/11/main" uri="{B97F6D7D-B522-45F9-BDA1-12C45D357490}">
          <x15:cacheHierarchy aggregatedColumn="39"/>
        </ext>
      </extLst>
    </cacheHierarchy>
    <cacheHierarchy uniqueName="[Measures].[Sum of Total number of Accidents 8]" caption="Sum of Total number of Accidents 8" measure="1" displayFolder="" measureGroup="Range 1" count="0" hidden="1">
      <extLst>
        <ext xmlns:x15="http://schemas.microsoft.com/office/spreadsheetml/2010/11/main" uri="{B97F6D7D-B522-45F9-BDA1-12C45D357490}">
          <x15:cacheHierarchy aggregatedColumn="21"/>
        </ext>
      </extLst>
    </cacheHierarchy>
    <cacheHierarchy uniqueName="[Measures].[Sum of Persons Killed 8]" caption="Sum of Persons Killed 8" measure="1" displayFolder="" measureGroup="Range 1" count="0" hidden="1">
      <extLst>
        <ext xmlns:x15="http://schemas.microsoft.com/office/spreadsheetml/2010/11/main" uri="{B97F6D7D-B522-45F9-BDA1-12C45D357490}">
          <x15:cacheHierarchy aggregatedColumn="22"/>
        </ext>
      </extLst>
    </cacheHierarchy>
    <cacheHierarchy uniqueName="[Measures].[Count of States/UTs]" caption="Count of States/UTs" measure="1" displayFolder="" measureGroup="Range 1" count="0" hidden="1">
      <extLst>
        <ext xmlns:x15="http://schemas.microsoft.com/office/spreadsheetml/2010/11/main" uri="{B97F6D7D-B522-45F9-BDA1-12C45D357490}">
          <x15:cacheHierarchy aggregatedColumn="20"/>
        </ext>
      </extLst>
    </cacheHierarchy>
  </cacheHierarchies>
  <kpis count="0"/>
  <dimensions count="9">
    <dimension name="Four_Junction" uniqueName="[Four_Junction]" caption="Four_Junction"/>
    <dimension measure="1" name="Measures" uniqueName="[Measures]" caption="Measures"/>
    <dimension name="Other" uniqueName="[Other]" caption="Other"/>
    <dimension name="Range" uniqueName="[Range]" caption="Range"/>
    <dimension name="Range 1" uniqueName="[Range 1]" caption="Range 1"/>
    <dimension name="Round_Junction" uniqueName="[Round_Junction]" caption="Round_Junction"/>
    <dimension name="Staggered_Junction" uniqueName="[Staggered_Junction]" caption="Staggered_Junction"/>
    <dimension name="T_Junction" uniqueName="[T_Junction]" caption="T_Junction"/>
    <dimension name="Y_Junction" uniqueName="[Y_Junction]" caption="Y_Junction"/>
  </dimensions>
  <measureGroups count="8">
    <measureGroup name="Four_Junction" caption="Four_Junction"/>
    <measureGroup name="Other" caption="Other"/>
    <measureGroup name="Range" caption="Range"/>
    <measureGroup name="Range 1" caption="Range 1"/>
    <measureGroup name="Round_Junction" caption="Round_Junction"/>
    <measureGroup name="Staggered_Junction" caption="Staggered_Junction"/>
    <measureGroup name="T_Junction" caption="T_Junction"/>
    <measureGroup name="Y_Junction" caption="Y_Junction"/>
  </measureGroups>
  <maps count="26">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 measureGroup="5" dimension="0"/>
    <map measureGroup="5" dimension="3"/>
    <map measureGroup="5" dimension="4"/>
    <map measureGroup="5" dimension="6"/>
    <map measureGroup="6" dimension="0"/>
    <map measureGroup="6" dimension="3"/>
    <map measureGroup="6" dimension="4"/>
    <map measureGroup="6" dimension="7"/>
    <map measureGroup="7" dimension="0"/>
    <map measureGroup="7" dimension="3"/>
    <map measureGroup="7" dimension="4"/>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x v="0"/>
    <n v="682"/>
    <n v="250"/>
    <n v="932"/>
  </r>
  <r>
    <x v="1"/>
    <x v="1"/>
    <x v="1"/>
    <n v="589"/>
    <n v="554"/>
    <n v="1143"/>
  </r>
  <r>
    <x v="2"/>
    <x v="2"/>
    <x v="2"/>
    <n v="612"/>
    <n v="353"/>
    <n v="965"/>
  </r>
  <r>
    <x v="3"/>
    <x v="3"/>
    <x v="3"/>
    <n v="58"/>
    <n v="18"/>
    <n v="76"/>
  </r>
  <r>
    <x v="4"/>
    <x v="4"/>
    <x v="4"/>
    <n v="284"/>
    <n v="68"/>
    <n v="352"/>
  </r>
  <r>
    <x v="5"/>
    <x v="5"/>
    <x v="5"/>
    <n v="317"/>
    <n v="117"/>
    <n v="434"/>
  </r>
  <r>
    <x v="6"/>
    <x v="6"/>
    <x v="6"/>
    <n v="2488"/>
    <n v="1762"/>
    <n v="4250"/>
  </r>
  <r>
    <x v="7"/>
    <x v="7"/>
    <x v="7"/>
    <n v="223"/>
    <n v="2407"/>
    <n v="2630"/>
  </r>
  <r>
    <x v="8"/>
    <x v="8"/>
    <x v="8"/>
    <n v="17"/>
    <n v="258"/>
    <n v="275"/>
  </r>
  <r>
    <x v="9"/>
    <x v="9"/>
    <x v="9"/>
    <n v="332"/>
    <n v="741"/>
    <n v="1073"/>
  </r>
  <r>
    <x v="10"/>
    <x v="10"/>
    <x v="10"/>
    <n v="1773"/>
    <n v="4929"/>
    <n v="6702"/>
  </r>
  <r>
    <x v="11"/>
    <x v="11"/>
    <x v="11"/>
    <n v="778"/>
    <n v="4374"/>
    <n v="5152"/>
  </r>
  <r>
    <x v="12"/>
    <x v="12"/>
    <x v="12"/>
    <n v="46"/>
    <n v="29"/>
    <n v="75"/>
  </r>
  <r>
    <x v="13"/>
    <x v="13"/>
    <x v="13"/>
    <n v="101"/>
    <n v="534"/>
    <n v="635"/>
  </r>
  <r>
    <x v="14"/>
    <x v="14"/>
    <x v="14"/>
    <n v="390"/>
    <n v="216"/>
    <n v="606"/>
  </r>
  <r>
    <x v="15"/>
    <x v="15"/>
    <x v="15"/>
    <n v="80"/>
    <n v="1528"/>
    <n v="1608"/>
  </r>
  <r>
    <x v="16"/>
    <x v="16"/>
    <x v="16"/>
    <n v="184"/>
    <n v="2465"/>
    <n v="2649"/>
  </r>
  <r>
    <x v="17"/>
    <x v="17"/>
    <x v="17"/>
    <n v="42"/>
    <n v="2949"/>
    <n v="2991"/>
  </r>
  <r>
    <x v="18"/>
    <x v="18"/>
    <x v="18"/>
    <n v="531"/>
    <n v="2999"/>
    <n v="3530"/>
  </r>
  <r>
    <x v="19"/>
    <x v="19"/>
    <x v="19"/>
    <n v="1230"/>
    <n v="2351"/>
    <n v="3581"/>
  </r>
  <r>
    <x v="20"/>
    <x v="20"/>
    <x v="20"/>
    <n v="100"/>
    <n v="29"/>
    <n v="129"/>
  </r>
  <r>
    <x v="21"/>
    <x v="21"/>
    <x v="21"/>
    <n v="277"/>
    <n v="557"/>
    <n v="834"/>
  </r>
  <r>
    <x v="22"/>
    <x v="22"/>
    <x v="22"/>
    <n v="405"/>
    <n v="406"/>
    <n v="811"/>
  </r>
  <r>
    <x v="23"/>
    <x v="23"/>
    <x v="23"/>
    <n v="835"/>
    <n v="208"/>
    <n v="1043"/>
  </r>
  <r>
    <x v="24"/>
    <x v="24"/>
    <x v="24"/>
    <n v="1152"/>
    <n v="445"/>
    <n v="1597"/>
  </r>
  <r>
    <x v="25"/>
    <x v="25"/>
    <x v="25"/>
    <n v="1697"/>
    <n v="557"/>
    <n v="2254"/>
  </r>
  <r>
    <x v="26"/>
    <x v="26"/>
    <x v="26"/>
    <n v="1227"/>
    <n v="777"/>
    <n v="2004"/>
  </r>
  <r>
    <x v="27"/>
    <x v="27"/>
    <x v="27"/>
    <n v="1726"/>
    <n v="255"/>
    <n v="1981"/>
  </r>
  <r>
    <x v="28"/>
    <x v="28"/>
    <x v="27"/>
    <n v="113"/>
    <n v="700"/>
    <n v="813"/>
  </r>
  <r>
    <x v="29"/>
    <x v="29"/>
    <x v="28"/>
    <n v="507"/>
    <n v="424"/>
    <n v="931"/>
  </r>
  <r>
    <x v="30"/>
    <x v="30"/>
    <x v="13"/>
    <n v="273"/>
    <n v="16"/>
    <n v="289"/>
  </r>
  <r>
    <x v="31"/>
    <x v="31"/>
    <x v="29"/>
    <n v="5"/>
    <n v="794"/>
    <n v="799"/>
  </r>
  <r>
    <x v="32"/>
    <x v="32"/>
    <x v="30"/>
    <n v="2055"/>
    <n v="771"/>
    <n v="2826"/>
  </r>
  <r>
    <x v="33"/>
    <x v="33"/>
    <x v="31"/>
    <n v="156"/>
    <n v="488"/>
    <n v="644"/>
  </r>
  <r>
    <x v="34"/>
    <x v="34"/>
    <x v="32"/>
    <n v="2147"/>
    <n v="778"/>
    <n v="2925"/>
  </r>
  <r>
    <x v="35"/>
    <x v="35"/>
    <x v="33"/>
    <n v="612"/>
    <n v="430"/>
    <n v="1042"/>
  </r>
  <r>
    <x v="36"/>
    <x v="30"/>
    <x v="34"/>
    <n v="385"/>
    <n v="155"/>
    <n v="540"/>
  </r>
  <r>
    <x v="37"/>
    <x v="36"/>
    <x v="35"/>
    <n v="293"/>
    <n v="21"/>
    <n v="314"/>
  </r>
  <r>
    <x v="38"/>
    <x v="37"/>
    <x v="36"/>
    <n v="463"/>
    <n v="163"/>
    <n v="626"/>
  </r>
  <r>
    <x v="39"/>
    <x v="38"/>
    <x v="37"/>
    <n v="75"/>
    <n v="1506"/>
    <n v="1581"/>
  </r>
  <r>
    <x v="40"/>
    <x v="39"/>
    <x v="38"/>
    <n v="212"/>
    <n v="225"/>
    <n v="437"/>
  </r>
  <r>
    <x v="41"/>
    <x v="40"/>
    <x v="39"/>
    <n v="0"/>
    <n v="323"/>
    <n v="323"/>
  </r>
  <r>
    <x v="42"/>
    <x v="41"/>
    <x v="15"/>
    <n v="534"/>
    <n v="184"/>
    <n v="718"/>
  </r>
  <r>
    <x v="43"/>
    <x v="42"/>
    <x v="40"/>
    <n v="1762"/>
    <n v="422"/>
    <n v="2184"/>
  </r>
  <r>
    <x v="44"/>
    <x v="43"/>
    <x v="41"/>
    <n v="1636"/>
    <n v="855"/>
    <n v="2491"/>
  </r>
  <r>
    <x v="45"/>
    <x v="44"/>
    <x v="8"/>
    <n v="32"/>
    <n v="553"/>
    <n v="585"/>
  </r>
  <r>
    <x v="46"/>
    <x v="45"/>
    <x v="42"/>
    <n v="347"/>
    <n v="204"/>
    <n v="551"/>
  </r>
  <r>
    <x v="47"/>
    <x v="46"/>
    <x v="43"/>
    <n v="179"/>
    <n v="149"/>
    <n v="328"/>
  </r>
  <r>
    <x v="48"/>
    <x v="47"/>
    <x v="44"/>
    <n v="474"/>
    <n v="917"/>
    <n v="1391"/>
  </r>
  <r>
    <x v="49"/>
    <x v="48"/>
    <x v="45"/>
    <n v="1030"/>
    <n v="440"/>
    <n v="1470"/>
  </r>
  <r>
    <x v="50"/>
    <x v="49"/>
    <x v="46"/>
    <n v="31466"/>
    <n v="42654"/>
    <n v="741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1085"/>
    <n v="616"/>
  </r>
  <r>
    <x v="1"/>
    <n v="1375"/>
    <n v="439"/>
  </r>
  <r>
    <x v="2"/>
    <n v="1413"/>
    <n v="599"/>
  </r>
  <r>
    <x v="3"/>
    <n v="133"/>
    <n v="95"/>
  </r>
  <r>
    <x v="4"/>
    <n v="446"/>
    <n v="313"/>
  </r>
  <r>
    <x v="5"/>
    <n v="560"/>
    <n v="199"/>
  </r>
  <r>
    <x v="6"/>
    <n v="4684"/>
    <n v="768"/>
  </r>
  <r>
    <x v="7"/>
    <n v="3287"/>
    <n v="259"/>
  </r>
  <r>
    <x v="8"/>
    <n v="305"/>
    <n v="104"/>
  </r>
  <r>
    <x v="9"/>
    <n v="1062"/>
    <n v="132"/>
  </r>
  <r>
    <x v="10"/>
    <n v="6871"/>
    <n v="1252"/>
  </r>
  <r>
    <x v="11"/>
    <n v="5610"/>
    <n v="1463"/>
  </r>
  <r>
    <x v="12"/>
    <n v="171"/>
    <n v="127"/>
  </r>
  <r>
    <x v="13"/>
    <n v="689"/>
    <n v="264"/>
  </r>
  <r>
    <x v="14"/>
    <n v="890"/>
    <n v="385"/>
  </r>
  <r>
    <x v="15"/>
    <n v="2109"/>
    <n v="292"/>
  </r>
  <r>
    <x v="16"/>
    <n v="2900"/>
    <n v="271"/>
  </r>
  <r>
    <x v="17"/>
    <n v="3383"/>
    <n v="328"/>
  </r>
  <r>
    <x v="18"/>
    <n v="3397"/>
    <n v="406"/>
  </r>
  <r>
    <x v="19"/>
    <n v="4271"/>
    <n v="1283"/>
  </r>
  <r>
    <x v="20"/>
    <n v="191"/>
    <n v="92"/>
  </r>
  <r>
    <x v="21"/>
    <n v="1117"/>
    <n v="589"/>
  </r>
  <r>
    <x v="22"/>
    <n v="657"/>
    <n v="82"/>
  </r>
  <r>
    <x v="23"/>
    <n v="1507"/>
    <n v="692"/>
  </r>
  <r>
    <x v="24"/>
    <n v="1597"/>
    <n v="179"/>
  </r>
  <r>
    <x v="25"/>
    <n v="2290"/>
    <n v="155"/>
  </r>
  <r>
    <x v="26"/>
    <n v="2500"/>
    <n v="267"/>
  </r>
  <r>
    <x v="27"/>
    <n v="1940"/>
    <n v="225"/>
  </r>
  <r>
    <x v="28"/>
    <n v="784"/>
    <n v="225"/>
  </r>
  <r>
    <x v="29"/>
    <n v="1685"/>
    <n v="581"/>
  </r>
  <r>
    <x v="30"/>
    <n v="553"/>
    <n v="264"/>
  </r>
  <r>
    <x v="31"/>
    <n v="866"/>
    <n v="193"/>
  </r>
  <r>
    <x v="32"/>
    <n v="2562"/>
    <n v="364"/>
  </r>
  <r>
    <x v="33"/>
    <n v="956"/>
    <n v="413"/>
  </r>
  <r>
    <x v="34"/>
    <n v="2872"/>
    <n v="447"/>
  </r>
  <r>
    <x v="35"/>
    <n v="1007"/>
    <n v="250"/>
  </r>
  <r>
    <x v="36"/>
    <n v="553"/>
    <n v="177"/>
  </r>
  <r>
    <x v="37"/>
    <n v="524"/>
    <n v="192"/>
  </r>
  <r>
    <x v="38"/>
    <n v="791"/>
    <n v="206"/>
  </r>
  <r>
    <x v="39"/>
    <n v="2146"/>
    <n v="458"/>
  </r>
  <r>
    <x v="40"/>
    <n v="575"/>
    <n v="170"/>
  </r>
  <r>
    <x v="41"/>
    <n v="310"/>
    <n v="45"/>
  </r>
  <r>
    <x v="42"/>
    <n v="945"/>
    <n v="292"/>
  </r>
  <r>
    <x v="43"/>
    <n v="1995"/>
    <n v="205"/>
  </r>
  <r>
    <x v="44"/>
    <n v="2210"/>
    <n v="213"/>
  </r>
  <r>
    <x v="45"/>
    <n v="517"/>
    <n v="104"/>
  </r>
  <r>
    <x v="46"/>
    <n v="679"/>
    <n v="158"/>
  </r>
  <r>
    <x v="47"/>
    <n v="610"/>
    <n v="288"/>
  </r>
  <r>
    <x v="48"/>
    <n v="1495"/>
    <n v="354"/>
  </r>
  <r>
    <x v="49"/>
    <n v="1706"/>
    <n v="3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71"/>
    <n v="31"/>
    <n v="52"/>
    <n v="12"/>
    <n v="27"/>
    <n v="29"/>
    <n v="56"/>
  </r>
  <r>
    <x v="1"/>
    <n v="187"/>
    <n v="22"/>
    <n v="56"/>
    <n v="11"/>
    <n v="77"/>
    <n v="79"/>
    <n v="156"/>
  </r>
  <r>
    <x v="2"/>
    <n v="130"/>
    <n v="24"/>
    <n v="42"/>
    <n v="16"/>
    <n v="50"/>
    <n v="47"/>
    <n v="97"/>
  </r>
  <r>
    <x v="3"/>
    <n v="6"/>
    <n v="46"/>
    <n v="2"/>
    <n v="47"/>
    <n v="3"/>
    <n v="1"/>
    <n v="4"/>
  </r>
  <r>
    <x v="4"/>
    <n v="52"/>
    <n v="38"/>
    <n v="39"/>
    <n v="17"/>
    <n v="11"/>
    <n v="4"/>
    <n v="15"/>
  </r>
  <r>
    <x v="5"/>
    <n v="71"/>
    <n v="31"/>
    <n v="32"/>
    <n v="22"/>
    <n v="37"/>
    <n v="11"/>
    <n v="48"/>
  </r>
  <r>
    <x v="6"/>
    <n v="786"/>
    <n v="3"/>
    <n v="133"/>
    <n v="3"/>
    <n v="419"/>
    <n v="274"/>
    <n v="693"/>
  </r>
  <r>
    <x v="7"/>
    <n v="362"/>
    <n v="12"/>
    <n v="39"/>
    <n v="17"/>
    <n v="23"/>
    <n v="244"/>
    <n v="267"/>
  </r>
  <r>
    <x v="8"/>
    <n v="5"/>
    <n v="47"/>
    <n v="1"/>
    <n v="48"/>
    <n v="0"/>
    <n v="5"/>
    <n v="5"/>
  </r>
  <r>
    <x v="9"/>
    <n v="135"/>
    <n v="23"/>
    <n v="24"/>
    <n v="32"/>
    <n v="53"/>
    <n v="79"/>
    <n v="132"/>
  </r>
  <r>
    <x v="10"/>
    <n v="481"/>
    <n v="9"/>
    <n v="83"/>
    <n v="8"/>
    <n v="197"/>
    <n v="234"/>
    <n v="431"/>
  </r>
  <r>
    <x v="11"/>
    <n v="717"/>
    <n v="4"/>
    <n v="181"/>
    <n v="1"/>
    <n v="109"/>
    <n v="552"/>
    <n v="661"/>
  </r>
  <r>
    <x v="12"/>
    <n v="56"/>
    <n v="35"/>
    <n v="37"/>
    <n v="20"/>
    <n v="18"/>
    <n v="16"/>
    <n v="34"/>
  </r>
  <r>
    <x v="13"/>
    <n v="7"/>
    <n v="45"/>
    <n v="3"/>
    <n v="45"/>
    <n v="0"/>
    <n v="5"/>
    <n v="5"/>
  </r>
  <r>
    <x v="14"/>
    <n v="52"/>
    <n v="38"/>
    <n v="15"/>
    <n v="38"/>
    <n v="28"/>
    <n v="21"/>
    <n v="49"/>
  </r>
  <r>
    <x v="15"/>
    <n v="230"/>
    <n v="21"/>
    <n v="26"/>
    <n v="28"/>
    <n v="11"/>
    <n v="167"/>
    <n v="178"/>
  </r>
  <r>
    <x v="16"/>
    <n v="286"/>
    <n v="15"/>
    <n v="28"/>
    <n v="25"/>
    <n v="28"/>
    <n v="235"/>
    <n v="263"/>
  </r>
  <r>
    <x v="17"/>
    <n v="916"/>
    <n v="2"/>
    <n v="95"/>
    <n v="7"/>
    <n v="16"/>
    <n v="785"/>
    <n v="801"/>
  </r>
  <r>
    <x v="18"/>
    <n v="962"/>
    <n v="1"/>
    <n v="114"/>
    <n v="5"/>
    <n v="187"/>
    <n v="838"/>
    <n v="1025"/>
  </r>
  <r>
    <x v="19"/>
    <n v="348"/>
    <n v="13"/>
    <n v="68"/>
    <n v="9"/>
    <n v="111"/>
    <n v="189"/>
    <n v="300"/>
  </r>
  <r>
    <x v="20"/>
    <n v="59"/>
    <n v="34"/>
    <n v="26"/>
    <n v="28"/>
    <n v="22"/>
    <n v="11"/>
    <n v="33"/>
  </r>
  <r>
    <x v="21"/>
    <n v="76"/>
    <n v="29"/>
    <n v="27"/>
    <n v="27"/>
    <n v="17"/>
    <n v="32"/>
    <n v="49"/>
  </r>
  <r>
    <x v="22"/>
    <n v="109"/>
    <n v="26"/>
    <n v="15"/>
    <n v="38"/>
    <n v="87"/>
    <n v="64"/>
    <n v="151"/>
  </r>
  <r>
    <x v="23"/>
    <n v="54"/>
    <n v="37"/>
    <n v="28"/>
    <n v="25"/>
    <n v="34"/>
    <n v="7"/>
    <n v="41"/>
  </r>
  <r>
    <x v="24"/>
    <n v="344"/>
    <n v="14"/>
    <n v="21"/>
    <n v="35"/>
    <n v="268"/>
    <n v="80"/>
    <n v="348"/>
  </r>
  <r>
    <x v="25"/>
    <n v="411"/>
    <n v="11"/>
    <n v="19"/>
    <n v="36"/>
    <n v="323"/>
    <n v="102"/>
    <n v="425"/>
  </r>
  <r>
    <x v="26"/>
    <n v="485"/>
    <n v="8"/>
    <n v="22"/>
    <n v="34"/>
    <n v="235"/>
    <n v="142"/>
    <n v="377"/>
  </r>
  <r>
    <x v="27"/>
    <n v="621"/>
    <n v="5"/>
    <n v="61"/>
    <n v="10"/>
    <n v="567"/>
    <n v="84"/>
    <n v="651"/>
  </r>
  <r>
    <x v="28"/>
    <n v="47"/>
    <n v="41"/>
    <n v="7"/>
    <n v="42"/>
    <n v="6"/>
    <n v="37"/>
    <n v="43"/>
  </r>
  <r>
    <x v="29"/>
    <n v="250"/>
    <n v="18"/>
    <n v="115"/>
    <n v="4"/>
    <n v="102"/>
    <n v="41"/>
    <n v="143"/>
  </r>
  <r>
    <x v="30"/>
    <n v="4"/>
    <n v="48"/>
    <n v="3"/>
    <n v="45"/>
    <n v="1"/>
    <n v="0"/>
    <n v="1"/>
  </r>
  <r>
    <x v="31"/>
    <n v="52"/>
    <n v="38"/>
    <n v="8"/>
    <n v="41"/>
    <n v="29"/>
    <n v="32"/>
    <n v="61"/>
  </r>
  <r>
    <x v="32"/>
    <n v="240"/>
    <n v="19"/>
    <n v="30"/>
    <n v="24"/>
    <n v="197"/>
    <n v="47"/>
    <n v="244"/>
  </r>
  <r>
    <x v="33"/>
    <n v="76"/>
    <n v="29"/>
    <n v="35"/>
    <n v="21"/>
    <n v="15"/>
    <n v="27"/>
    <n v="42"/>
  </r>
  <r>
    <x v="34"/>
    <n v="38"/>
    <n v="42"/>
    <n v="5"/>
    <n v="43"/>
    <n v="25"/>
    <n v="12"/>
    <n v="37"/>
  </r>
  <r>
    <x v="35"/>
    <n v="120"/>
    <n v="25"/>
    <n v="18"/>
    <n v="37"/>
    <n v="72"/>
    <n v="59"/>
    <n v="131"/>
  </r>
  <r>
    <x v="36"/>
    <n v="80"/>
    <n v="28"/>
    <n v="23"/>
    <n v="33"/>
    <n v="56"/>
    <n v="24"/>
    <n v="80"/>
  </r>
  <r>
    <x v="37"/>
    <n v="55"/>
    <n v="36"/>
    <n v="25"/>
    <n v="31"/>
    <n v="35"/>
    <n v="3"/>
    <n v="38"/>
  </r>
  <r>
    <x v="38"/>
    <n v="237"/>
    <n v="20"/>
    <n v="49"/>
    <n v="13"/>
    <n v="133"/>
    <n v="42"/>
    <n v="175"/>
  </r>
  <r>
    <x v="39"/>
    <n v="581"/>
    <n v="6"/>
    <n v="172"/>
    <n v="2"/>
    <n v="23"/>
    <n v="273"/>
    <n v="296"/>
  </r>
  <r>
    <x v="40"/>
    <n v="35"/>
    <n v="43"/>
    <n v="12"/>
    <n v="40"/>
    <n v="10"/>
    <n v="10"/>
    <n v="20"/>
  </r>
  <r>
    <x v="41"/>
    <n v="0"/>
    <n v="50"/>
    <n v="0"/>
    <n v="49"/>
    <n v="0"/>
    <n v="0"/>
    <n v="0"/>
  </r>
  <r>
    <x v="42"/>
    <n v="96"/>
    <n v="27"/>
    <n v="49"/>
    <n v="13"/>
    <n v="52"/>
    <n v="15"/>
    <n v="67"/>
  </r>
  <r>
    <x v="43"/>
    <n v="261"/>
    <n v="17"/>
    <n v="26"/>
    <n v="28"/>
    <n v="246"/>
    <n v="56"/>
    <n v="302"/>
  </r>
  <r>
    <x v="44"/>
    <n v="413"/>
    <n v="10"/>
    <n v="39"/>
    <n v="17"/>
    <n v="317"/>
    <n v="180"/>
    <n v="497"/>
  </r>
  <r>
    <x v="45"/>
    <n v="1"/>
    <n v="49"/>
    <n v="0"/>
    <n v="49"/>
    <n v="0"/>
    <n v="0"/>
    <n v="0"/>
  </r>
  <r>
    <x v="46"/>
    <n v="33"/>
    <n v="44"/>
    <n v="4"/>
    <n v="44"/>
    <n v="15"/>
    <n v="11"/>
    <n v="26"/>
  </r>
  <r>
    <x v="47"/>
    <n v="64"/>
    <n v="33"/>
    <n v="31"/>
    <n v="23"/>
    <n v="17"/>
    <n v="17"/>
    <n v="34"/>
  </r>
  <r>
    <x v="48"/>
    <n v="509"/>
    <n v="7"/>
    <n v="97"/>
    <n v="6"/>
    <n v="169"/>
    <n v="338"/>
    <n v="507"/>
  </r>
  <r>
    <x v="49"/>
    <n v="267"/>
    <n v="16"/>
    <n v="46"/>
    <n v="15"/>
    <n v="161"/>
    <n v="71"/>
    <n v="23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85"/>
    <n v="34"/>
    <n v="46"/>
    <n v="42"/>
    <n v="88"/>
  </r>
  <r>
    <x v="1"/>
    <n v="74"/>
    <n v="21"/>
    <n v="38"/>
    <n v="32"/>
    <n v="70"/>
  </r>
  <r>
    <x v="2"/>
    <n v="113"/>
    <n v="44"/>
    <n v="60"/>
    <n v="42"/>
    <n v="102"/>
  </r>
  <r>
    <x v="3"/>
    <n v="0"/>
    <n v="0"/>
    <n v="0"/>
    <n v="0"/>
    <n v="0"/>
  </r>
  <r>
    <x v="4"/>
    <n v="9"/>
    <n v="5"/>
    <n v="4"/>
    <n v="1"/>
    <n v="5"/>
  </r>
  <r>
    <x v="5"/>
    <n v="6"/>
    <n v="1"/>
    <n v="3"/>
    <n v="1"/>
    <n v="4"/>
  </r>
  <r>
    <x v="6"/>
    <n v="217"/>
    <n v="22"/>
    <n v="96"/>
    <n v="101"/>
    <n v="197"/>
  </r>
  <r>
    <x v="7"/>
    <n v="346"/>
    <n v="34"/>
    <n v="37"/>
    <n v="229"/>
    <n v="266"/>
  </r>
  <r>
    <x v="8"/>
    <n v="0"/>
    <n v="0"/>
    <n v="0"/>
    <n v="0"/>
    <n v="0"/>
  </r>
  <r>
    <x v="9"/>
    <n v="62"/>
    <n v="5"/>
    <n v="27"/>
    <n v="42"/>
    <n v="69"/>
  </r>
  <r>
    <x v="10"/>
    <n v="221"/>
    <n v="44"/>
    <n v="89"/>
    <n v="107"/>
    <n v="196"/>
  </r>
  <r>
    <x v="11"/>
    <n v="354"/>
    <n v="72"/>
    <n v="40"/>
    <n v="340"/>
    <n v="380"/>
  </r>
  <r>
    <x v="12"/>
    <n v="50"/>
    <n v="41"/>
    <n v="14"/>
    <n v="4"/>
    <n v="18"/>
  </r>
  <r>
    <x v="13"/>
    <n v="0"/>
    <n v="0"/>
    <n v="0"/>
    <n v="0"/>
    <n v="0"/>
  </r>
  <r>
    <x v="14"/>
    <n v="10"/>
    <n v="0"/>
    <n v="9"/>
    <n v="6"/>
    <n v="15"/>
  </r>
  <r>
    <x v="15"/>
    <n v="160"/>
    <n v="20"/>
    <n v="8"/>
    <n v="105"/>
    <n v="113"/>
  </r>
  <r>
    <x v="16"/>
    <n v="165"/>
    <n v="15"/>
    <n v="7"/>
    <n v="127"/>
    <n v="134"/>
  </r>
  <r>
    <x v="17"/>
    <n v="868"/>
    <n v="85"/>
    <n v="12"/>
    <n v="734"/>
    <n v="746"/>
  </r>
  <r>
    <x v="18"/>
    <n v="495"/>
    <n v="43"/>
    <n v="56"/>
    <n v="434"/>
    <n v="490"/>
  </r>
  <r>
    <x v="19"/>
    <n v="73"/>
    <n v="15"/>
    <n v="28"/>
    <n v="34"/>
    <n v="62"/>
  </r>
  <r>
    <x v="20"/>
    <n v="51"/>
    <n v="25"/>
    <n v="21"/>
    <n v="9"/>
    <n v="30"/>
  </r>
  <r>
    <x v="21"/>
    <n v="38"/>
    <n v="10"/>
    <n v="8"/>
    <n v="23"/>
    <n v="31"/>
  </r>
  <r>
    <x v="22"/>
    <n v="36"/>
    <n v="7"/>
    <n v="20"/>
    <n v="12"/>
    <n v="32"/>
  </r>
  <r>
    <x v="23"/>
    <n v="33"/>
    <n v="16"/>
    <n v="24"/>
    <n v="4"/>
    <n v="28"/>
  </r>
  <r>
    <x v="24"/>
    <n v="54"/>
    <n v="6"/>
    <n v="42"/>
    <n v="13"/>
    <n v="55"/>
  </r>
  <r>
    <x v="25"/>
    <n v="90"/>
    <n v="8"/>
    <n v="68"/>
    <n v="13"/>
    <n v="81"/>
  </r>
  <r>
    <x v="26"/>
    <n v="286"/>
    <n v="6"/>
    <n v="142"/>
    <n v="107"/>
    <n v="249"/>
  </r>
  <r>
    <x v="27"/>
    <n v="113"/>
    <n v="12"/>
    <n v="107"/>
    <n v="23"/>
    <n v="130"/>
  </r>
  <r>
    <x v="28"/>
    <n v="19"/>
    <n v="3"/>
    <n v="3"/>
    <n v="12"/>
    <n v="15"/>
  </r>
  <r>
    <x v="29"/>
    <n v="136"/>
    <n v="62"/>
    <n v="46"/>
    <n v="32"/>
    <n v="78"/>
  </r>
  <r>
    <x v="30"/>
    <n v="4"/>
    <n v="3"/>
    <n v="1"/>
    <n v="0"/>
    <n v="1"/>
  </r>
  <r>
    <x v="31"/>
    <n v="11"/>
    <n v="3"/>
    <n v="4"/>
    <n v="8"/>
    <n v="12"/>
  </r>
  <r>
    <x v="32"/>
    <n v="134"/>
    <n v="21"/>
    <n v="90"/>
    <n v="40"/>
    <n v="130"/>
  </r>
  <r>
    <x v="33"/>
    <n v="68"/>
    <n v="30"/>
    <n v="9"/>
    <n v="32"/>
    <n v="41"/>
  </r>
  <r>
    <x v="34"/>
    <n v="26"/>
    <n v="0"/>
    <n v="17"/>
    <n v="11"/>
    <n v="28"/>
  </r>
  <r>
    <x v="35"/>
    <n v="59"/>
    <n v="9"/>
    <n v="44"/>
    <n v="25"/>
    <n v="69"/>
  </r>
  <r>
    <x v="36"/>
    <n v="6"/>
    <n v="2"/>
    <n v="4"/>
    <n v="0"/>
    <n v="4"/>
  </r>
  <r>
    <x v="37"/>
    <n v="35"/>
    <n v="16"/>
    <n v="25"/>
    <n v="2"/>
    <n v="27"/>
  </r>
  <r>
    <x v="38"/>
    <n v="110"/>
    <n v="24"/>
    <n v="66"/>
    <n v="17"/>
    <n v="83"/>
  </r>
  <r>
    <x v="39"/>
    <n v="59"/>
    <n v="16"/>
    <n v="7"/>
    <n v="33"/>
    <n v="40"/>
  </r>
  <r>
    <x v="40"/>
    <n v="2"/>
    <n v="0"/>
    <n v="0"/>
    <n v="2"/>
    <n v="2"/>
  </r>
  <r>
    <x v="41"/>
    <n v="0"/>
    <n v="0"/>
    <n v="0"/>
    <n v="0"/>
    <n v="0"/>
  </r>
  <r>
    <x v="42"/>
    <n v="27"/>
    <n v="8"/>
    <n v="13"/>
    <n v="4"/>
    <n v="17"/>
  </r>
  <r>
    <x v="43"/>
    <n v="137"/>
    <n v="13"/>
    <n v="119"/>
    <n v="29"/>
    <n v="148"/>
  </r>
  <r>
    <x v="44"/>
    <n v="237"/>
    <n v="22"/>
    <n v="181"/>
    <n v="86"/>
    <n v="267"/>
  </r>
  <r>
    <x v="45"/>
    <n v="18"/>
    <n v="6"/>
    <n v="0"/>
    <n v="17"/>
    <n v="17"/>
  </r>
  <r>
    <x v="46"/>
    <n v="10"/>
    <n v="1"/>
    <n v="6"/>
    <n v="5"/>
    <n v="11"/>
  </r>
  <r>
    <x v="47"/>
    <n v="41"/>
    <n v="18"/>
    <n v="12"/>
    <n v="14"/>
    <n v="26"/>
  </r>
  <r>
    <x v="48"/>
    <n v="109"/>
    <n v="23"/>
    <n v="35"/>
    <n v="53"/>
    <n v="88"/>
  </r>
  <r>
    <x v="49"/>
    <n v="140"/>
    <n v="24"/>
    <n v="97"/>
    <n v="39"/>
    <n v="13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114"/>
    <n v="29"/>
    <n v="51"/>
    <n v="45"/>
    <n v="96"/>
  </r>
  <r>
    <x v="1"/>
    <n v="247"/>
    <n v="82"/>
    <n v="121"/>
    <n v="96"/>
    <n v="217"/>
  </r>
  <r>
    <x v="2"/>
    <n v="181"/>
    <n v="57"/>
    <n v="72"/>
    <n v="49"/>
    <n v="121"/>
  </r>
  <r>
    <x v="3"/>
    <n v="3"/>
    <n v="1"/>
    <n v="2"/>
    <n v="0"/>
    <n v="2"/>
  </r>
  <r>
    <x v="4"/>
    <n v="19"/>
    <n v="12"/>
    <n v="7"/>
    <n v="4"/>
    <n v="11"/>
  </r>
  <r>
    <x v="5"/>
    <n v="64"/>
    <n v="21"/>
    <n v="32"/>
    <n v="26"/>
    <n v="58"/>
  </r>
  <r>
    <x v="6"/>
    <n v="819"/>
    <n v="111"/>
    <n v="445"/>
    <n v="269"/>
    <n v="714"/>
  </r>
  <r>
    <x v="7"/>
    <n v="208"/>
    <n v="3"/>
    <n v="23"/>
    <n v="141"/>
    <n v="164"/>
  </r>
  <r>
    <x v="8"/>
    <n v="53"/>
    <n v="17"/>
    <n v="1"/>
    <n v="81"/>
    <n v="82"/>
  </r>
  <r>
    <x v="9"/>
    <n v="52"/>
    <n v="5"/>
    <n v="19"/>
    <n v="39"/>
    <n v="58"/>
  </r>
  <r>
    <x v="10"/>
    <n v="465"/>
    <n v="96"/>
    <n v="175"/>
    <n v="239"/>
    <n v="414"/>
  </r>
  <r>
    <x v="11"/>
    <n v="801"/>
    <n v="198"/>
    <n v="89"/>
    <n v="637"/>
    <n v="726"/>
  </r>
  <r>
    <x v="12"/>
    <n v="16"/>
    <n v="11"/>
    <n v="4"/>
    <n v="2"/>
    <n v="6"/>
  </r>
  <r>
    <x v="13"/>
    <n v="101"/>
    <n v="35"/>
    <n v="11"/>
    <n v="80"/>
    <n v="91"/>
  </r>
  <r>
    <x v="14"/>
    <n v="138"/>
    <n v="63"/>
    <n v="71"/>
    <n v="22"/>
    <n v="93"/>
  </r>
  <r>
    <x v="15"/>
    <n v="359"/>
    <n v="45"/>
    <n v="16"/>
    <n v="255"/>
    <n v="271"/>
  </r>
  <r>
    <x v="16"/>
    <n v="134"/>
    <n v="8"/>
    <n v="11"/>
    <n v="98"/>
    <n v="109"/>
  </r>
  <r>
    <x v="17"/>
    <n v="577"/>
    <n v="53"/>
    <n v="7"/>
    <n v="522"/>
    <n v="529"/>
  </r>
  <r>
    <x v="18"/>
    <n v="624"/>
    <n v="49"/>
    <n v="81"/>
    <n v="567"/>
    <n v="648"/>
  </r>
  <r>
    <x v="19"/>
    <n v="368"/>
    <n v="61"/>
    <n v="96"/>
    <n v="252"/>
    <n v="348"/>
  </r>
  <r>
    <x v="20"/>
    <n v="34"/>
    <n v="18"/>
    <n v="19"/>
    <n v="4"/>
    <n v="23"/>
  </r>
  <r>
    <x v="21"/>
    <n v="50"/>
    <n v="9"/>
    <n v="6"/>
    <n v="18"/>
    <n v="24"/>
  </r>
  <r>
    <x v="22"/>
    <n v="19"/>
    <n v="3"/>
    <n v="14"/>
    <n v="6"/>
    <n v="20"/>
  </r>
  <r>
    <x v="23"/>
    <n v="31"/>
    <n v="15"/>
    <n v="21"/>
    <n v="7"/>
    <n v="28"/>
  </r>
  <r>
    <x v="24"/>
    <n v="131"/>
    <n v="14"/>
    <n v="88"/>
    <n v="41"/>
    <n v="129"/>
  </r>
  <r>
    <x v="25"/>
    <n v="250"/>
    <n v="7"/>
    <n v="174"/>
    <n v="69"/>
    <n v="243"/>
  </r>
  <r>
    <x v="26"/>
    <n v="223"/>
    <n v="28"/>
    <n v="106"/>
    <n v="76"/>
    <n v="182"/>
  </r>
  <r>
    <x v="27"/>
    <n v="145"/>
    <n v="17"/>
    <n v="121"/>
    <n v="37"/>
    <n v="158"/>
  </r>
  <r>
    <x v="28"/>
    <n v="34"/>
    <n v="1"/>
    <n v="10"/>
    <n v="21"/>
    <n v="31"/>
  </r>
  <r>
    <x v="29"/>
    <n v="146"/>
    <n v="83"/>
    <n v="45"/>
    <n v="16"/>
    <n v="61"/>
  </r>
  <r>
    <x v="30"/>
    <n v="0"/>
    <n v="0"/>
    <n v="0"/>
    <n v="0"/>
    <n v="0"/>
  </r>
  <r>
    <x v="31"/>
    <n v="56"/>
    <n v="10"/>
    <n v="22"/>
    <n v="33"/>
    <n v="55"/>
  </r>
  <r>
    <x v="32"/>
    <n v="48"/>
    <n v="7"/>
    <n v="31"/>
    <n v="11"/>
    <n v="42"/>
  </r>
  <r>
    <x v="33"/>
    <n v="95"/>
    <n v="36"/>
    <n v="20"/>
    <n v="43"/>
    <n v="63"/>
  </r>
  <r>
    <x v="34"/>
    <n v="125"/>
    <n v="17"/>
    <n v="88"/>
    <n v="33"/>
    <n v="121"/>
  </r>
  <r>
    <x v="35"/>
    <n v="24"/>
    <n v="3"/>
    <n v="8"/>
    <n v="21"/>
    <n v="29"/>
  </r>
  <r>
    <x v="36"/>
    <n v="86"/>
    <n v="23"/>
    <n v="53"/>
    <n v="31"/>
    <n v="84"/>
  </r>
  <r>
    <x v="37"/>
    <n v="25"/>
    <n v="6"/>
    <n v="25"/>
    <n v="0"/>
    <n v="25"/>
  </r>
  <r>
    <x v="38"/>
    <n v="100"/>
    <n v="29"/>
    <n v="47"/>
    <n v="15"/>
    <n v="62"/>
  </r>
  <r>
    <x v="39"/>
    <n v="364"/>
    <n v="58"/>
    <n v="16"/>
    <n v="156"/>
    <n v="172"/>
  </r>
  <r>
    <x v="40"/>
    <n v="116"/>
    <n v="39"/>
    <n v="53"/>
    <n v="32"/>
    <n v="85"/>
  </r>
  <r>
    <x v="41"/>
    <n v="0"/>
    <n v="0"/>
    <n v="0"/>
    <n v="0"/>
    <n v="0"/>
  </r>
  <r>
    <x v="42"/>
    <n v="62"/>
    <n v="26"/>
    <n v="39"/>
    <n v="11"/>
    <n v="50"/>
  </r>
  <r>
    <x v="43"/>
    <n v="162"/>
    <n v="15"/>
    <n v="149"/>
    <n v="36"/>
    <n v="185"/>
  </r>
  <r>
    <x v="44"/>
    <n v="143"/>
    <n v="5"/>
    <n v="94"/>
    <n v="69"/>
    <n v="163"/>
  </r>
  <r>
    <x v="45"/>
    <n v="20"/>
    <n v="6"/>
    <n v="0"/>
    <n v="17"/>
    <n v="17"/>
  </r>
  <r>
    <x v="46"/>
    <n v="51"/>
    <n v="3"/>
    <n v="28"/>
    <n v="19"/>
    <n v="47"/>
  </r>
  <r>
    <x v="47"/>
    <n v="57"/>
    <n v="28"/>
    <n v="19"/>
    <n v="13"/>
    <n v="32"/>
  </r>
  <r>
    <x v="48"/>
    <n v="267"/>
    <n v="67"/>
    <n v="78"/>
    <n v="159"/>
    <n v="237"/>
  </r>
  <r>
    <x v="49"/>
    <n v="277"/>
    <n v="63"/>
    <n v="152"/>
    <n v="52"/>
    <n v="20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101"/>
    <n v="46"/>
    <n v="57"/>
    <n v="40"/>
    <n v="97"/>
  </r>
  <r>
    <x v="1"/>
    <n v="101"/>
    <n v="30"/>
    <n v="45"/>
    <n v="45"/>
    <n v="90"/>
  </r>
  <r>
    <x v="2"/>
    <n v="116"/>
    <n v="36"/>
    <n v="62"/>
    <n v="28"/>
    <n v="90"/>
  </r>
  <r>
    <x v="3"/>
    <n v="3"/>
    <n v="1"/>
    <n v="2"/>
    <n v="0"/>
    <n v="2"/>
  </r>
  <r>
    <x v="4"/>
    <n v="71"/>
    <n v="59"/>
    <n v="28"/>
    <n v="11"/>
    <n v="39"/>
  </r>
  <r>
    <x v="5"/>
    <n v="0"/>
    <n v="0"/>
    <n v="0"/>
    <n v="0"/>
    <n v="0"/>
  </r>
  <r>
    <x v="6"/>
    <n v="553"/>
    <n v="81"/>
    <n v="293"/>
    <n v="194"/>
    <n v="487"/>
  </r>
  <r>
    <x v="7"/>
    <n v="806"/>
    <n v="54"/>
    <n v="37"/>
    <n v="664"/>
    <n v="701"/>
  </r>
  <r>
    <x v="8"/>
    <n v="13"/>
    <n v="5"/>
    <n v="4"/>
    <n v="7"/>
    <n v="11"/>
  </r>
  <r>
    <x v="9"/>
    <n v="0"/>
    <n v="0"/>
    <n v="0"/>
    <n v="0"/>
    <n v="0"/>
  </r>
  <r>
    <x v="10"/>
    <n v="455"/>
    <n v="65"/>
    <n v="188"/>
    <n v="217"/>
    <n v="405"/>
  </r>
  <r>
    <x v="11"/>
    <n v="462"/>
    <n v="99"/>
    <n v="77"/>
    <n v="338"/>
    <n v="415"/>
  </r>
  <r>
    <x v="12"/>
    <n v="22"/>
    <n v="16"/>
    <n v="5"/>
    <n v="4"/>
    <n v="9"/>
  </r>
  <r>
    <x v="13"/>
    <n v="0"/>
    <n v="0"/>
    <n v="0"/>
    <n v="0"/>
    <n v="0"/>
  </r>
  <r>
    <x v="14"/>
    <n v="24"/>
    <n v="5"/>
    <n v="18"/>
    <n v="9"/>
    <n v="27"/>
  </r>
  <r>
    <x v="15"/>
    <n v="108"/>
    <n v="5"/>
    <n v="5"/>
    <n v="84"/>
    <n v="89"/>
  </r>
  <r>
    <x v="16"/>
    <n v="1909"/>
    <n v="182"/>
    <n v="125"/>
    <n v="1647"/>
    <n v="1772"/>
  </r>
  <r>
    <x v="17"/>
    <n v="71"/>
    <n v="6"/>
    <n v="0"/>
    <n v="63"/>
    <n v="63"/>
  </r>
  <r>
    <x v="18"/>
    <n v="319"/>
    <n v="64"/>
    <n v="61"/>
    <n v="255"/>
    <n v="316"/>
  </r>
  <r>
    <x v="19"/>
    <n v="48"/>
    <n v="5"/>
    <n v="6"/>
    <n v="47"/>
    <n v="53"/>
  </r>
  <r>
    <x v="20"/>
    <n v="25"/>
    <n v="12"/>
    <n v="15"/>
    <n v="3"/>
    <n v="18"/>
  </r>
  <r>
    <x v="21"/>
    <n v="23"/>
    <n v="10"/>
    <n v="1"/>
    <n v="14"/>
    <n v="15"/>
  </r>
  <r>
    <x v="22"/>
    <n v="0"/>
    <n v="0"/>
    <n v="0"/>
    <n v="0"/>
    <n v="0"/>
  </r>
  <r>
    <x v="23"/>
    <n v="136"/>
    <n v="63"/>
    <n v="71"/>
    <n v="17"/>
    <n v="88"/>
  </r>
  <r>
    <x v="24"/>
    <n v="9"/>
    <n v="1"/>
    <n v="8"/>
    <n v="7"/>
    <n v="15"/>
  </r>
  <r>
    <x v="25"/>
    <n v="144"/>
    <n v="11"/>
    <n v="79"/>
    <n v="41"/>
    <n v="120"/>
  </r>
  <r>
    <x v="26"/>
    <n v="133"/>
    <n v="3"/>
    <n v="67"/>
    <n v="59"/>
    <n v="126"/>
  </r>
  <r>
    <x v="27"/>
    <n v="68"/>
    <n v="9"/>
    <n v="57"/>
    <n v="7"/>
    <n v="64"/>
  </r>
  <r>
    <x v="28"/>
    <n v="0"/>
    <n v="0"/>
    <n v="0"/>
    <n v="0"/>
    <n v="0"/>
  </r>
  <r>
    <x v="29"/>
    <n v="0"/>
    <n v="0"/>
    <n v="0"/>
    <n v="0"/>
    <n v="0"/>
  </r>
  <r>
    <x v="30"/>
    <n v="10"/>
    <n v="5"/>
    <n v="4"/>
    <n v="1"/>
    <n v="5"/>
  </r>
  <r>
    <x v="31"/>
    <n v="2"/>
    <n v="2"/>
    <n v="0"/>
    <n v="0"/>
    <n v="0"/>
  </r>
  <r>
    <x v="32"/>
    <n v="0"/>
    <n v="0"/>
    <n v="0"/>
    <n v="0"/>
    <n v="0"/>
  </r>
  <r>
    <x v="33"/>
    <n v="57"/>
    <n v="24"/>
    <n v="9"/>
    <n v="24"/>
    <n v="33"/>
  </r>
  <r>
    <x v="34"/>
    <n v="43"/>
    <n v="4"/>
    <n v="30"/>
    <n v="18"/>
    <n v="48"/>
  </r>
  <r>
    <x v="35"/>
    <n v="0"/>
    <n v="0"/>
    <n v="0"/>
    <n v="0"/>
    <n v="0"/>
  </r>
  <r>
    <x v="36"/>
    <n v="2"/>
    <n v="2"/>
    <n v="0"/>
    <n v="0"/>
    <n v="0"/>
  </r>
  <r>
    <x v="37"/>
    <n v="24"/>
    <n v="8"/>
    <n v="20"/>
    <n v="0"/>
    <n v="20"/>
  </r>
  <r>
    <x v="38"/>
    <n v="0"/>
    <n v="0"/>
    <n v="0"/>
    <n v="0"/>
    <n v="0"/>
  </r>
  <r>
    <x v="39"/>
    <n v="0"/>
    <n v="0"/>
    <n v="0"/>
    <n v="0"/>
    <n v="0"/>
  </r>
  <r>
    <x v="40"/>
    <n v="66"/>
    <n v="12"/>
    <n v="36"/>
    <n v="18"/>
    <n v="54"/>
  </r>
  <r>
    <x v="41"/>
    <n v="0"/>
    <n v="0"/>
    <n v="0"/>
    <n v="0"/>
    <n v="0"/>
  </r>
  <r>
    <x v="42"/>
    <n v="69"/>
    <n v="27"/>
    <n v="35"/>
    <n v="21"/>
    <n v="56"/>
  </r>
  <r>
    <x v="43"/>
    <n v="123"/>
    <n v="18"/>
    <n v="108"/>
    <n v="22"/>
    <n v="130"/>
  </r>
  <r>
    <x v="44"/>
    <n v="115"/>
    <n v="14"/>
    <n v="82"/>
    <n v="52"/>
    <n v="134"/>
  </r>
  <r>
    <x v="45"/>
    <n v="235"/>
    <n v="53"/>
    <n v="27"/>
    <n v="252"/>
    <n v="279"/>
  </r>
  <r>
    <x v="46"/>
    <n v="30"/>
    <n v="11"/>
    <n v="10"/>
    <n v="9"/>
    <n v="19"/>
  </r>
  <r>
    <x v="47"/>
    <n v="38"/>
    <n v="15"/>
    <n v="10"/>
    <n v="12"/>
    <n v="22"/>
  </r>
  <r>
    <x v="48"/>
    <n v="61"/>
    <n v="9"/>
    <n v="18"/>
    <n v="42"/>
    <n v="60"/>
  </r>
  <r>
    <x v="49"/>
    <n v="105"/>
    <n v="17"/>
    <n v="68"/>
    <n v="36"/>
    <n v="104"/>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91"/>
    <n v="28"/>
    <n v="34"/>
    <n v="37"/>
    <n v="71"/>
  </r>
  <r>
    <x v="1"/>
    <n v="179"/>
    <n v="53"/>
    <n v="84"/>
    <n v="94"/>
    <n v="178"/>
  </r>
  <r>
    <x v="2"/>
    <n v="103"/>
    <n v="35"/>
    <n v="36"/>
    <n v="32"/>
    <n v="68"/>
  </r>
  <r>
    <x v="3"/>
    <n v="4"/>
    <n v="1"/>
    <n v="3"/>
    <n v="0"/>
    <n v="3"/>
  </r>
  <r>
    <x v="4"/>
    <n v="8"/>
    <n v="5"/>
    <n v="3"/>
    <n v="9"/>
    <n v="12"/>
  </r>
  <r>
    <x v="5"/>
    <n v="5"/>
    <n v="2"/>
    <n v="0"/>
    <n v="3"/>
    <n v="3"/>
  </r>
  <r>
    <x v="6"/>
    <n v="331"/>
    <n v="86"/>
    <n v="181"/>
    <n v="74"/>
    <n v="255"/>
  </r>
  <r>
    <x v="7"/>
    <n v="205"/>
    <n v="16"/>
    <n v="2"/>
    <n v="153"/>
    <n v="155"/>
  </r>
  <r>
    <x v="8"/>
    <n v="13"/>
    <n v="2"/>
    <n v="0"/>
    <n v="9"/>
    <n v="9"/>
  </r>
  <r>
    <x v="9"/>
    <n v="10"/>
    <n v="0"/>
    <n v="0"/>
    <n v="0"/>
    <n v="0"/>
  </r>
  <r>
    <x v="10"/>
    <n v="540"/>
    <n v="68"/>
    <n v="223"/>
    <n v="313"/>
    <n v="536"/>
  </r>
  <r>
    <x v="11"/>
    <n v="339"/>
    <n v="90"/>
    <n v="32"/>
    <n v="248"/>
    <n v="280"/>
  </r>
  <r>
    <x v="12"/>
    <n v="27"/>
    <n v="22"/>
    <n v="5"/>
    <n v="3"/>
    <n v="8"/>
  </r>
  <r>
    <x v="13"/>
    <n v="2"/>
    <n v="1"/>
    <n v="0"/>
    <n v="2"/>
    <n v="2"/>
  </r>
  <r>
    <x v="14"/>
    <n v="33"/>
    <n v="7"/>
    <n v="19"/>
    <n v="15"/>
    <n v="34"/>
  </r>
  <r>
    <x v="15"/>
    <n v="37"/>
    <n v="6"/>
    <n v="0"/>
    <n v="26"/>
    <n v="26"/>
  </r>
  <r>
    <x v="16"/>
    <n v="406"/>
    <n v="38"/>
    <n v="13"/>
    <n v="358"/>
    <n v="371"/>
  </r>
  <r>
    <x v="17"/>
    <n v="655"/>
    <n v="72"/>
    <n v="6"/>
    <n v="613"/>
    <n v="619"/>
  </r>
  <r>
    <x v="18"/>
    <n v="67"/>
    <n v="0"/>
    <n v="2"/>
    <n v="78"/>
    <n v="80"/>
  </r>
  <r>
    <x v="19"/>
    <n v="80"/>
    <n v="22"/>
    <n v="29"/>
    <n v="34"/>
    <n v="63"/>
  </r>
  <r>
    <x v="20"/>
    <n v="22"/>
    <n v="11"/>
    <n v="23"/>
    <n v="2"/>
    <n v="25"/>
  </r>
  <r>
    <x v="21"/>
    <n v="34"/>
    <n v="5"/>
    <n v="3"/>
    <n v="29"/>
    <n v="32"/>
  </r>
  <r>
    <x v="22"/>
    <n v="5"/>
    <n v="0"/>
    <n v="3"/>
    <n v="3"/>
    <n v="6"/>
  </r>
  <r>
    <x v="23"/>
    <n v="241"/>
    <n v="106"/>
    <n v="126"/>
    <n v="32"/>
    <n v="158"/>
  </r>
  <r>
    <x v="24"/>
    <n v="6"/>
    <n v="1"/>
    <n v="5"/>
    <n v="1"/>
    <n v="6"/>
  </r>
  <r>
    <x v="25"/>
    <n v="10"/>
    <n v="0"/>
    <n v="5"/>
    <n v="4"/>
    <n v="9"/>
  </r>
  <r>
    <x v="26"/>
    <n v="91"/>
    <n v="4"/>
    <n v="53"/>
    <n v="27"/>
    <n v="80"/>
  </r>
  <r>
    <x v="27"/>
    <n v="7"/>
    <n v="1"/>
    <n v="6"/>
    <n v="0"/>
    <n v="6"/>
  </r>
  <r>
    <x v="28"/>
    <n v="41"/>
    <n v="4"/>
    <n v="8"/>
    <n v="32"/>
    <n v="40"/>
  </r>
  <r>
    <x v="29"/>
    <n v="54"/>
    <n v="24"/>
    <n v="19"/>
    <n v="14"/>
    <n v="33"/>
  </r>
  <r>
    <x v="30"/>
    <n v="0"/>
    <n v="0"/>
    <n v="0"/>
    <n v="0"/>
    <n v="0"/>
  </r>
  <r>
    <x v="31"/>
    <n v="5"/>
    <n v="1"/>
    <n v="4"/>
    <n v="1"/>
    <n v="5"/>
  </r>
  <r>
    <x v="32"/>
    <n v="17"/>
    <n v="1"/>
    <n v="15"/>
    <n v="5"/>
    <n v="20"/>
  </r>
  <r>
    <x v="33"/>
    <n v="60"/>
    <n v="22"/>
    <n v="11"/>
    <n v="28"/>
    <n v="39"/>
  </r>
  <r>
    <x v="34"/>
    <n v="22"/>
    <n v="1"/>
    <n v="12"/>
    <n v="4"/>
    <n v="16"/>
  </r>
  <r>
    <x v="35"/>
    <n v="36"/>
    <n v="7"/>
    <n v="23"/>
    <n v="17"/>
    <n v="40"/>
  </r>
  <r>
    <x v="36"/>
    <n v="17"/>
    <n v="4"/>
    <n v="15"/>
    <n v="1"/>
    <n v="16"/>
  </r>
  <r>
    <x v="37"/>
    <n v="0"/>
    <n v="0"/>
    <n v="0"/>
    <n v="0"/>
    <n v="0"/>
  </r>
  <r>
    <x v="38"/>
    <n v="0"/>
    <n v="0"/>
    <n v="0"/>
    <n v="0"/>
    <n v="0"/>
  </r>
  <r>
    <x v="39"/>
    <n v="0"/>
    <n v="0"/>
    <n v="0"/>
    <n v="0"/>
    <n v="0"/>
  </r>
  <r>
    <x v="40"/>
    <n v="74"/>
    <n v="19"/>
    <n v="26"/>
    <n v="31"/>
    <n v="57"/>
  </r>
  <r>
    <x v="41"/>
    <n v="0"/>
    <n v="0"/>
    <n v="0"/>
    <n v="0"/>
    <n v="0"/>
  </r>
  <r>
    <x v="42"/>
    <n v="49"/>
    <n v="10"/>
    <n v="29"/>
    <n v="19"/>
    <n v="48"/>
  </r>
  <r>
    <x v="43"/>
    <n v="26"/>
    <n v="1"/>
    <n v="31"/>
    <n v="7"/>
    <n v="38"/>
  </r>
  <r>
    <x v="44"/>
    <n v="12"/>
    <n v="0"/>
    <n v="11"/>
    <n v="7"/>
    <n v="18"/>
  </r>
  <r>
    <x v="45"/>
    <n v="53"/>
    <n v="14"/>
    <n v="5"/>
    <n v="36"/>
    <n v="41"/>
  </r>
  <r>
    <x v="46"/>
    <n v="18"/>
    <n v="0"/>
    <n v="11"/>
    <n v="7"/>
    <n v="18"/>
  </r>
  <r>
    <x v="47"/>
    <n v="31"/>
    <n v="10"/>
    <n v="8"/>
    <n v="9"/>
    <n v="17"/>
  </r>
  <r>
    <x v="48"/>
    <n v="56"/>
    <n v="14"/>
    <n v="12"/>
    <n v="22"/>
    <n v="34"/>
  </r>
  <r>
    <x v="49"/>
    <n v="51"/>
    <n v="17"/>
    <n v="37"/>
    <n v="7"/>
    <n v="44"/>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623"/>
    <n v="427"/>
    <n v="467"/>
    <n v="57"/>
    <n v="524"/>
  </r>
  <r>
    <x v="1"/>
    <n v="587"/>
    <n v="197"/>
    <n v="224"/>
    <n v="208"/>
    <n v="432"/>
  </r>
  <r>
    <x v="2"/>
    <n v="770"/>
    <n v="385"/>
    <n v="332"/>
    <n v="155"/>
    <n v="487"/>
  </r>
  <r>
    <x v="3"/>
    <n v="117"/>
    <n v="90"/>
    <n v="48"/>
    <n v="17"/>
    <n v="65"/>
  </r>
  <r>
    <x v="4"/>
    <n v="287"/>
    <n v="193"/>
    <n v="231"/>
    <n v="39"/>
    <n v="270"/>
  </r>
  <r>
    <x v="5"/>
    <n v="414"/>
    <n v="143"/>
    <n v="245"/>
    <n v="76"/>
    <n v="321"/>
  </r>
  <r>
    <x v="6"/>
    <n v="1978"/>
    <n v="335"/>
    <n v="1054"/>
    <n v="850"/>
    <n v="1904"/>
  </r>
  <r>
    <x v="7"/>
    <n v="1360"/>
    <n v="113"/>
    <n v="101"/>
    <n v="976"/>
    <n v="1077"/>
  </r>
  <r>
    <x v="8"/>
    <n v="221"/>
    <n v="79"/>
    <n v="12"/>
    <n v="156"/>
    <n v="168"/>
  </r>
  <r>
    <x v="9"/>
    <n v="803"/>
    <n v="98"/>
    <n v="233"/>
    <n v="581"/>
    <n v="814"/>
  </r>
  <r>
    <x v="10"/>
    <n v="4709"/>
    <n v="896"/>
    <n v="901"/>
    <n v="3819"/>
    <n v="4720"/>
  </r>
  <r>
    <x v="11"/>
    <n v="2937"/>
    <n v="823"/>
    <n v="431"/>
    <n v="2259"/>
    <n v="2690"/>
  </r>
  <r>
    <x v="12"/>
    <n v="0"/>
    <n v="0"/>
    <n v="0"/>
    <n v="0"/>
    <n v="0"/>
  </r>
  <r>
    <x v="13"/>
    <n v="579"/>
    <n v="225"/>
    <n v="90"/>
    <n v="447"/>
    <n v="537"/>
  </r>
  <r>
    <x v="14"/>
    <n v="633"/>
    <n v="295"/>
    <n v="245"/>
    <n v="143"/>
    <n v="388"/>
  </r>
  <r>
    <x v="15"/>
    <n v="1215"/>
    <n v="190"/>
    <n v="40"/>
    <n v="891"/>
    <n v="931"/>
  </r>
  <r>
    <x v="16"/>
    <n v="0"/>
    <n v="0"/>
    <n v="0"/>
    <n v="0"/>
    <n v="0"/>
  </r>
  <r>
    <x v="17"/>
    <n v="296"/>
    <n v="17"/>
    <n v="1"/>
    <n v="232"/>
    <n v="233"/>
  </r>
  <r>
    <x v="18"/>
    <n v="930"/>
    <n v="136"/>
    <n v="144"/>
    <n v="827"/>
    <n v="971"/>
  </r>
  <r>
    <x v="19"/>
    <n v="3354"/>
    <n v="1112"/>
    <n v="960"/>
    <n v="1795"/>
    <n v="2755"/>
  </r>
  <r>
    <x v="20"/>
    <n v="0"/>
    <n v="0"/>
    <n v="0"/>
    <n v="0"/>
    <n v="0"/>
  </r>
  <r>
    <x v="21"/>
    <n v="896"/>
    <n v="528"/>
    <n v="242"/>
    <n v="441"/>
    <n v="683"/>
  </r>
  <r>
    <x v="22"/>
    <n v="488"/>
    <n v="57"/>
    <n v="281"/>
    <n v="321"/>
    <n v="602"/>
  </r>
  <r>
    <x v="23"/>
    <n v="1012"/>
    <n v="464"/>
    <n v="559"/>
    <n v="141"/>
    <n v="700"/>
  </r>
  <r>
    <x v="24"/>
    <n v="1053"/>
    <n v="136"/>
    <n v="741"/>
    <n v="303"/>
    <n v="1044"/>
  </r>
  <r>
    <x v="25"/>
    <n v="1385"/>
    <n v="110"/>
    <n v="1048"/>
    <n v="328"/>
    <n v="1376"/>
  </r>
  <r>
    <x v="26"/>
    <n v="1282"/>
    <n v="204"/>
    <n v="624"/>
    <n v="366"/>
    <n v="990"/>
  </r>
  <r>
    <x v="27"/>
    <n v="986"/>
    <n v="125"/>
    <n v="868"/>
    <n v="104"/>
    <n v="972"/>
  </r>
  <r>
    <x v="28"/>
    <n v="643"/>
    <n v="210"/>
    <n v="86"/>
    <n v="598"/>
    <n v="684"/>
  </r>
  <r>
    <x v="29"/>
    <n v="1099"/>
    <n v="297"/>
    <n v="295"/>
    <n v="321"/>
    <n v="616"/>
  </r>
  <r>
    <x v="30"/>
    <n v="535"/>
    <n v="253"/>
    <n v="267"/>
    <n v="15"/>
    <n v="282"/>
  </r>
  <r>
    <x v="31"/>
    <n v="740"/>
    <n v="169"/>
    <n v="-54"/>
    <n v="720"/>
    <n v="666"/>
  </r>
  <r>
    <x v="32"/>
    <n v="2123"/>
    <n v="305"/>
    <n v="1722"/>
    <n v="668"/>
    <n v="2390"/>
  </r>
  <r>
    <x v="33"/>
    <n v="600"/>
    <n v="266"/>
    <n v="92"/>
    <n v="334"/>
    <n v="426"/>
  </r>
  <r>
    <x v="34"/>
    <n v="2618"/>
    <n v="420"/>
    <n v="1975"/>
    <n v="700"/>
    <n v="2675"/>
  </r>
  <r>
    <x v="35"/>
    <n v="768"/>
    <n v="213"/>
    <n v="465"/>
    <n v="308"/>
    <n v="773"/>
  </r>
  <r>
    <x v="36"/>
    <n v="362"/>
    <n v="123"/>
    <n v="257"/>
    <n v="99"/>
    <n v="356"/>
  </r>
  <r>
    <x v="37"/>
    <n v="385"/>
    <n v="137"/>
    <n v="188"/>
    <n v="16"/>
    <n v="204"/>
  </r>
  <r>
    <x v="38"/>
    <n v="344"/>
    <n v="104"/>
    <n v="217"/>
    <n v="89"/>
    <n v="306"/>
  </r>
  <r>
    <x v="39"/>
    <n v="1142"/>
    <n v="212"/>
    <n v="29"/>
    <n v="1044"/>
    <n v="1073"/>
  </r>
  <r>
    <x v="40"/>
    <n v="282"/>
    <n v="88"/>
    <n v="87"/>
    <n v="132"/>
    <n v="219"/>
  </r>
  <r>
    <x v="41"/>
    <n v="310"/>
    <n v="45"/>
    <n v="0"/>
    <n v="323"/>
    <n v="323"/>
  </r>
  <r>
    <x v="42"/>
    <n v="642"/>
    <n v="172"/>
    <n v="366"/>
    <n v="114"/>
    <n v="480"/>
  </r>
  <r>
    <x v="43"/>
    <n v="1286"/>
    <n v="132"/>
    <n v="1109"/>
    <n v="272"/>
    <n v="1381"/>
  </r>
  <r>
    <x v="44"/>
    <n v="1290"/>
    <n v="133"/>
    <n v="951"/>
    <n v="461"/>
    <n v="1412"/>
  </r>
  <r>
    <x v="45"/>
    <n v="190"/>
    <n v="25"/>
    <n v="0"/>
    <n v="231"/>
    <n v="231"/>
  </r>
  <r>
    <x v="46"/>
    <n v="537"/>
    <n v="139"/>
    <n v="277"/>
    <n v="153"/>
    <n v="430"/>
  </r>
  <r>
    <x v="47"/>
    <n v="379"/>
    <n v="186"/>
    <n v="113"/>
    <n v="84"/>
    <n v="197"/>
  </r>
  <r>
    <x v="48"/>
    <n v="493"/>
    <n v="144"/>
    <n v="162"/>
    <n v="303"/>
    <n v="465"/>
  </r>
  <r>
    <x v="49"/>
    <n v="866"/>
    <n v="156"/>
    <n v="515"/>
    <n v="235"/>
    <n v="7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3761A1-D3BE-459D-A871-420CBC7531C8}" name="PivotTable15" cacheId="71" dataOnRows="1" applyNumberFormats="0" applyBorderFormats="0" applyFontFormats="0" applyPatternFormats="0" applyAlignmentFormats="0" applyWidthHeightFormats="1" dataCaption="Values" tag="33afe74d-d52e-467d-910e-29adea72aad1" updatedVersion="6" minRefreshableVersion="3" showDrill="0" useAutoFormatting="1" subtotalHiddenItems="1" rowGrandTotals="0" colGrandTotals="0" itemPrintTitles="1" createdVersion="6" indent="0" compact="0" compactData="0" multipleFieldFilters="0" chartFormat="1">
  <location ref="A3:B9" firstHeaderRow="1" firstDataRow="1" firstDataCol="1"/>
  <pivotFields count="7">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2"/>
  </rowFields>
  <rowItems count="6">
    <i>
      <x/>
    </i>
    <i i="1">
      <x v="1"/>
    </i>
    <i i="2">
      <x v="2"/>
    </i>
    <i i="3">
      <x v="3"/>
    </i>
    <i i="4">
      <x v="4"/>
    </i>
    <i i="5">
      <x v="5"/>
    </i>
  </rowItems>
  <colItems count="1">
    <i/>
  </colItems>
  <dataFields count="6">
    <dataField name="Y-Junction Accidents" fld="0" baseField="0" baseItem="0"/>
    <dataField name="Four Junction Accidents" fld="1" baseField="0" baseItem="0"/>
    <dataField name="Other Accidents" fld="2" baseField="0" baseItem="0"/>
    <dataField name="Round Junction Accidents" fld="3" baseField="0" baseItem="0"/>
    <dataField name="Staggered Junction Accidents" fld="4" baseField="0" baseItem="0"/>
    <dataField name="T-Junction Accidents" fld="5" baseField="0" baseItem="0"/>
  </dataFields>
  <formats count="5">
    <format dxfId="314">
      <pivotArea type="all" dataOnly="0" outline="0" fieldPosition="0"/>
    </format>
    <format dxfId="313">
      <pivotArea outline="0" collapsedLevelsAreSubtotals="1" fieldPosition="0"/>
    </format>
    <format dxfId="312">
      <pivotArea field="-2" type="button" dataOnly="0" labelOnly="1" outline="0" axis="axisRow" fieldPosition="0"/>
    </format>
    <format dxfId="311">
      <pivotArea dataOnly="0" labelOnly="1" outline="0" fieldPosition="0">
        <references count="1">
          <reference field="4294967294" count="6">
            <x v="0"/>
            <x v="1"/>
            <x v="2"/>
            <x v="3"/>
            <x v="4"/>
            <x v="5"/>
          </reference>
        </references>
      </pivotArea>
    </format>
    <format dxfId="310">
      <pivotArea dataOnly="0" labelOnly="1" grandCol="1" outline="0" axis="axisCol" fieldPosition="0"/>
    </format>
  </formats>
  <pivotHierarchies count="99">
    <pivotHierarchy multipleItemSelectionAllowed="1" dragToData="1">
      <members count="1" level="1">
        <member name="[Four_Junction].[States/UTs].&amp;[Agr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Four Junction Accidents"/>
    <pivotHierarchy dragToData="1" caption="Other Accidents"/>
    <pivotHierarchy dragToData="1" caption="Round Junction Accidents"/>
    <pivotHierarchy dragToData="1" caption="Staggered Junction Accidents"/>
    <pivotHierarchy dragToData="1" caption="T-Junction Accidents"/>
    <pivotHierarchy dragToData="1" caption="Y-Junction Accide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_Junction]"/>
        <x15:activeTabTopLevelEntity name="[Y_Junction]"/>
        <x15:activeTabTopLevelEntity name="[Four_Junction]"/>
        <x15:activeTabTopLevelEntity name="[Other]"/>
        <x15:activeTabTopLevelEntity name="[Round_Junction]"/>
        <x15:activeTabTopLevelEntity name="[Staggered_Jun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220AAD-6D85-419E-8B96-0EB0E6C262E4}" name="PivotTable2" cacheId="3" dataOnRows="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K1:M6" firstHeaderRow="1" firstDataRow="1" firstDataCol="2"/>
  <pivotFields count="6">
    <pivotField axis="axisRow" compact="0" outline="0" showAll="0" defaultSubtotal="0">
      <items count="50">
        <item x="0"/>
        <item h="1" x="1"/>
        <item h="1" x="2"/>
        <item h="1" x="3"/>
        <item h="1" x="4"/>
        <item h="1" x="5"/>
        <item h="1" x="6"/>
        <item h="1" x="7"/>
        <item h="1" x="8"/>
        <item h="1" x="10"/>
        <item h="1" x="9"/>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0"/>
    <field x="-2"/>
  </rowFields>
  <rowItems count="5">
    <i>
      <x/>
      <x/>
    </i>
    <i r="1" i="1">
      <x v="1"/>
    </i>
    <i r="1" i="2">
      <x v="2"/>
    </i>
    <i r="1" i="3">
      <x v="3"/>
    </i>
    <i r="1" i="4">
      <x v="4"/>
    </i>
  </rowItems>
  <colItems count="1">
    <i/>
  </colItems>
  <dataFields count="5">
    <dataField name="Total number of Accidents " fld="1" baseField="0" baseItem="0"/>
    <dataField name="Persons Killed " fld="2" baseField="0" baseItem="0"/>
    <dataField name="Greviously Injured " fld="3" baseField="0" baseItem="0"/>
    <dataField name="Minor Injury " fld="4" baseField="0" baseItem="0"/>
    <dataField name="Total Injured " fld="5" baseField="0" baseItem="0"/>
  </dataFields>
  <formats count="5">
    <format dxfId="274">
      <pivotArea outline="0" collapsedLevelsAreSubtotals="1" fieldPosition="0"/>
    </format>
    <format dxfId="273">
      <pivotArea dataOnly="0" labelOnly="1" outline="0" fieldPosition="0">
        <references count="1">
          <reference field="0" count="0"/>
        </references>
      </pivotArea>
    </format>
    <format dxfId="272">
      <pivotArea dataOnly="0" labelOnly="1" outline="0" fieldPosition="0">
        <references count="2">
          <reference field="4294967294" count="5">
            <x v="0"/>
            <x v="1"/>
            <x v="2"/>
            <x v="3"/>
            <x v="4"/>
          </reference>
          <reference field="0" count="0" selected="0"/>
        </references>
      </pivotArea>
    </format>
    <format dxfId="271">
      <pivotArea dataOnly="0" labelOnly="1" outline="0" fieldPosition="0">
        <references count="1">
          <reference field="0" count="0"/>
        </references>
      </pivotArea>
    </format>
    <format dxfId="27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805A673-90B4-4263-B37F-7C6BD5BAD7DD}" name="PivotTable4" cacheId="4" dataOnRows="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rowHeaderCaption="">
  <location ref="J1:L6" firstHeaderRow="1" firstDataRow="1" firstDataCol="2"/>
  <pivotFields count="6">
    <pivotField axis="axisRow" compact="0" outline="0" showAll="0" defaultSubtotal="0">
      <items count="50">
        <item h="1" x="1"/>
        <item x="2"/>
        <item h="1" x="3"/>
        <item h="1" x="4"/>
        <item h="1" x="5"/>
        <item h="1" x="6"/>
        <item h="1" x="7"/>
        <item h="1" x="8"/>
        <item h="1" x="10"/>
        <item h="1" x="9"/>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0"/>
    <field x="-2"/>
  </rowFields>
  <rowItems count="5">
    <i>
      <x v="1"/>
      <x/>
    </i>
    <i r="1" i="1">
      <x v="1"/>
    </i>
    <i r="1" i="2">
      <x v="2"/>
    </i>
    <i r="1" i="3">
      <x v="3"/>
    </i>
    <i r="1" i="4">
      <x v="4"/>
    </i>
  </rowItems>
  <colItems count="1">
    <i/>
  </colItems>
  <dataFields count="5">
    <dataField name="Total number of Accidents " fld="1" baseField="0" baseItem="0"/>
    <dataField name="Persons Killed " fld="2" baseField="0" baseItem="0"/>
    <dataField name="Greviously Injured " fld="3" baseField="0" baseItem="0"/>
    <dataField name="Minor Injury " fld="4" baseField="0" baseItem="0"/>
    <dataField name="Total Injured " fld="5" baseField="0" baseItem="0"/>
  </dataFields>
  <formats count="12">
    <format dxfId="255">
      <pivotArea type="all" dataOnly="0" outline="0" fieldPosition="0"/>
    </format>
    <format dxfId="254">
      <pivotArea outline="0" collapsedLevelsAreSubtotals="1" fieldPosition="0"/>
    </format>
    <format dxfId="253">
      <pivotArea field="0" type="button" dataOnly="0" labelOnly="1" outline="0" axis="axisRow" fieldPosition="0"/>
    </format>
    <format dxfId="252">
      <pivotArea field="-2" type="button" dataOnly="0" labelOnly="1" outline="0" axis="axisRow" fieldPosition="1"/>
    </format>
    <format dxfId="251">
      <pivotArea dataOnly="0" labelOnly="1" outline="0" fieldPosition="0">
        <references count="1">
          <reference field="0" count="0"/>
        </references>
      </pivotArea>
    </format>
    <format dxfId="250">
      <pivotArea dataOnly="0" labelOnly="1" outline="0" fieldPosition="0">
        <references count="2">
          <reference field="4294967294" count="5">
            <x v="0"/>
            <x v="1"/>
            <x v="2"/>
            <x v="3"/>
            <x v="4"/>
          </reference>
          <reference field="0" count="0" selected="0"/>
        </references>
      </pivotArea>
    </format>
    <format dxfId="249">
      <pivotArea dataOnly="0" labelOnly="1" grandCol="1" outline="0" axis="axisCol" fieldPosition="0"/>
    </format>
    <format dxfId="248">
      <pivotArea dataOnly="0" labelOnly="1" outline="0" fieldPosition="0">
        <references count="1">
          <reference field="0" count="0"/>
        </references>
      </pivotArea>
    </format>
    <format dxfId="247">
      <pivotArea outline="0" collapsedLevelsAreSubtotals="1" fieldPosition="0"/>
    </format>
    <format dxfId="246">
      <pivotArea field="0" type="button" dataOnly="0" labelOnly="1" outline="0" axis="axisRow" fieldPosition="0"/>
    </format>
    <format dxfId="245">
      <pivotArea field="-2" type="button" dataOnly="0" labelOnly="1" outline="0" axis="axisRow" fieldPosition="1"/>
    </format>
    <format dxfId="244">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572EE54-EDC1-454B-8AE6-B3942C0E49DA}" name="PivotTable5" cacheId="5" dataOnRows="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J1:L6" firstHeaderRow="1" firstDataRow="1" firstDataCol="2"/>
  <pivotFields count="6">
    <pivotField axis="axisRow" compact="0" outline="0" showAll="0">
      <items count="51">
        <item x="0"/>
        <item h="1" x="1"/>
        <item h="1" x="2"/>
        <item h="1" x="3"/>
        <item h="1" x="4"/>
        <item h="1" x="5"/>
        <item h="1" x="6"/>
        <item h="1" x="7"/>
        <item h="1" x="8"/>
        <item h="1" x="10"/>
        <item h="1" x="9"/>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2">
    <field x="0"/>
    <field x="-2"/>
  </rowFields>
  <rowItems count="5">
    <i>
      <x/>
      <x/>
    </i>
    <i r="1" i="1">
      <x v="1"/>
    </i>
    <i r="1" i="2">
      <x v="2"/>
    </i>
    <i r="1" i="3">
      <x v="3"/>
    </i>
    <i r="1" i="4">
      <x v="4"/>
    </i>
  </rowItems>
  <colItems count="1">
    <i/>
  </colItems>
  <dataFields count="5">
    <dataField name="Total number of Accidents " fld="1" baseField="0" baseItem="0"/>
    <dataField name="Persons Killed " fld="2" baseField="0" baseItem="0"/>
    <dataField name="Greviously Injured " fld="3" baseField="0" baseItem="0"/>
    <dataField name="Minor Injury " fld="4" baseField="0" baseItem="0"/>
    <dataField name="Total Injured " fld="5" baseField="0" baseItem="0"/>
  </dataFields>
  <formats count="10">
    <format dxfId="228">
      <pivotArea type="all" dataOnly="0" outline="0" fieldPosition="0"/>
    </format>
    <format dxfId="227">
      <pivotArea outline="0" collapsedLevelsAreSubtotals="1" fieldPosition="0"/>
    </format>
    <format dxfId="226">
      <pivotArea field="0" type="button" dataOnly="0" labelOnly="1" outline="0" axis="axisRow" fieldPosition="0"/>
    </format>
    <format dxfId="225">
      <pivotArea field="-2" type="button" dataOnly="0" labelOnly="1" outline="0" axis="axisRow" fieldPosition="1"/>
    </format>
    <format dxfId="224">
      <pivotArea dataOnly="0" labelOnly="1" outline="0" fieldPosition="0">
        <references count="1">
          <reference field="0" count="0"/>
        </references>
      </pivotArea>
    </format>
    <format dxfId="223">
      <pivotArea dataOnly="0" labelOnly="1" outline="0" fieldPosition="0">
        <references count="2">
          <reference field="4294967294" count="5">
            <x v="0"/>
            <x v="1"/>
            <x v="2"/>
            <x v="3"/>
            <x v="4"/>
          </reference>
          <reference field="0" count="0" selected="0"/>
        </references>
      </pivotArea>
    </format>
    <format dxfId="222">
      <pivotArea dataOnly="0" labelOnly="1" grandCol="1" outline="0" axis="axisCol" fieldPosition="0"/>
    </format>
    <format dxfId="221">
      <pivotArea dataOnly="0" labelOnly="1" outline="0" fieldPosition="0">
        <references count="1">
          <reference field="0" count="0"/>
        </references>
      </pivotArea>
    </format>
    <format dxfId="220">
      <pivotArea field="-2" type="button" dataOnly="0" labelOnly="1" outline="0" axis="axisRow" fieldPosition="1"/>
    </format>
    <format dxfId="2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541E656-BF71-46BF-9837-85E3BDA944A4}" name="PivotTable6" cacheId="6" dataOnRows="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J1:L6" firstHeaderRow="1" firstDataRow="1" firstDataCol="2"/>
  <pivotFields count="6">
    <pivotField axis="axisRow" compact="0" outline="0" showAll="0">
      <items count="52">
        <item x="0"/>
        <item h="1" x="1"/>
        <item h="1" x="2"/>
        <item h="1" x="3"/>
        <item h="1" x="4"/>
        <item h="1" x="5"/>
        <item h="1" x="6"/>
        <item h="1" x="7"/>
        <item h="1" x="8"/>
        <item h="1" x="10"/>
        <item h="1" x="9"/>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m="1" x="50"/>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2">
    <field x="0"/>
    <field x="-2"/>
  </rowFields>
  <rowItems count="5">
    <i>
      <x/>
      <x/>
    </i>
    <i r="1" i="1">
      <x v="1"/>
    </i>
    <i r="1" i="2">
      <x v="2"/>
    </i>
    <i r="1" i="3">
      <x v="3"/>
    </i>
    <i r="1" i="4">
      <x v="4"/>
    </i>
  </rowItems>
  <colItems count="1">
    <i/>
  </colItems>
  <dataFields count="5">
    <dataField name="Total number of Accidents " fld="1" baseField="0" baseItem="0"/>
    <dataField name="Persons Killed " fld="2" baseField="0" baseItem="0"/>
    <dataField name="Greviously Injured " fld="3" baseField="0" baseItem="0"/>
    <dataField name="Minor Injury " fld="4" baseField="0" baseItem="0"/>
    <dataField name="Total Injured " fld="5" baseField="0" baseItem="0"/>
  </dataFields>
  <formats count="12">
    <format dxfId="200">
      <pivotArea field="0" type="button" dataOnly="0" labelOnly="1" outline="0" axis="axisRow" fieldPosition="0"/>
    </format>
    <format dxfId="199">
      <pivotArea field="-2" type="button" dataOnly="0" labelOnly="1" outline="0" axis="axisRow" fieldPosition="1"/>
    </format>
    <format dxfId="198">
      <pivotArea dataOnly="0" labelOnly="1" grandCol="1" outline="0" axis="axisCol" fieldPosition="0"/>
    </format>
    <format dxfId="197">
      <pivotArea dataOnly="0" labelOnly="1" outline="0" fieldPosition="0">
        <references count="1">
          <reference field="0" count="0"/>
        </references>
      </pivotArea>
    </format>
    <format dxfId="196">
      <pivotArea outline="0" collapsedLevelsAreSubtotals="1" fieldPosition="0"/>
    </format>
    <format dxfId="195">
      <pivotArea type="all" dataOnly="0" outline="0" fieldPosition="0"/>
    </format>
    <format dxfId="194">
      <pivotArea outline="0" collapsedLevelsAreSubtotals="1" fieldPosition="0"/>
    </format>
    <format dxfId="193">
      <pivotArea field="0" type="button" dataOnly="0" labelOnly="1" outline="0" axis="axisRow" fieldPosition="0"/>
    </format>
    <format dxfId="192">
      <pivotArea field="-2" type="button" dataOnly="0" labelOnly="1" outline="0" axis="axisRow" fieldPosition="1"/>
    </format>
    <format dxfId="191">
      <pivotArea dataOnly="0" labelOnly="1" outline="0" fieldPosition="0">
        <references count="1">
          <reference field="0" count="0"/>
        </references>
      </pivotArea>
    </format>
    <format dxfId="190">
      <pivotArea dataOnly="0" labelOnly="1" outline="0" fieldPosition="0">
        <references count="2">
          <reference field="4294967294" count="5">
            <x v="0"/>
            <x v="1"/>
            <x v="2"/>
            <x v="3"/>
            <x v="4"/>
          </reference>
          <reference field="0" count="0" selected="0"/>
        </references>
      </pivotArea>
    </format>
    <format dxfId="189">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E189ACD-CB60-42B7-ABEA-55F6833D4698}" name="PivotTable7" cacheId="7" dataOnRows="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J1:L6" firstHeaderRow="1" firstDataRow="1" firstDataCol="2"/>
  <pivotFields count="6">
    <pivotField axis="axisRow" compact="0" outline="0" showAll="0">
      <items count="51">
        <item x="0"/>
        <item h="1" x="1"/>
        <item h="1" x="2"/>
        <item h="1" x="3"/>
        <item h="1" x="4"/>
        <item h="1" x="5"/>
        <item h="1" x="6"/>
        <item h="1" x="7"/>
        <item h="1" x="8"/>
        <item h="1" x="10"/>
        <item h="1" x="9"/>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2">
    <field x="0"/>
    <field x="-2"/>
  </rowFields>
  <rowItems count="5">
    <i>
      <x/>
      <x/>
    </i>
    <i r="1" i="1">
      <x v="1"/>
    </i>
    <i r="1" i="2">
      <x v="2"/>
    </i>
    <i r="1" i="3">
      <x v="3"/>
    </i>
    <i r="1" i="4">
      <x v="4"/>
    </i>
  </rowItems>
  <colItems count="1">
    <i/>
  </colItems>
  <dataFields count="5">
    <dataField name="Total number of Accidents " fld="1" baseField="0" baseItem="0"/>
    <dataField name="Persons Killed " fld="2" baseField="0" baseItem="0"/>
    <dataField name="Greviously Injured " fld="3" baseField="0" baseItem="0"/>
    <dataField name="Minor Injury " fld="4" baseField="0" baseItem="0"/>
    <dataField name="Total Injured " fld="5" baseField="0" baseItem="0"/>
  </dataFields>
  <formats count="4">
    <format dxfId="167">
      <pivotArea field="0" type="button" dataOnly="0" labelOnly="1" outline="0" axis="axisRow" fieldPosition="0"/>
    </format>
    <format dxfId="166">
      <pivotArea field="-2" type="button" dataOnly="0" labelOnly="1" outline="0" axis="axisRow" fieldPosition="1"/>
    </format>
    <format dxfId="165">
      <pivotArea dataOnly="0" labelOnly="1" outline="0" fieldPosition="0">
        <references count="1">
          <reference field="0" count="0"/>
        </references>
      </pivotArea>
    </format>
    <format dxfId="1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537B606-CF50-4623-B778-4024932A3FD3}" name="PivotTable8" cacheId="0" dataOnRows="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J1:L6" firstHeaderRow="1" firstDataRow="1" firstDataCol="2"/>
  <pivotFields count="6">
    <pivotField axis="axisRow" compact="0" outline="0" showAll="0">
      <items count="52">
        <item h="1" x="0"/>
        <item x="1"/>
        <item h="1" x="2"/>
        <item h="1" x="3"/>
        <item h="1" x="4"/>
        <item h="1" x="5"/>
        <item h="1" x="6"/>
        <item h="1" x="7"/>
        <item h="1" x="8"/>
        <item h="1" x="10"/>
        <item h="1" x="9"/>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2">
    <field x="0"/>
    <field x="-2"/>
  </rowFields>
  <rowItems count="5">
    <i>
      <x v="1"/>
      <x/>
    </i>
    <i r="1" i="1">
      <x v="1"/>
    </i>
    <i r="1" i="2">
      <x v="2"/>
    </i>
    <i r="1" i="3">
      <x v="3"/>
    </i>
    <i r="1" i="4">
      <x v="4"/>
    </i>
  </rowItems>
  <colItems count="1">
    <i/>
  </colItems>
  <dataFields count="5">
    <dataField name="Total number of Accidents " fld="1" baseField="0" baseItem="0"/>
    <dataField name="Persons Killed " fld="2" baseField="0" baseItem="0"/>
    <dataField name="Greviously Injured " fld="3" baseField="0" baseItem="0"/>
    <dataField name="Minor Injury " fld="4" baseField="0" baseItem="0"/>
    <dataField name="Total Injured " fld="5" baseField="0" baseItem="0"/>
  </dataFields>
  <formats count="12">
    <format dxfId="139">
      <pivotArea field="0" type="button" dataOnly="0" labelOnly="1" outline="0" axis="axisRow" fieldPosition="0"/>
    </format>
    <format dxfId="138">
      <pivotArea field="-2" type="button" dataOnly="0" labelOnly="1" outline="0" axis="axisRow" fieldPosition="1"/>
    </format>
    <format dxfId="137">
      <pivotArea dataOnly="0" labelOnly="1" grandCol="1" outline="0" axis="axisCol" fieldPosition="0"/>
    </format>
    <format dxfId="136">
      <pivotArea type="all" dataOnly="0" outline="0" fieldPosition="0"/>
    </format>
    <format dxfId="135">
      <pivotArea outline="0" collapsedLevelsAreSubtotals="1" fieldPosition="0"/>
    </format>
    <format dxfId="134">
      <pivotArea field="0" type="button" dataOnly="0" labelOnly="1" outline="0" axis="axisRow" fieldPosition="0"/>
    </format>
    <format dxfId="133">
      <pivotArea field="-2" type="button" dataOnly="0" labelOnly="1" outline="0" axis="axisRow" fieldPosition="1"/>
    </format>
    <format dxfId="132">
      <pivotArea dataOnly="0" labelOnly="1" outline="0" fieldPosition="0">
        <references count="1">
          <reference field="0" count="0"/>
        </references>
      </pivotArea>
    </format>
    <format dxfId="131">
      <pivotArea dataOnly="0" labelOnly="1" outline="0" fieldPosition="0">
        <references count="2">
          <reference field="4294967294" count="5">
            <x v="0"/>
            <x v="1"/>
            <x v="2"/>
            <x v="3"/>
            <x v="4"/>
          </reference>
          <reference field="0" count="0" selected="0"/>
        </references>
      </pivotArea>
    </format>
    <format dxfId="130">
      <pivotArea dataOnly="0" labelOnly="1" grandCol="1" outline="0" axis="axisCol" fieldPosition="0"/>
    </format>
    <format dxfId="129">
      <pivotArea dataOnly="0" labelOnly="1" outline="0" fieldPosition="0">
        <references count="1">
          <reference field="0" count="0"/>
        </references>
      </pivotArea>
    </format>
    <format dxfId="1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5F7BAB-5219-4BAC-9E81-2C0CB296267A}" name="PivotTable3" cacheId="80" dataOnRows="1" applyNumberFormats="0" applyBorderFormats="0" applyFontFormats="0" applyPatternFormats="0" applyAlignmentFormats="0" applyWidthHeightFormats="1" dataCaption="Values" updatedVersion="6" minRefreshableVersion="3" showDrill="0" useAutoFormatting="1" subtotalHiddenItems="1" itemPrintTitles="1" createdVersion="6" indent="0" outline="1" outlineData="1" multipleFieldFilters="0" chartFormat="6">
  <location ref="E3:F8" firstHeaderRow="1" firstDataRow="1" firstDataCol="1"/>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5">
    <i>
      <x/>
    </i>
    <i i="1">
      <x v="1"/>
    </i>
    <i i="2">
      <x v="2"/>
    </i>
    <i i="3">
      <x v="3"/>
    </i>
    <i i="4">
      <x v="4"/>
    </i>
  </rowItems>
  <colItems count="1">
    <i/>
  </colItems>
  <dataFields count="5">
    <dataField name="Y-Junction Minor Injury" fld="0" baseField="0" baseItem="0"/>
    <dataField name="Four Junction Minor Injury" fld="1" baseField="0" baseItem="0"/>
    <dataField name="Other Minor Injury" fld="2" baseField="0" baseItem="0"/>
    <dataField name="Staggered Junction Minor Injury" fld="3" baseField="0" baseItem="0"/>
    <dataField name="T-Junction Minor Injury" fld="4" baseField="0" baseItem="0"/>
  </dataFields>
  <formats count="5">
    <format dxfId="319">
      <pivotArea type="all" dataOnly="0" outline="0" fieldPosition="0"/>
    </format>
    <format dxfId="318">
      <pivotArea outline="0" collapsedLevelsAreSubtotals="1" fieldPosition="0"/>
    </format>
    <format dxfId="317">
      <pivotArea field="-2" type="button" dataOnly="0" labelOnly="1" outline="0" axis="axisRow" fieldPosition="0"/>
    </format>
    <format dxfId="316">
      <pivotArea dataOnly="0" labelOnly="1" outline="0" fieldPosition="0">
        <references count="1">
          <reference field="4294967294" count="1">
            <x v="0"/>
          </reference>
        </references>
      </pivotArea>
    </format>
    <format dxfId="315">
      <pivotArea dataOnly="0" labelOnly="1" grandCol="1" outline="0" axis="axisCol" fieldPosition="0"/>
    </format>
  </format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1">
          <reference field="4294967294" count="1" selected="0">
            <x v="0"/>
          </reference>
        </references>
      </pivotArea>
    </chartFormat>
    <chartFormat chart="2" format="15">
      <pivotArea type="data" outline="0" fieldPosition="0">
        <references count="1">
          <reference field="4294967294" count="1" selected="0">
            <x v="1"/>
          </reference>
        </references>
      </pivotArea>
    </chartFormat>
    <chartFormat chart="2" format="16">
      <pivotArea type="data" outline="0" fieldPosition="0">
        <references count="1">
          <reference field="4294967294" count="1" selected="0">
            <x v="2"/>
          </reference>
        </references>
      </pivotArea>
    </chartFormat>
    <chartFormat chart="2" format="17">
      <pivotArea type="data" outline="0" fieldPosition="0">
        <references count="1">
          <reference field="4294967294" count="1" selected="0">
            <x v="3"/>
          </reference>
        </references>
      </pivotArea>
    </chartFormat>
    <chartFormat chart="2" format="18">
      <pivotArea type="data" outline="0" fieldPosition="0">
        <references count="1">
          <reference field="4294967294" count="1" selected="0">
            <x v="4"/>
          </reference>
        </references>
      </pivotArea>
    </chartFormat>
  </chartFormats>
  <pivotHierarchies count="99">
    <pivotHierarchy multipleItemSelectionAllowed="1" dragToData="1">
      <members count="1" level="1">
        <member name="[Four_Junction].[States/UTs].&amp;[Agr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our Junction Minor Injury"/>
    <pivotHierarchy dragToData="1" caption="Other Minor Injury"/>
    <pivotHierarchy dragToData="1" caption="Staggered Junction Minor Injury"/>
    <pivotHierarchy dragToData="1" caption="T-Junction Minor Injury"/>
    <pivotHierarchy dragToData="1" caption="Y-Junction Minor Inju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our_Junction]"/>
        <x15:activeTabTopLevelEntity name="[Other]"/>
        <x15:activeTabTopLevelEntity name="[Staggered_Junction]"/>
        <x15:activeTabTopLevelEntity name="[T_Junction]"/>
        <x15:activeTabTopLevelEntity name="[Y_Jun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F68AA2-D945-4ACA-8A07-A9DCD5DE5239}" name="PivotTable5" cacheId="86"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3:F25" firstHeaderRow="1" firstDataRow="1" firstDataCol="1"/>
  <pivotFields count="3">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
    <i>
      <x/>
    </i>
    <i i="1">
      <x v="1"/>
    </i>
  </rowItems>
  <colItems count="1">
    <i/>
  </colItems>
  <dataFields count="2">
    <dataField name="Rank of Accidents" fld="0" baseField="0" baseItem="0"/>
    <dataField name="Rank of Persons Killed" fld="1" baseField="0" baseItem="0"/>
  </dataFields>
  <formats count="5">
    <format dxfId="324">
      <pivotArea type="all" dataOnly="0" outline="0" fieldPosition="0"/>
    </format>
    <format dxfId="323">
      <pivotArea outline="0" collapsedLevelsAreSubtotals="1" fieldPosition="0"/>
    </format>
    <format dxfId="322">
      <pivotArea field="-2" type="button" dataOnly="0" labelOnly="1" outline="0" axis="axisRow" fieldPosition="0"/>
    </format>
    <format dxfId="321">
      <pivotArea dataOnly="0" labelOnly="1" outline="0" fieldPosition="0">
        <references count="1">
          <reference field="4294967294" count="2">
            <x v="0"/>
            <x v="1"/>
          </reference>
        </references>
      </pivotArea>
    </format>
    <format dxfId="320">
      <pivotArea dataOnly="0" labelOnly="1" grandCol="1" outline="0" axis="axisCol" fieldPosition="0"/>
    </format>
  </formats>
  <pivotHierarchies count="99">
    <pivotHierarchy multipleItemSelectionAllowed="1" dragToData="1">
      <members count="1" level="1">
        <member name="[Four_Junction].[States/UTs].&amp;[Agr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ank of Accidents"/>
    <pivotHierarchy dragToData="1" caption="Rank of Persons Kille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_Junction]"/>
        <x15:activeTabTopLevelEntity name="[Four_Jun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21581E-25CC-4D7C-B613-AA8CBAC1272E}" name="PivotTable1" cacheId="74"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13:B19"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2"/>
  </rowFields>
  <rowItems count="6">
    <i>
      <x/>
    </i>
    <i i="1">
      <x v="1"/>
    </i>
    <i i="2">
      <x v="2"/>
    </i>
    <i i="3">
      <x v="3"/>
    </i>
    <i i="4">
      <x v="4"/>
    </i>
    <i i="5">
      <x v="5"/>
    </i>
  </rowItems>
  <colItems count="1">
    <i/>
  </colItems>
  <dataFields count="6">
    <dataField name="Y-Junction Persons Killed" fld="0" baseField="0" baseItem="0"/>
    <dataField name="Fourth Junction Persons Killed" fld="1" baseField="0" baseItem="0"/>
    <dataField name="Round Junction Persons Killed" fld="2" baseField="0" baseItem="0"/>
    <dataField name="Staggered Junction Persons Killed" fld="3" baseField="0" baseItem="0"/>
    <dataField name="T-Junction Persons Killed" fld="4" baseField="0" baseItem="0"/>
    <dataField name="Other Killed" fld="6" baseField="0" baseItem="314338487"/>
  </dataFields>
  <formats count="7">
    <format dxfId="331">
      <pivotArea type="all" dataOnly="0" outline="0" fieldPosition="0"/>
    </format>
    <format dxfId="330">
      <pivotArea outline="0" collapsedLevelsAreSubtotals="1" fieldPosition="0"/>
    </format>
    <format dxfId="329">
      <pivotArea field="-2" type="button" dataOnly="0" labelOnly="1" outline="0" axis="axisRow" fieldPosition="0"/>
    </format>
    <format dxfId="328">
      <pivotArea dataOnly="0" labelOnly="1" outline="0" fieldPosition="0">
        <references count="1">
          <reference field="4294967294" count="1">
            <x v="0"/>
          </reference>
        </references>
      </pivotArea>
    </format>
    <format dxfId="327">
      <pivotArea dataOnly="0" labelOnly="1" grandCol="1" outline="0" axis="axisCol" fieldPosition="0"/>
    </format>
    <format dxfId="326">
      <pivotArea dataOnly="0" labelOnly="1" outline="0" fieldPosition="0">
        <references count="1">
          <reference field="4294967294" count="5">
            <x v="0"/>
            <x v="1"/>
            <x v="2"/>
            <x v="3"/>
            <x v="4"/>
          </reference>
        </references>
      </pivotArea>
    </format>
    <format dxfId="325">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4"/>
          </reference>
        </references>
      </pivotArea>
    </chartFormat>
    <chartFormat chart="2" format="4">
      <pivotArea type="data" outline="0" fieldPosition="0">
        <references count="1">
          <reference field="4294967294" count="1" selected="0">
            <x v="3"/>
          </reference>
        </references>
      </pivotArea>
    </chartFormat>
    <chartFormat chart="2" format="5">
      <pivotArea type="data" outline="0" fieldPosition="0">
        <references count="1">
          <reference field="4294967294" count="1" selected="0">
            <x v="2"/>
          </reference>
        </references>
      </pivotArea>
    </chartFormat>
    <chartFormat chart="2" format="6">
      <pivotArea type="data" outline="0" fieldPosition="0">
        <references count="1">
          <reference field="4294967294" count="1" selected="0">
            <x v="1"/>
          </reference>
        </references>
      </pivotArea>
    </chartFormat>
    <chartFormat chart="2" format="7">
      <pivotArea type="data" outline="0" fieldPosition="0">
        <references count="1">
          <reference field="4294967294" count="1" selected="0">
            <x v="0"/>
          </reference>
        </references>
      </pivotArea>
    </chartFormat>
  </chartFormats>
  <pivotHierarchies count="99">
    <pivotHierarchy multipleItemSelectionAllowed="1" dragToData="1">
      <members count="1" level="1">
        <member name="[Four_Junction].[States/UTs].&amp;[Agr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ourth Junction Persons Killed"/>
    <pivotHierarchy dragToData="1" caption="T-Junction Persons Killed"/>
    <pivotHierarchy dragToData="1" caption="Y-Junction Persons Killed"/>
    <pivotHierarchy dragToData="1" caption="Staggered Junction Persons Killed"/>
    <pivotHierarchy dragToData="1" caption="Round Junction Persons Killed"/>
    <pivotHierarchy dragToData="1" caption="Other Kill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_Junction]"/>
        <x15:activeTabTopLevelEntity name="[Y_Junction]"/>
        <x15:activeTabTopLevelEntity name="[Range]"/>
        <x15:activeTabTopLevelEntity name="[Four_Junction]"/>
        <x15:activeTabTopLevelEntity name="[Staggered_Junction]"/>
        <x15:activeTabTopLevelEntity name="[Round_Junction]"/>
        <x15:activeTabTopLevelEntity name="[Oth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292BAA-0046-4B5F-94F0-EAB0148E67F6}" name="PivotTable4" cacheId="83"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13:F19"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2"/>
  </rowFields>
  <rowItems count="6">
    <i>
      <x/>
    </i>
    <i i="1">
      <x v="1"/>
    </i>
    <i i="2">
      <x v="2"/>
    </i>
    <i i="3">
      <x v="3"/>
    </i>
    <i i="4">
      <x v="4"/>
    </i>
    <i i="5">
      <x v="5"/>
    </i>
  </rowItems>
  <colItems count="1">
    <i/>
  </colItems>
  <dataFields count="6">
    <dataField name="Y-Junction Total Injured" fld="0" baseField="0" baseItem="0"/>
    <dataField name="Four Junction Total Injured" fld="1" baseField="0" baseItem="0"/>
    <dataField name="Round Junction Total Injured" fld="2" baseField="0" baseItem="0"/>
    <dataField name="Staggered Junction Total Injured" fld="3" baseField="0" baseItem="0"/>
    <dataField name="T-Junction Total Injured" fld="4" baseField="0" baseItem="0"/>
    <dataField name="Other Total Injured" fld="6" baseField="0" baseItem="0"/>
  </dataFields>
  <formats count="5">
    <format dxfId="336">
      <pivotArea type="all" dataOnly="0" outline="0" fieldPosition="0"/>
    </format>
    <format dxfId="335">
      <pivotArea outline="0" collapsedLevelsAreSubtotals="1" fieldPosition="0"/>
    </format>
    <format dxfId="334">
      <pivotArea field="-2" type="button" dataOnly="0" labelOnly="1" outline="0" axis="axisRow" fieldPosition="0"/>
    </format>
    <format dxfId="333">
      <pivotArea dataOnly="0" labelOnly="1" outline="0" fieldPosition="0">
        <references count="1">
          <reference field="4294967294" count="1">
            <x v="0"/>
          </reference>
        </references>
      </pivotArea>
    </format>
    <format dxfId="332">
      <pivotArea dataOnly="0" labelOnly="1" grandCol="1" outline="0" axis="axisCol" fieldPosition="0"/>
    </format>
  </format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1">
          <reference field="4294967294" count="1" selected="0">
            <x v="0"/>
          </reference>
        </references>
      </pivotArea>
    </chartFormat>
    <chartFormat chart="2" format="10">
      <pivotArea type="data" outline="0" fieldPosition="0">
        <references count="1">
          <reference field="4294967294" count="1" selected="0">
            <x v="1"/>
          </reference>
        </references>
      </pivotArea>
    </chartFormat>
    <chartFormat chart="2" format="11">
      <pivotArea type="data" outline="0" fieldPosition="0">
        <references count="1">
          <reference field="4294967294" count="1" selected="0">
            <x v="2"/>
          </reference>
        </references>
      </pivotArea>
    </chartFormat>
    <chartFormat chart="2" format="12">
      <pivotArea type="data" outline="0" fieldPosition="0">
        <references count="1">
          <reference field="4294967294" count="1" selected="0">
            <x v="3"/>
          </reference>
        </references>
      </pivotArea>
    </chartFormat>
    <chartFormat chart="2" format="13">
      <pivotArea type="data" outline="0" fieldPosition="0">
        <references count="1">
          <reference field="4294967294" count="1" selected="0">
            <x v="4"/>
          </reference>
        </references>
      </pivotArea>
    </chartFormat>
    <chartFormat chart="2" format="14">
      <pivotArea type="data" outline="0" fieldPosition="0">
        <references count="1">
          <reference field="4294967294" count="1" selected="0">
            <x v="5"/>
          </reference>
        </references>
      </pivotArea>
    </chartFormat>
  </chartFormats>
  <pivotHierarchies count="99">
    <pivotHierarchy multipleItemSelectionAllowed="1" dragToData="1">
      <members count="1" level="1">
        <member name="[Four_Junction].[States/UTs].&amp;[Agr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our Junction Total Injured"/>
    <pivotHierarchy dragToData="1" caption="Other Total Injured"/>
    <pivotHierarchy dragToData="1" caption="Round Junction Total Injured"/>
    <pivotHierarchy dragToData="1" caption="Staggered Junction Total Injured"/>
    <pivotHierarchy dragToData="1" caption="T-Junction Total Injured"/>
    <pivotHierarchy dragToData="1" caption="Y-Junction Total Injure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our_Junction]"/>
        <x15:activeTabTopLevelEntity name="[Other]"/>
        <x15:activeTabTopLevelEntity name="[Round_Junction]"/>
        <x15:activeTabTopLevelEntity name="[Staggered_Junction]"/>
        <x15:activeTabTopLevelEntity name="[T_Junction]"/>
        <x15:activeTabTopLevelEntity name="[Y_Jun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254F68-33B7-43F3-9867-9B4E64DD4D4A}" name="PivotTable8" cacheId="0" dataOnRows="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I1:K6" firstHeaderRow="1" firstDataRow="1" firstDataCol="2"/>
  <pivotFields count="6">
    <pivotField axis="axisRow" compact="0" outline="0" showAll="0">
      <items count="52">
        <item h="1" x="0"/>
        <item h="1" x="1"/>
        <item h="1" x="2"/>
        <item h="1" x="3"/>
        <item h="1" x="4"/>
        <item h="1" x="5"/>
        <item h="1" x="6"/>
        <item h="1" x="7"/>
        <item h="1" x="8"/>
        <item h="1" x="10"/>
        <item h="1" x="9"/>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x="50"/>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2">
    <field x="0"/>
    <field x="-2"/>
  </rowFields>
  <rowItems count="5">
    <i>
      <x v="50"/>
      <x/>
    </i>
    <i r="1" i="1">
      <x v="1"/>
    </i>
    <i r="1" i="2">
      <x v="2"/>
    </i>
    <i r="1" i="3">
      <x v="3"/>
    </i>
    <i r="1" i="4">
      <x v="4"/>
    </i>
  </rowItems>
  <colItems count="1">
    <i/>
  </colItems>
  <dataFields count="5">
    <dataField name="Total number of Accidents " fld="1" baseField="0" baseItem="0"/>
    <dataField name="Persons Killed " fld="2" baseField="0" baseItem="0"/>
    <dataField name="Greviously Injured " fld="3" baseField="0" baseItem="0"/>
    <dataField name="Minor Injury " fld="4" baseField="0" baseItem="0"/>
    <dataField name="Total Injured " fld="5" baseField="0" baseItem="0"/>
  </dataFields>
  <formats count="12">
    <format dxfId="348">
      <pivotArea field="0" type="button" dataOnly="0" labelOnly="1" outline="0" axis="axisRow" fieldPosition="0"/>
    </format>
    <format dxfId="347">
      <pivotArea field="-2" type="button" dataOnly="0" labelOnly="1" outline="0" axis="axisRow" fieldPosition="1"/>
    </format>
    <format dxfId="346">
      <pivotArea dataOnly="0" labelOnly="1" grandCol="1" outline="0" axis="axisCol" fieldPosition="0"/>
    </format>
    <format dxfId="345">
      <pivotArea type="all" dataOnly="0" outline="0" fieldPosition="0"/>
    </format>
    <format dxfId="344">
      <pivotArea outline="0" collapsedLevelsAreSubtotals="1" fieldPosition="0"/>
    </format>
    <format dxfId="343">
      <pivotArea field="0" type="button" dataOnly="0" labelOnly="1" outline="0" axis="axisRow" fieldPosition="0"/>
    </format>
    <format dxfId="342">
      <pivotArea field="-2" type="button" dataOnly="0" labelOnly="1" outline="0" axis="axisRow" fieldPosition="1"/>
    </format>
    <format dxfId="341">
      <pivotArea dataOnly="0" labelOnly="1" outline="0" fieldPosition="0">
        <references count="1">
          <reference field="0" count="0"/>
        </references>
      </pivotArea>
    </format>
    <format dxfId="340">
      <pivotArea dataOnly="0" labelOnly="1" outline="0" fieldPosition="0">
        <references count="2">
          <reference field="4294967294" count="5">
            <x v="0"/>
            <x v="1"/>
            <x v="2"/>
            <x v="3"/>
            <x v="4"/>
          </reference>
          <reference field="0" count="0" selected="0"/>
        </references>
      </pivotArea>
    </format>
    <format dxfId="339">
      <pivotArea dataOnly="0" labelOnly="1" grandCol="1" outline="0" axis="axisCol" fieldPosition="0"/>
    </format>
    <format dxfId="338">
      <pivotArea dataOnly="0" labelOnly="1" outline="0" fieldPosition="0">
        <references count="1">
          <reference field="0" count="0"/>
        </references>
      </pivotArea>
    </format>
    <format dxfId="3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7AC9D9-53AF-46C2-99A6-6B250E4C462B}" name="PivotTable2" cacheId="7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B29"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2"/>
  </rowFields>
  <rowItems count="6">
    <i>
      <x/>
    </i>
    <i i="1">
      <x v="1"/>
    </i>
    <i i="2">
      <x v="2"/>
    </i>
    <i i="3">
      <x v="3"/>
    </i>
    <i i="4">
      <x v="4"/>
    </i>
    <i i="5">
      <x v="5"/>
    </i>
  </rowItems>
  <colItems count="1">
    <i/>
  </colItems>
  <dataFields count="6">
    <dataField name="Y-Junction Greviously Injured" fld="0" baseField="0" baseItem="0"/>
    <dataField name="Fourth Junction Greviously Injured" fld="1" baseField="0" baseItem="0"/>
    <dataField name="Round Junction Greviously Injured" fld="2" baseField="0" baseItem="0"/>
    <dataField name="Staggered Junction Greviously Injured" fld="3" baseField="0" baseItem="0"/>
    <dataField name="T-Junction Greviously Injured" fld="4" baseField="0" baseItem="0"/>
    <dataField name="Other Greviously Injured" fld="6" baseField="0" baseItem="0"/>
  </dataFields>
  <formats count="5">
    <format dxfId="353">
      <pivotArea type="all" dataOnly="0" outline="0" fieldPosition="0"/>
    </format>
    <format dxfId="352">
      <pivotArea outline="0" collapsedLevelsAreSubtotals="1" fieldPosition="0"/>
    </format>
    <format dxfId="351">
      <pivotArea field="-2" type="button" dataOnly="0" labelOnly="1" outline="0" axis="axisRow" fieldPosition="0"/>
    </format>
    <format dxfId="350">
      <pivotArea dataOnly="0" labelOnly="1" outline="0" fieldPosition="0">
        <references count="1">
          <reference field="4294967294" count="1">
            <x v="0"/>
          </reference>
        </references>
      </pivotArea>
    </format>
    <format dxfId="349">
      <pivotArea dataOnly="0" labelOnly="1" grandCol="1" outline="0" axis="axisCol" fieldPosition="0"/>
    </format>
  </formats>
  <chartFormats count="7">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5"/>
          </reference>
        </references>
      </pivotArea>
    </chartFormat>
    <chartFormat chart="2" format="4">
      <pivotArea type="data" outline="0" fieldPosition="0">
        <references count="1">
          <reference field="4294967294" count="1" selected="0">
            <x v="4"/>
          </reference>
        </references>
      </pivotArea>
    </chartFormat>
    <chartFormat chart="2" format="5">
      <pivotArea type="data" outline="0" fieldPosition="0">
        <references count="1">
          <reference field="4294967294" count="1" selected="0">
            <x v="3"/>
          </reference>
        </references>
      </pivotArea>
    </chartFormat>
    <chartFormat chart="2" format="6">
      <pivotArea type="data" outline="0" fieldPosition="0">
        <references count="1">
          <reference field="4294967294" count="1" selected="0">
            <x v="2"/>
          </reference>
        </references>
      </pivotArea>
    </chartFormat>
    <chartFormat chart="2" format="7">
      <pivotArea type="data" outline="0" fieldPosition="0">
        <references count="1">
          <reference field="4294967294" count="1" selected="0">
            <x v="1"/>
          </reference>
        </references>
      </pivotArea>
    </chartFormat>
    <chartFormat chart="2" format="8">
      <pivotArea type="data" outline="0" fieldPosition="0">
        <references count="1">
          <reference field="4294967294" count="1" selected="0">
            <x v="0"/>
          </reference>
        </references>
      </pivotArea>
    </chartFormat>
  </chartFormats>
  <pivotHierarchies count="99">
    <pivotHierarchy multipleItemSelectionAllowed="1" dragToData="1">
      <members count="1" level="1">
        <member name="[Four_Junction].[States/UTs].&amp;[Agr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Junction Greviously Injured"/>
    <pivotHierarchy dragToData="1" caption="Y-Junction Greviously Injured"/>
    <pivotHierarchy dragToData="1" caption="Fourth Junction Greviously Injured"/>
    <pivotHierarchy dragToData="1" caption="Other Greviously Injured"/>
    <pivotHierarchy dragToData="1" caption="Round Junction Greviously Injured"/>
    <pivotHierarchy dragToData="1" caption="Staggered Junction Greviously Injur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_Junction]"/>
        <x15:activeTabTopLevelEntity name="[Y_Junction]"/>
        <x15:activeTabTopLevelEntity name="[Four_Junction]"/>
        <x15:activeTabTopLevelEntity name="[Other]"/>
        <x15:activeTabTopLevelEntity name="[Round_Junction]"/>
        <x15:activeTabTopLevelEntity name="[Staggered_Jun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F93EA7-7521-4D07-B731-B9732FD6BACF}" name="PivotTable27"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I17:K22" firstHeaderRow="0" firstDataRow="1" firstDataCol="1"/>
  <pivotFields count="3">
    <pivotField name="States/Ut's for line chart " axis="axisRow" compact="0" outline="0" showAll="0" defaultSubtotal="0">
      <items count="50">
        <item x="0"/>
        <item x="1"/>
        <item x="2"/>
        <item x="3"/>
        <item x="4"/>
        <item h="1" x="5"/>
        <item h="1" x="6"/>
        <item h="1" x="7"/>
        <item h="1" x="8"/>
        <item h="1" x="10"/>
        <item h="1" x="9"/>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s>
    </pivotField>
    <pivotField dataField="1" compact="0" outline="0" showAll="0" defaultSubtotal="0"/>
    <pivotField dataField="1" compact="0" outline="0" showAll="0" defaultSubtotal="0"/>
  </pivotFields>
  <rowFields count="1">
    <field x="0"/>
  </rowFields>
  <rowItems count="5">
    <i>
      <x/>
    </i>
    <i>
      <x v="1"/>
    </i>
    <i>
      <x v="2"/>
    </i>
    <i>
      <x v="3"/>
    </i>
    <i>
      <x v="4"/>
    </i>
  </rowItems>
  <colFields count="1">
    <field x="-2"/>
  </colFields>
  <colItems count="2">
    <i>
      <x/>
    </i>
    <i i="1">
      <x v="1"/>
    </i>
  </colItems>
  <dataFields count="2">
    <dataField name="Total Accidents" fld="1" baseField="0" baseItem="0"/>
    <dataField name="Persons Killed " fld="2" baseField="0" baseItem="0"/>
  </dataFields>
  <formats count="5">
    <format dxfId="358">
      <pivotArea type="all" dataOnly="0" outline="0" fieldPosition="0"/>
    </format>
    <format dxfId="357">
      <pivotArea outline="0" collapsedLevelsAreSubtotals="1" fieldPosition="0"/>
    </format>
    <format dxfId="356">
      <pivotArea field="0" type="button" dataOnly="0" labelOnly="1" outline="0" axis="axisRow" fieldPosition="0"/>
    </format>
    <format dxfId="355">
      <pivotArea dataOnly="0" labelOnly="1" outline="0" fieldPosition="0">
        <references count="1">
          <reference field="0" count="0"/>
        </references>
      </pivotArea>
    </format>
    <format dxfId="354">
      <pivotArea dataOnly="0" labelOnly="1" outline="0" fieldPosition="0">
        <references count="1">
          <reference field="4294967294" count="2">
            <x v="0"/>
            <x v="1"/>
          </reference>
        </references>
      </pivotArea>
    </format>
  </format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6BE0B1-EDA3-484B-BD25-71018EE57FFC}" name="PivotTable1" cacheId="2" dataOnRows="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L1:N8" firstHeaderRow="1" firstDataRow="1" firstDataCol="2"/>
  <pivotFields count="8">
    <pivotField axis="axisRow" compact="0" outline="0" showAll="0" defaultSubtotal="0">
      <items count="50">
        <item x="0"/>
        <item h="1" x="1"/>
        <item h="1" x="2"/>
        <item h="1" x="3"/>
        <item h="1" x="4"/>
        <item h="1" x="5"/>
        <item h="1" x="6"/>
        <item h="1" x="7"/>
        <item h="1" x="8"/>
        <item h="1" x="10"/>
        <item h="1" x="9"/>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0"/>
    <field x="-2"/>
  </rowFields>
  <rowItems count="7">
    <i>
      <x/>
      <x/>
    </i>
    <i r="1" i="1">
      <x v="1"/>
    </i>
    <i r="1" i="2">
      <x v="2"/>
    </i>
    <i r="1" i="3">
      <x v="3"/>
    </i>
    <i r="1" i="4">
      <x v="4"/>
    </i>
    <i r="1" i="5">
      <x v="5"/>
    </i>
    <i r="1" i="6">
      <x v="6"/>
    </i>
  </rowItems>
  <colItems count="1">
    <i/>
  </colItems>
  <dataFields count="7">
    <dataField name="Total number of Accidents  " fld="1" baseField="0" baseItem="0"/>
    <dataField name="Rank of Accidents " fld="2" baseField="0" baseItem="0"/>
    <dataField name="Persons Killed  " fld="3" baseField="0" baseItem="0"/>
    <dataField name="Rank of Persons Killed " fld="4" baseField="0" baseItem="0"/>
    <dataField name="Greviously Injured " fld="5" baseField="0" baseItem="0"/>
    <dataField name="Minor Injury " fld="6" baseField="0" baseItem="0"/>
    <dataField name="Total Injured " fld="7" baseField="0" baseItem="0"/>
  </dataFields>
  <formats count="15">
    <format dxfId="305">
      <pivotArea type="all" dataOnly="0" outline="0" fieldPosition="0"/>
    </format>
    <format dxfId="304">
      <pivotArea outline="0" collapsedLevelsAreSubtotals="1" fieldPosition="0"/>
    </format>
    <format dxfId="303">
      <pivotArea field="0" type="button" dataOnly="0" labelOnly="1" outline="0" axis="axisRow" fieldPosition="0"/>
    </format>
    <format dxfId="302">
      <pivotArea field="-2" type="button" dataOnly="0" labelOnly="1" outline="0" axis="axisRow" fieldPosition="1"/>
    </format>
    <format dxfId="301">
      <pivotArea dataOnly="0" labelOnly="1" outline="0" fieldPosition="0">
        <references count="1">
          <reference field="0" count="0"/>
        </references>
      </pivotArea>
    </format>
    <format dxfId="300">
      <pivotArea dataOnly="0" labelOnly="1" outline="0" fieldPosition="0">
        <references count="2">
          <reference field="4294967294" count="7">
            <x v="0"/>
            <x v="1"/>
            <x v="2"/>
            <x v="3"/>
            <x v="4"/>
            <x v="5"/>
            <x v="6"/>
          </reference>
          <reference field="0" count="0" selected="0"/>
        </references>
      </pivotArea>
    </format>
    <format dxfId="299">
      <pivotArea dataOnly="0" labelOnly="1" grandCol="1" outline="0" axis="axisCol" fieldPosition="0"/>
    </format>
    <format dxfId="298">
      <pivotArea type="all" dataOnly="0" outline="0" fieldPosition="0"/>
    </format>
    <format dxfId="297">
      <pivotArea outline="0" collapsedLevelsAreSubtotals="1" fieldPosition="0"/>
    </format>
    <format dxfId="296">
      <pivotArea field="0" type="button" dataOnly="0" labelOnly="1" outline="0" axis="axisRow" fieldPosition="0"/>
    </format>
    <format dxfId="295">
      <pivotArea field="-2" type="button" dataOnly="0" labelOnly="1" outline="0" axis="axisRow" fieldPosition="1"/>
    </format>
    <format dxfId="294">
      <pivotArea dataOnly="0" labelOnly="1" outline="0" fieldPosition="0">
        <references count="1">
          <reference field="0" count="0"/>
        </references>
      </pivotArea>
    </format>
    <format dxfId="293">
      <pivotArea dataOnly="0" labelOnly="1" outline="0" fieldPosition="0">
        <references count="2">
          <reference field="4294967294" count="7">
            <x v="0"/>
            <x v="1"/>
            <x v="2"/>
            <x v="3"/>
            <x v="4"/>
            <x v="5"/>
            <x v="6"/>
          </reference>
          <reference field="0" count="0" selected="0"/>
        </references>
      </pivotArea>
    </format>
    <format dxfId="292">
      <pivotArea dataOnly="0" labelOnly="1" grandCol="1" outline="0" axis="axisCol" fieldPosition="0"/>
    </format>
    <format dxfId="291">
      <pivotArea dataOnly="0" labelOnly="1" outline="0" fieldPosition="0">
        <references count="2">
          <reference field="4294967294" count="7">
            <x v="0"/>
            <x v="1"/>
            <x v="2"/>
            <x v="3"/>
            <x v="4"/>
            <x v="5"/>
            <x v="6"/>
          </reference>
          <reference field="0"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UTs" xr10:uid="{AE0AAF15-E4AC-4F35-A1C1-ED4C4A4EB5C1}" sourceName="States/UTs">
  <pivotTables>
    <pivotTable tabId="2" name="PivotTable1"/>
  </pivotTables>
  <data>
    <tabular pivotCacheId="1955520064">
      <items count="50">
        <i x="0" s="1"/>
        <i x="1"/>
        <i x="2"/>
        <i x="3"/>
        <i x="4"/>
        <i x="5"/>
        <i x="6"/>
        <i x="7"/>
        <i x="8"/>
        <i x="10"/>
        <i x="9"/>
        <i x="11"/>
        <i x="12"/>
        <i x="13"/>
        <i x="14"/>
        <i x="15"/>
        <i x="16"/>
        <i x="17"/>
        <i x="18"/>
        <i x="19"/>
        <i x="20"/>
        <i x="21"/>
        <i x="22"/>
        <i x="23"/>
        <i x="24"/>
        <i x="25"/>
        <i x="26"/>
        <i x="27"/>
        <i x="28"/>
        <i x="29"/>
        <i x="30"/>
        <i x="31"/>
        <i x="32"/>
        <i x="33"/>
        <i x="34"/>
        <i x="35"/>
        <i x="36"/>
        <i x="37"/>
        <i x="38"/>
        <i x="39"/>
        <i x="40"/>
        <i x="41"/>
        <i x="42"/>
        <i x="43"/>
        <i x="44"/>
        <i x="45"/>
        <i x="46"/>
        <i x="47"/>
        <i x="48"/>
        <i x="49"/>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UTs8" xr10:uid="{E06C5055-CDB6-460A-B46D-1C158010C691}" sourceName="States/UTs">
  <pivotTables>
    <pivotTable tabId="25" name="PivotTable27"/>
  </pivotTables>
  <data>
    <tabular pivotCacheId="1703330979">
      <items count="50">
        <i x="0" s="1"/>
        <i x="1" s="1"/>
        <i x="2" s="1"/>
        <i x="3" s="1"/>
        <i x="4" s="1"/>
        <i x="5"/>
        <i x="6"/>
        <i x="7"/>
        <i x="8"/>
        <i x="10"/>
        <i x="9"/>
        <i x="11"/>
        <i x="12"/>
        <i x="13"/>
        <i x="14"/>
        <i x="15"/>
        <i x="16"/>
        <i x="17"/>
        <i x="18"/>
        <i x="19"/>
        <i x="20"/>
        <i x="21"/>
        <i x="22"/>
        <i x="23"/>
        <i x="24"/>
        <i x="25"/>
        <i x="26"/>
        <i x="27"/>
        <i x="28"/>
        <i x="29"/>
        <i x="30"/>
        <i x="31"/>
        <i x="32"/>
        <i x="33"/>
        <i x="34"/>
        <i x="35"/>
        <i x="36"/>
        <i x="37"/>
        <i x="38"/>
        <i x="39"/>
        <i x="40"/>
        <i x="41"/>
        <i x="42"/>
        <i x="43"/>
        <i x="44"/>
        <i x="45"/>
        <i x="46"/>
        <i x="47"/>
        <i x="48"/>
        <i x="4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UTs1" xr10:uid="{D6A795BD-B759-4F20-9375-A61F7B2B3774}" sourceName="States/UTs">
  <pivotTables>
    <pivotTable tabId="3" name="PivotTable2"/>
  </pivotTables>
  <data>
    <tabular pivotCacheId="719095027">
      <items count="50">
        <i x="0" s="1"/>
        <i x="1"/>
        <i x="2"/>
        <i x="3"/>
        <i x="4"/>
        <i x="5"/>
        <i x="6"/>
        <i x="7"/>
        <i x="8"/>
        <i x="10"/>
        <i x="9"/>
        <i x="11"/>
        <i x="12"/>
        <i x="13"/>
        <i x="14"/>
        <i x="15"/>
        <i x="16"/>
        <i x="17"/>
        <i x="18"/>
        <i x="19"/>
        <i x="20"/>
        <i x="21"/>
        <i x="22"/>
        <i x="23"/>
        <i x="24"/>
        <i x="25"/>
        <i x="26"/>
        <i x="27"/>
        <i x="28"/>
        <i x="29"/>
        <i x="30"/>
        <i x="31"/>
        <i x="32"/>
        <i x="33"/>
        <i x="34"/>
        <i x="35"/>
        <i x="36"/>
        <i x="37"/>
        <i x="38"/>
        <i x="39"/>
        <i x="40"/>
        <i x="41"/>
        <i x="42"/>
        <i x="43"/>
        <i x="44"/>
        <i x="45"/>
        <i x="46"/>
        <i x="47"/>
        <i x="48"/>
        <i x="49"/>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UTs2" xr10:uid="{CACBB812-47B8-4175-9FBB-FB9354F66DD7}" sourceName="States/UTs">
  <pivotTables>
    <pivotTable tabId="4" name="PivotTable4"/>
  </pivotTables>
  <data>
    <tabular pivotCacheId="777324154">
      <items count="50">
        <i x="0"/>
        <i x="1"/>
        <i x="2" s="1"/>
        <i x="3"/>
        <i x="4"/>
        <i x="5"/>
        <i x="6"/>
        <i x="7"/>
        <i x="8"/>
        <i x="10"/>
        <i x="9"/>
        <i x="11"/>
        <i x="12"/>
        <i x="13"/>
        <i x="14"/>
        <i x="15"/>
        <i x="16"/>
        <i x="17"/>
        <i x="18"/>
        <i x="19"/>
        <i x="20"/>
        <i x="21"/>
        <i x="22"/>
        <i x="23"/>
        <i x="24"/>
        <i x="25"/>
        <i x="26"/>
        <i x="27"/>
        <i x="28"/>
        <i x="29"/>
        <i x="30"/>
        <i x="31"/>
        <i x="32"/>
        <i x="33"/>
        <i x="34"/>
        <i x="35"/>
        <i x="36"/>
        <i x="37"/>
        <i x="38"/>
        <i x="39"/>
        <i x="40"/>
        <i x="41"/>
        <i x="42"/>
        <i x="43"/>
        <i x="44"/>
        <i x="45"/>
        <i x="46"/>
        <i x="47"/>
        <i x="48"/>
        <i x="49"/>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UTs3" xr10:uid="{7E99FBA4-B3A7-4AB5-9142-512215F7BD24}" sourceName="States/UTs">
  <pivotTables>
    <pivotTable tabId="5" name="PivotTable5"/>
  </pivotTables>
  <data>
    <tabular pivotCacheId="306985805">
      <items count="50">
        <i x="0" s="1"/>
        <i x="1"/>
        <i x="2"/>
        <i x="3"/>
        <i x="4"/>
        <i x="5"/>
        <i x="6"/>
        <i x="7"/>
        <i x="8"/>
        <i x="10"/>
        <i x="9"/>
        <i x="11"/>
        <i x="12"/>
        <i x="13"/>
        <i x="14"/>
        <i x="15"/>
        <i x="16"/>
        <i x="17"/>
        <i x="18"/>
        <i x="19"/>
        <i x="20"/>
        <i x="21"/>
        <i x="22"/>
        <i x="23"/>
        <i x="24"/>
        <i x="25"/>
        <i x="26"/>
        <i x="27"/>
        <i x="28"/>
        <i x="29"/>
        <i x="30"/>
        <i x="31"/>
        <i x="32"/>
        <i x="33"/>
        <i x="34"/>
        <i x="35"/>
        <i x="36"/>
        <i x="37"/>
        <i x="38"/>
        <i x="39"/>
        <i x="40"/>
        <i x="41"/>
        <i x="42"/>
        <i x="43"/>
        <i x="44"/>
        <i x="45"/>
        <i x="46"/>
        <i x="47"/>
        <i x="48"/>
        <i x="49"/>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UTs4" xr10:uid="{231D5257-2F5F-435C-ABCD-2F9A675C4FF7}" sourceName="States/UTs">
  <pivotTables>
    <pivotTable tabId="6" name="PivotTable6"/>
  </pivotTables>
  <data>
    <tabular pivotCacheId="801999986">
      <items count="51">
        <i x="0" s="1"/>
        <i x="1"/>
        <i x="2"/>
        <i x="3"/>
        <i x="4"/>
        <i x="5"/>
        <i x="6"/>
        <i x="7"/>
        <i x="8"/>
        <i x="10"/>
        <i x="9"/>
        <i x="11"/>
        <i x="12"/>
        <i x="13"/>
        <i x="14"/>
        <i x="15"/>
        <i x="16"/>
        <i x="17"/>
        <i x="18"/>
        <i x="19"/>
        <i x="20"/>
        <i x="21"/>
        <i x="22"/>
        <i x="23"/>
        <i x="24"/>
        <i x="25"/>
        <i x="26"/>
        <i x="27"/>
        <i x="28"/>
        <i x="29"/>
        <i x="30"/>
        <i x="31"/>
        <i x="32"/>
        <i x="33"/>
        <i x="34"/>
        <i x="35"/>
        <i x="36"/>
        <i x="37"/>
        <i x="38"/>
        <i x="39"/>
        <i x="40"/>
        <i x="41"/>
        <i x="42"/>
        <i x="43"/>
        <i x="44"/>
        <i x="45"/>
        <i x="46"/>
        <i x="47"/>
        <i x="48"/>
        <i x="49"/>
        <i x="50"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UTs5" xr10:uid="{AE0FEB14-67DA-4D1D-82C7-0ADAD4E17B47}" sourceName="States/UTs">
  <pivotTables>
    <pivotTable tabId="7" name="PivotTable7"/>
  </pivotTables>
  <data>
    <tabular pivotCacheId="2027825874">
      <items count="50">
        <i x="0" s="1"/>
        <i x="1"/>
        <i x="2"/>
        <i x="3"/>
        <i x="4"/>
        <i x="5"/>
        <i x="6"/>
        <i x="7"/>
        <i x="8"/>
        <i x="10"/>
        <i x="9"/>
        <i x="11"/>
        <i x="12"/>
        <i x="13"/>
        <i x="14"/>
        <i x="15"/>
        <i x="16"/>
        <i x="17"/>
        <i x="18"/>
        <i x="19"/>
        <i x="20"/>
        <i x="21"/>
        <i x="22"/>
        <i x="23"/>
        <i x="24"/>
        <i x="25"/>
        <i x="26"/>
        <i x="27"/>
        <i x="28"/>
        <i x="29"/>
        <i x="30"/>
        <i x="31"/>
        <i x="32"/>
        <i x="33"/>
        <i x="34"/>
        <i x="35"/>
        <i x="36"/>
        <i x="37"/>
        <i x="38"/>
        <i x="39"/>
        <i x="40"/>
        <i x="41"/>
        <i x="42"/>
        <i x="43"/>
        <i x="44"/>
        <i x="45"/>
        <i x="46"/>
        <i x="47"/>
        <i x="48"/>
        <i x="49"/>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UTs61" xr10:uid="{7D241F29-8AC6-49A0-8B93-6692EBC69CAC}" sourceName="States/UTs">
  <pivotTables>
    <pivotTable tabId="10" name="PivotTable8"/>
  </pivotTables>
  <data>
    <tabular pivotCacheId="885299078">
      <items count="51">
        <i x="0"/>
        <i x="1" s="1"/>
        <i x="2"/>
        <i x="3"/>
        <i x="4"/>
        <i x="5"/>
        <i x="6"/>
        <i x="7"/>
        <i x="8"/>
        <i x="10"/>
        <i x="9"/>
        <i x="11"/>
        <i x="12"/>
        <i x="13"/>
        <i x="14"/>
        <i x="15"/>
        <i x="16"/>
        <i x="17"/>
        <i x="18"/>
        <i x="19"/>
        <i x="20"/>
        <i x="21"/>
        <i x="22"/>
        <i x="23"/>
        <i x="24"/>
        <i x="25"/>
        <i x="26"/>
        <i x="27"/>
        <i x="28"/>
        <i x="29"/>
        <i x="30"/>
        <i x="31"/>
        <i x="32"/>
        <i x="33"/>
        <i x="34"/>
        <i x="35"/>
        <i x="36"/>
        <i x="37"/>
        <i x="38"/>
        <i x="39"/>
        <i x="40"/>
        <i x="41"/>
        <i x="42"/>
        <i x="43"/>
        <i x="44"/>
        <i x="45"/>
        <i x="50"/>
        <i x="46"/>
        <i x="47"/>
        <i x="48"/>
        <i x="49"/>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UTs7" xr10:uid="{C985A1F2-5692-4DFC-9B5F-56171A7C5EB4}" sourceName="[Four_Junction].[States/UTs]">
  <pivotTables>
    <pivotTable tabId="25" name="PivotTable15"/>
    <pivotTable tabId="25" name="PivotTable1"/>
    <pivotTable tabId="25" name="PivotTable2"/>
    <pivotTable tabId="25" name="PivotTable3"/>
    <pivotTable tabId="25" name="PivotTable4"/>
    <pivotTable tabId="25" name="PivotTable5"/>
  </pivotTables>
  <data>
    <olap pivotCacheId="335483785">
      <levels count="2">
        <level uniqueName="[Four_Junction].[States/UTs].[(All)]" sourceCaption="(All)" count="0"/>
        <level uniqueName="[Four_Junction].[States/UTs].[States/UTs]" sourceCaption="States/UTs" count="50">
          <ranges>
            <range startItem="0">
              <i n="[Four_Junction].[States/UTs].&amp;[Agra]" c="Agra"/>
              <i n="[Four_Junction].[States/UTs].&amp;[Ahmedabad]" c="Ahmedabad"/>
              <i n="[Four_Junction].[States/UTs].&amp;[Allahabad(Prayagraj)]" c="Allahabad(Prayagraj)"/>
              <i n="[Four_Junction].[States/UTs].&amp;[Amritsar]" c="Amritsar"/>
              <i n="[Four_Junction].[States/UTs].&amp;[Asansol Durgapur]" c="Asansol Durgapur"/>
              <i n="[Four_Junction].[States/UTs].&amp;[Aurangabad]" c="Aurangabad"/>
              <i n="[Four_Junction].[States/UTs].&amp;[Bengaluru]" c="Bengaluru"/>
              <i n="[Four_Junction].[States/UTs].&amp;[Bhopal]" c="Bhopal"/>
              <i n="[Four_Junction].[States/UTs].&amp;[Chandigarh]" c="Chandigarh"/>
              <i n="[Four_Junction].[States/UTs].&amp;[Chennai]" c="Chennai"/>
              <i n="[Four_Junction].[States/UTs].&amp;[Coimbatore]" c="Coimbatore"/>
              <i n="[Four_Junction].[States/UTs].&amp;[Delhi]" c="Delhi"/>
              <i n="[Four_Junction].[States/UTs].&amp;[Dhanbad]" c="Dhanbad"/>
              <i n="[Four_Junction].[States/UTs].&amp;[Faridabad]" c="Faridabad"/>
              <i n="[Four_Junction].[States/UTs].&amp;[Ghaziabad]" c="Ghaziabad"/>
              <i n="[Four_Junction].[States/UTs].&amp;[Gwalior]" c="Gwalior"/>
              <i n="[Four_Junction].[States/UTs].&amp;[Hyderabad]" c="Hyderabad"/>
              <i n="[Four_Junction].[States/UTs].&amp;[Indore]" c="Indore"/>
              <i n="[Four_Junction].[States/UTs].&amp;[Jabalpur]" c="Jabalpur"/>
              <i n="[Four_Junction].[States/UTs].&amp;[Jaipur]" c="Jaipur"/>
              <i n="[Four_Junction].[States/UTs].&amp;[Jamshedpur]" c="Jamshedpur"/>
              <i n="[Four_Junction].[States/UTs].&amp;[Jodhpur]" c="Jodhpur"/>
              <i n="[Four_Junction].[States/UTs].&amp;[Kannur]" c="Kannur"/>
              <i n="[Four_Junction].[States/UTs].&amp;[Kanpur]" c="Kanpur"/>
              <i n="[Four_Junction].[States/UTs].&amp;[Khozikode]" c="Khozikode"/>
              <i n="[Four_Junction].[States/UTs].&amp;[Kochi]" c="Kochi"/>
              <i n="[Four_Junction].[States/UTs].&amp;[Kolkata]" c="Kolkata"/>
              <i n="[Four_Junction].[States/UTs].&amp;[Kollam]" c="Kollam"/>
              <i n="[Four_Junction].[States/UTs].&amp;[Kota]" c="Kota"/>
              <i n="[Four_Junction].[States/UTs].&amp;[Lucknow]" c="Lucknow"/>
              <i n="[Four_Junction].[States/UTs].&amp;[Ludhiana]" c="Ludhiana"/>
              <i n="[Four_Junction].[States/UTs].&amp;[Madurai]" c="Madurai"/>
              <i n="[Four_Junction].[States/UTs].&amp;[Mallapuram]" c="Mallapuram"/>
              <i n="[Four_Junction].[States/UTs].&amp;[Meerut]" c="Meerut"/>
              <i n="[Four_Junction].[States/UTs].&amp;[Mumbai]" c="Mumbai"/>
              <i n="[Four_Junction].[States/UTs].&amp;[Nagpur]" c="Nagpur"/>
              <i n="[Four_Junction].[States/UTs].&amp;[Nashik]" c="Nashik"/>
              <i n="[Four_Junction].[States/UTs].&amp;[Patna]" c="Patna"/>
              <i n="[Four_Junction].[States/UTs].&amp;[Pune]" c="Pune"/>
              <i n="[Four_Junction].[States/UTs].&amp;[Raipur]" c="Raipur"/>
              <i n="[Four_Junction].[States/UTs].&amp;[Rajkot]" c="Rajkot"/>
              <i n="[Four_Junction].[States/UTs].&amp;[Srinagar]" c="Srinagar"/>
              <i n="[Four_Junction].[States/UTs].&amp;[Surat]" c="Surat"/>
              <i n="[Four_Junction].[States/UTs].&amp;[Thiruvanthapuram]" c="Thiruvanthapuram"/>
              <i n="[Four_Junction].[States/UTs].&amp;[Thrissur]" c="Thrissur"/>
              <i n="[Four_Junction].[States/UTs].&amp;[Tiruchirapalli]" c="Tiruchirapalli"/>
              <i n="[Four_Junction].[States/UTs].&amp;[Vadodra]" c="Vadodra"/>
              <i n="[Four_Junction].[States/UTs].&amp;[Varanasi]" c="Varanasi"/>
              <i n="[Four_Junction].[States/UTs].&amp;[Vijaywada city]" c="Vijaywada city"/>
              <i n="[Four_Junction].[States/UTs].&amp;[Vizaq]" c="Vizaq"/>
            </range>
          </ranges>
        </level>
      </levels>
      <selections count="1">
        <selection n="[Four_Junction].[States/UTs].&amp;[Agra]"/>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UTs6" xr10:uid="{57009D13-7C57-4838-A9BA-9BCA49719E4D}" sourceName="States/UTs">
  <pivotTables>
    <pivotTable tabId="25" name="PivotTable8"/>
  </pivotTables>
  <data>
    <tabular pivotCacheId="885299078">
      <items count="51">
        <i x="0"/>
        <i x="1"/>
        <i x="2"/>
        <i x="3"/>
        <i x="4"/>
        <i x="5"/>
        <i x="6"/>
        <i x="7"/>
        <i x="8"/>
        <i x="10"/>
        <i x="9"/>
        <i x="11"/>
        <i x="12"/>
        <i x="13"/>
        <i x="14"/>
        <i x="15"/>
        <i x="16"/>
        <i x="17"/>
        <i x="18"/>
        <i x="19"/>
        <i x="20"/>
        <i x="21"/>
        <i x="22"/>
        <i x="23"/>
        <i x="24"/>
        <i x="25"/>
        <i x="26"/>
        <i x="27"/>
        <i x="28"/>
        <i x="29"/>
        <i x="30"/>
        <i x="31"/>
        <i x="32"/>
        <i x="33"/>
        <i x="34"/>
        <i x="35"/>
        <i x="36"/>
        <i x="37"/>
        <i x="38"/>
        <i x="39"/>
        <i x="40"/>
        <i x="41"/>
        <i x="42"/>
        <i x="43"/>
        <i x="44"/>
        <i x="45"/>
        <i x="50" s="1"/>
        <i x="46"/>
        <i x="47"/>
        <i x="48"/>
        <i x="4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UTs 10" xr10:uid="{DE8F60A1-87EB-4802-A41A-9C0525B03895}" cache="Slicer_States_UTs7" caption="States/UTs" level="1" style="SlicerStyleLight1 2" rowHeight="457200"/>
  <slicer name="States/Ut's for line chart  1" xr10:uid="{FC16713A-39AC-4EBD-8BE6-7B1425178111}" cache="Slicer_States_UTs8" caption="States/Ut's for line chart " startItem="1" style="SlicerStyleLight1 2" rowHeight="457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UTs 8" xr10:uid="{77F7419F-8D16-4BAE-B3DF-9C9B6E77677A}" cache="Slicer_States_UTs7" caption="States/UTs" level="1" style="SlicerStyleLight1 2" rowHeight="241300"/>
  <slicer name="States/UTs 6" xr10:uid="{E4D1C8D4-73B5-4CEC-92E0-188FD48B7842}" cache="Slicer_States_UTs6" caption="States/UTs" startItem="43" rowHeight="241300"/>
  <slicer name="States/Ut's for line chart " xr10:uid="{C4B651C9-9914-4502-804C-28A42A9488E8}" cache="Slicer_States_UTs8" caption="States/Ut's for line chart " style="SlicerStyleLight1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UTs" xr10:uid="{CE0E84AD-8C6E-484E-8EB4-4C74A9C52F9E}" cache="Slicer_States_UTs" caption="States/UTs"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UTs 1" xr10:uid="{2A2C12FE-DE87-4B6D-B3D0-2FFA8AEF4C1A}" cache="Slicer_States_UTs1" caption="States/UTs"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UTs 2" xr10:uid="{76F29D50-AB04-4E35-8E5C-1506E4B1BA39}" cache="Slicer_States_UTs2" caption="States/UTs"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UTs 3" xr10:uid="{FA7632C3-3016-4472-BA8A-EF789AA3EEC8}" cache="Slicer_States_UTs3" caption="States/UTs"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UTs 4" xr10:uid="{5CE961E9-08AE-4E2E-8253-21D6B56B76C6}" cache="Slicer_States_UTs4" caption="States/UTs"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UTs 5" xr10:uid="{D2D236D1-3686-4F26-A69C-8F85CC317843}" cache="Slicer_States_UTs5" caption="States/UTs"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UTs 7" xr10:uid="{955DCD6F-BAC7-4FB3-A0CE-090AA87196CD}" cache="Slicer_States_UTs61" caption="States/UT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97FFDE-13E0-4F3A-87F4-07E3E8BBCABB}" name="T_Junction" displayName="T_Junction" ref="A2:H52" totalsRowShown="0" headerRowDxfId="290" dataDxfId="288" headerRowBorderDxfId="289" tableBorderDxfId="287" totalsRowBorderDxfId="286">
  <autoFilter ref="A2:H52" xr:uid="{A3688DEF-D417-4E86-BA37-F9227B4F1AD1}"/>
  <tableColumns count="8">
    <tableColumn id="1" xr3:uid="{EC861165-C237-442D-BCFF-D014CEFC0D87}" name="States/UTs" dataDxfId="285"/>
    <tableColumn id="2" xr3:uid="{A037A814-572F-416D-9D8E-36078DC5E5D6}" name="Total number of Accidents " dataDxfId="284">
      <calculatedColumnFormula>VLOOKUP('Road Accident Data 2019'!B2,'Road Accident Data 2019'!B2:H52,1,FALSE)</calculatedColumnFormula>
    </tableColumn>
    <tableColumn id="3" xr3:uid="{BA4428FF-2797-46BF-9C39-52ECF7844959}" name="Rank of Accidents" dataDxfId="283">
      <calculatedColumnFormula>VLOOKUP('Road Accident Data 2019'!C2,'Road Accident Data 2019'!C2:I52,1,FALSE)</calculatedColumnFormula>
    </tableColumn>
    <tableColumn id="4" xr3:uid="{3E59306D-A3E9-411C-A26D-157F12FF46B0}" name=" Persons Killed " dataDxfId="282">
      <calculatedColumnFormula>VLOOKUP('Road Accident Data 2019'!D2,'Road Accident Data 2019'!D2:J52,1,FALSE)</calculatedColumnFormula>
    </tableColumn>
    <tableColumn id="5" xr3:uid="{F0D98973-E01F-4EDE-A07A-A544DDE48992}" name="Rank of Persons Killed" dataDxfId="281">
      <calculatedColumnFormula>VLOOKUP('Road Accident Data 2019'!E2,'Road Accident Data 2019'!E2:K52,1,FALSE)</calculatedColumnFormula>
    </tableColumn>
    <tableColumn id="6" xr3:uid="{B1367714-65C8-4D4C-88DF-4824097732F4}" name="Greviously Injured" dataDxfId="280">
      <calculatedColumnFormula>VLOOKUP('Road Accident Data 2019'!F2,'Road Accident Data 2019'!F2:L52,1,FALSE)</calculatedColumnFormula>
    </tableColumn>
    <tableColumn id="7" xr3:uid="{BF0EADB4-8493-4A8E-9093-2B974E5FD776}" name="Minor Injury" dataDxfId="279">
      <calculatedColumnFormula>VLOOKUP('Road Accident Data 2019'!G2,'Road Accident Data 2019'!G2:M52,1,FALSE)</calculatedColumnFormula>
    </tableColumn>
    <tableColumn id="8" xr3:uid="{D322F9D3-4587-4B83-96D6-518521468CD5}" name="Total Injured" dataDxfId="278">
      <calculatedColumnFormula>VLOOKUP('Road Accident Data 2019'!H2,'Road Accident Data 2019'!H2:N52,1,FALSE)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DE70A1-CFF5-4F65-B1CD-901F8F47F9BF}" name="Y_Junction" displayName="Y_Junction" ref="A2:F52" totalsRowShown="0" headerRowDxfId="269" dataDxfId="267" headerRowBorderDxfId="268" tableBorderDxfId="266" totalsRowBorderDxfId="265">
  <autoFilter ref="A2:F52" xr:uid="{36A5F5BF-5D99-4CBC-B75B-89048DE949A4}"/>
  <tableColumns count="6">
    <tableColumn id="1" xr3:uid="{58CC3414-3A6A-4221-A576-08A15DC0E7B7}" name="States/UTs" dataDxfId="264"/>
    <tableColumn id="2" xr3:uid="{218DB00C-26C0-4CD5-A60D-4B574FB5ED92}" name="Total number of Accidents" dataDxfId="263">
      <calculatedColumnFormula>VLOOKUP('Road Accident Data 2019'!I2,'Road Accident Data 2019'!I2:M52,1,FALSE)</calculatedColumnFormula>
    </tableColumn>
    <tableColumn id="3" xr3:uid="{DF2A49BE-49A1-4639-85CD-2144F0BD0C37}" name="Persons Killed" dataDxfId="262">
      <calculatedColumnFormula>VLOOKUP('Road Accident Data 2019'!J2,'Road Accident Data 2019'!J2:N52,1,FALSE)</calculatedColumnFormula>
    </tableColumn>
    <tableColumn id="4" xr3:uid="{96EA2F09-FA79-41E0-B77F-7561616DDC56}" name="Greviously Injured" dataDxfId="261">
      <calculatedColumnFormula>VLOOKUP('Road Accident Data 2019'!K2,'Road Accident Data 2019'!K2:O52,1,FALSE)</calculatedColumnFormula>
    </tableColumn>
    <tableColumn id="5" xr3:uid="{1EE86245-14E1-42C2-B494-5D49254EB83B}" name="Minor Injury" dataDxfId="260">
      <calculatedColumnFormula>VLOOKUP('Road Accident Data 2019'!L2,'Road Accident Data 2019'!L2:P52,1,FALSE)</calculatedColumnFormula>
    </tableColumn>
    <tableColumn id="6" xr3:uid="{E71FDF91-2041-4D40-BB53-A1448E28534A}" name="Total Injured" dataDxfId="259">
      <calculatedColumnFormula>VLOOKUP('Road Accident Data 2019'!M2,'Road Accident Data 2019'!M2:Q52,1,FALSE)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B7ECC5-25D8-4647-A2BC-CBF1ACDB5A62}" name="Four_Junction" displayName="Four_Junction" ref="A2:F52" totalsRowShown="0" headerRowDxfId="243" dataDxfId="241" headerRowBorderDxfId="242" tableBorderDxfId="240" totalsRowBorderDxfId="239">
  <autoFilter ref="A2:F52" xr:uid="{0D0A8B73-D9BC-48F0-8083-85A746D654B3}"/>
  <tableColumns count="6">
    <tableColumn id="1" xr3:uid="{556A4E7A-4AC1-4291-A520-8512A920C7D3}" name="States/UTs" dataDxfId="238"/>
    <tableColumn id="2" xr3:uid="{43933295-B174-4ADB-BE7C-4869D9ED1CBA}" name="Total number of Accidents" dataDxfId="237">
      <calculatedColumnFormula>VLOOKUP('Road Accident Data 2019'!N2,'Road Accident Data 2019'!N2:R52,1,FALSE)</calculatedColumnFormula>
    </tableColumn>
    <tableColumn id="3" xr3:uid="{454CF554-047F-40AF-96C9-E72CC95A7D33}" name="Persons Killed" dataDxfId="236">
      <calculatedColumnFormula>VLOOKUP('Road Accident Data 2019'!O2,'Road Accident Data 2019'!O2:S52,1,FALSE)</calculatedColumnFormula>
    </tableColumn>
    <tableColumn id="4" xr3:uid="{FCAEE835-F108-4F87-BCE1-934A3F31547B}" name="Greviously Injured" dataDxfId="235">
      <calculatedColumnFormula>VLOOKUP('Road Accident Data 2019'!P2,'Road Accident Data 2019'!P2:T52,1,FALSE)</calculatedColumnFormula>
    </tableColumn>
    <tableColumn id="5" xr3:uid="{370DD268-7858-4C31-AEB1-B75616674295}" name="Minor Injury" dataDxfId="234">
      <calculatedColumnFormula>VLOOKUP('Road Accident Data 2019'!Q2,'Road Accident Data 2019'!Q2:U52,1,FALSE)</calculatedColumnFormula>
    </tableColumn>
    <tableColumn id="6" xr3:uid="{99ACDAF0-6C9A-49FB-B7FC-3CEAD17141C4}" name="Total Injured" dataDxfId="233">
      <calculatedColumnFormula>VLOOKUP('Road Accident Data 2019'!R2,'Road Accident Data 2019'!R2:V52,1,FALSE)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6D4E24-9CD3-4D93-B01E-F66138DFD823}" name="Staggered_Junction" displayName="Staggered_Junction" ref="A2:F52" totalsRowShown="0" headerRowDxfId="218" dataDxfId="216" headerRowBorderDxfId="217" tableBorderDxfId="215" totalsRowBorderDxfId="214">
  <autoFilter ref="A2:F52" xr:uid="{E9B91571-E9D3-4988-8CD3-EF3508DB06AF}"/>
  <tableColumns count="6">
    <tableColumn id="1" xr3:uid="{A97FC0D0-CA06-4544-AD8D-A2138837040F}" name="States/UTs" dataDxfId="213"/>
    <tableColumn id="2" xr3:uid="{19D5407E-B4B2-4CC1-AE2E-B63B60206DD1}" name="Total number of Accidents" dataDxfId="212">
      <calculatedColumnFormula>VLOOKUP('Road Accident Data 2019'!S2,'Road Accident Data 2019'!S2:W52,1,FALSE)</calculatedColumnFormula>
    </tableColumn>
    <tableColumn id="3" xr3:uid="{D32F6BE3-8691-44D8-8926-409F67C3B145}" name="Persons Killed" dataDxfId="211">
      <calculatedColumnFormula>VLOOKUP('Road Accident Data 2019'!T2,'Road Accident Data 2019'!T2:X52,1,FALSE)</calculatedColumnFormula>
    </tableColumn>
    <tableColumn id="4" xr3:uid="{1AB1081B-AD27-45BE-8525-F2FF80AAAF41}" name="Greviously Injured" dataDxfId="210">
      <calculatedColumnFormula>VLOOKUP('Road Accident Data 2019'!U2,'Road Accident Data 2019'!U2:Y52,1,FALSE)</calculatedColumnFormula>
    </tableColumn>
    <tableColumn id="5" xr3:uid="{953D5711-7FA7-499C-AB95-77D98802299C}" name="Minor Injury" dataDxfId="209">
      <calculatedColumnFormula>VLOOKUP('Road Accident Data 2019'!V2,'Road Accident Data 2019'!V2:Z52,1,FALSE)</calculatedColumnFormula>
    </tableColumn>
    <tableColumn id="6" xr3:uid="{E0A1912E-5109-4850-952D-3AA66237CF1C}" name="Total Injured" dataDxfId="208">
      <calculatedColumnFormula>VLOOKUP('Road Accident Data 2019'!W2,'Road Accident Data 2019'!W2:AA52,1,FALSE)</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EE1ABD-5628-4A6F-A4B9-A9C8EF20DA71}" name="Round_Junction" displayName="Round_Junction" ref="A2:F52" totalsRowShown="0" headerRowDxfId="188" dataDxfId="186" headerRowBorderDxfId="187" tableBorderDxfId="185" totalsRowBorderDxfId="184">
  <autoFilter ref="A2:F52" xr:uid="{907285EB-5F45-4413-B572-12AAD4942617}"/>
  <tableColumns count="6">
    <tableColumn id="1" xr3:uid="{4A7EB4E9-7C5D-4DEE-A57A-DC9300132AE2}" name="States/UTs" dataDxfId="183"/>
    <tableColumn id="2" xr3:uid="{2AAAE32B-D85A-4899-93EC-566F8257E39A}" name="Total number of Accidents" dataDxfId="182">
      <calculatedColumnFormula>VLOOKUP('Road Accident Data 2019'!X2,'Road Accident Data 2019'!X2:AB52,1,FALSE)</calculatedColumnFormula>
    </tableColumn>
    <tableColumn id="3" xr3:uid="{1851A1C9-9A5E-4E93-8D59-31E6EF39C701}" name="Persons Killed" dataDxfId="181">
      <calculatedColumnFormula>VLOOKUP('Road Accident Data 2019'!Y2,'Road Accident Data 2019'!Y2:AC52,1,FALSE)</calculatedColumnFormula>
    </tableColumn>
    <tableColumn id="4" xr3:uid="{6E1277EE-472A-4C0C-918B-B8F521F9E7FB}" name="Greviously Injured" dataDxfId="180">
      <calculatedColumnFormula>VLOOKUP('Road Accident Data 2019'!Z2,'Road Accident Data 2019'!Z2:AD52,1,FALSE)</calculatedColumnFormula>
    </tableColumn>
    <tableColumn id="5" xr3:uid="{E8FB7E24-CE55-4B1E-B700-BEA91F56E82C}" name="Minor Injury" dataDxfId="179">
      <calculatedColumnFormula>VLOOKUP('Road Accident Data 2019'!AA2,'Road Accident Data 2019'!AA2:AE52,1,FALSE)</calculatedColumnFormula>
    </tableColumn>
    <tableColumn id="6" xr3:uid="{D58D57F9-BBE0-4C65-9557-A9E8BD6F554E}" name="Total Injured" dataDxfId="178">
      <calculatedColumnFormula>VLOOKUP('Road Accident Data 2019'!AB2,'Road Accident Data 2019'!AB2:AF52,1,FALSE)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84C02FB-F572-4042-A52A-8644FE393A59}" name="Other" displayName="Other" ref="A2:F52" totalsRowShown="0" headerRowDxfId="163" dataDxfId="161" headerRowBorderDxfId="162" tableBorderDxfId="160" totalsRowBorderDxfId="159">
  <autoFilter ref="A2:F52" xr:uid="{D53DE81F-EDE1-42A2-BC3F-27B800F733A0}"/>
  <tableColumns count="6">
    <tableColumn id="1" xr3:uid="{A0B56DAA-DAC5-49C8-B54C-745A7EEA8695}" name="States/UTs" dataDxfId="158"/>
    <tableColumn id="2" xr3:uid="{EF27FF57-434E-4DD8-982F-F1C249BE510C}" name="Total number of Accidents" dataDxfId="157">
      <calculatedColumnFormula>VLOOKUP('Road Accident Data 2019'!AC2,'Road Accident Data 2019'!AC2:AG52,1,FALSE)</calculatedColumnFormula>
    </tableColumn>
    <tableColumn id="3" xr3:uid="{FF0BADD9-200B-4A65-B2BD-3B3B136EB03D}" name="Persons Killed" dataDxfId="156">
      <calculatedColumnFormula>VLOOKUP('Road Accident Data 2019'!AD2,'Road Accident Data 2019'!AD2:AH52,1,FALSE)</calculatedColumnFormula>
    </tableColumn>
    <tableColumn id="4" xr3:uid="{1DA02D6F-321E-4013-A4B9-A33C4B9C8E20}" name="Greviously Injured" dataDxfId="155">
      <calculatedColumnFormula>VLOOKUP('Road Accident Data 2019'!AE2,'Road Accident Data 2019'!AE2:AI52,1,FALSE)</calculatedColumnFormula>
    </tableColumn>
    <tableColumn id="5" xr3:uid="{5D9A79F1-9CFF-4683-A816-0742B30234CC}" name="Minor Injury" dataDxfId="154">
      <calculatedColumnFormula>VLOOKUP('Road Accident Data 2019'!AF2,'Road Accident Data 2019'!AF2:AJ52,1,FALSE)</calculatedColumnFormula>
    </tableColumn>
    <tableColumn id="6" xr3:uid="{8DE52DC0-04A0-4957-A981-079C5FB6DABA}" name="Total Injured" dataDxfId="153">
      <calculatedColumnFormula>VLOOKUP('Road Accident Data 2019'!AG2,'Road Accident Data 2019'!AG2:AK52,1,FALSE)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15.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9.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ivotTable" Target="../pivotTables/pivotTable10.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ivotTable" Target="../pivotTables/pivotTable11.xml"/><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ivotTable" Target="../pivotTables/pivotTable12.xml"/><Relationship Id="rId4" Type="http://schemas.microsoft.com/office/2007/relationships/slicer" Target="../slicers/slicer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ivotTable" Target="../pivotTables/pivotTable13.xml"/><Relationship Id="rId4" Type="http://schemas.microsoft.com/office/2007/relationships/slicer" Target="../slicers/slicer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ivotTable" Target="../pivotTables/pivotTable14.xml"/><Relationship Id="rId4" Type="http://schemas.microsoft.com/office/2007/relationships/slicer" Target="../slicers/slicer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B7B05-4755-4DEF-8D22-76FB2A550F0C}">
  <dimension ref="AF36"/>
  <sheetViews>
    <sheetView showGridLines="0" tabSelected="1" zoomScale="50" zoomScaleNormal="50" workbookViewId="0">
      <selection activeCell="J35" sqref="J35"/>
    </sheetView>
  </sheetViews>
  <sheetFormatPr defaultRowHeight="15" x14ac:dyDescent="0.25"/>
  <cols>
    <col min="1" max="16384" width="9.140625" style="35"/>
  </cols>
  <sheetData>
    <row r="36" spans="32:32" x14ac:dyDescent="0.25">
      <c r="AF36" s="35" t="s">
        <v>159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81BE2-BF9C-439B-AA99-F1B434D2137C}">
  <dimension ref="A1:AL53"/>
  <sheetViews>
    <sheetView zoomScale="90" zoomScaleNormal="90" workbookViewId="0">
      <selection activeCell="B4" sqref="B4"/>
    </sheetView>
  </sheetViews>
  <sheetFormatPr defaultRowHeight="15" x14ac:dyDescent="0.25"/>
  <cols>
    <col min="1" max="1" width="10.140625" bestFit="1" customWidth="1"/>
    <col min="2" max="2" width="9.7109375" customWidth="1"/>
    <col min="4" max="4" width="9.140625" style="14"/>
    <col min="5" max="5" width="9.140625" customWidth="1"/>
  </cols>
  <sheetData>
    <row r="1" spans="1:38" x14ac:dyDescent="0.25">
      <c r="B1" s="43" t="s">
        <v>122</v>
      </c>
      <c r="C1" s="43"/>
      <c r="D1" s="43"/>
      <c r="E1" s="43"/>
      <c r="F1" s="43"/>
      <c r="G1" s="43"/>
      <c r="H1" s="43"/>
      <c r="I1" s="43" t="s">
        <v>117</v>
      </c>
      <c r="J1" s="43"/>
      <c r="K1" s="43"/>
      <c r="L1" s="43"/>
      <c r="M1" s="43"/>
      <c r="N1" s="43" t="s">
        <v>118</v>
      </c>
      <c r="O1" s="43"/>
      <c r="P1" s="43"/>
      <c r="Q1" s="43"/>
      <c r="R1" s="43"/>
      <c r="S1" s="43" t="s">
        <v>119</v>
      </c>
      <c r="T1" s="43"/>
      <c r="U1" s="43"/>
      <c r="V1" s="43"/>
      <c r="W1" s="43"/>
      <c r="X1" s="43" t="s">
        <v>120</v>
      </c>
      <c r="Y1" s="43"/>
      <c r="Z1" s="43"/>
      <c r="AA1" s="43"/>
      <c r="AB1" s="43"/>
      <c r="AC1" s="43" t="s">
        <v>121</v>
      </c>
      <c r="AD1" s="43"/>
      <c r="AE1" s="43"/>
      <c r="AF1" s="43"/>
      <c r="AG1" s="43"/>
      <c r="AH1" s="43" t="s">
        <v>88</v>
      </c>
      <c r="AI1" s="43"/>
      <c r="AJ1" s="43"/>
      <c r="AK1" s="43"/>
      <c r="AL1" s="43"/>
    </row>
    <row r="2" spans="1:38" x14ac:dyDescent="0.25">
      <c r="A2" t="s">
        <v>0</v>
      </c>
      <c r="B2" t="s">
        <v>1</v>
      </c>
      <c r="C2" s="14"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c r="AE2" t="s">
        <v>30</v>
      </c>
      <c r="AF2" t="s">
        <v>31</v>
      </c>
      <c r="AG2" t="s">
        <v>32</v>
      </c>
      <c r="AH2" t="s">
        <v>33</v>
      </c>
      <c r="AI2" t="s">
        <v>34</v>
      </c>
      <c r="AJ2" t="s">
        <v>35</v>
      </c>
      <c r="AK2" t="s">
        <v>36</v>
      </c>
      <c r="AL2" t="s">
        <v>37</v>
      </c>
    </row>
    <row r="3" spans="1:38" x14ac:dyDescent="0.25">
      <c r="A3" t="s">
        <v>38</v>
      </c>
      <c r="B3">
        <v>71</v>
      </c>
      <c r="C3" s="14">
        <v>31</v>
      </c>
      <c r="D3">
        <v>52</v>
      </c>
      <c r="E3">
        <v>12</v>
      </c>
      <c r="F3">
        <v>27</v>
      </c>
      <c r="G3">
        <v>29</v>
      </c>
      <c r="H3">
        <v>56</v>
      </c>
      <c r="I3">
        <v>85</v>
      </c>
      <c r="J3">
        <v>34</v>
      </c>
      <c r="K3">
        <v>46</v>
      </c>
      <c r="L3">
        <v>42</v>
      </c>
      <c r="M3">
        <v>88</v>
      </c>
      <c r="N3">
        <v>114</v>
      </c>
      <c r="O3">
        <v>29</v>
      </c>
      <c r="P3">
        <v>51</v>
      </c>
      <c r="Q3">
        <v>45</v>
      </c>
      <c r="R3">
        <v>96</v>
      </c>
      <c r="S3">
        <v>101</v>
      </c>
      <c r="T3">
        <v>46</v>
      </c>
      <c r="U3">
        <v>57</v>
      </c>
      <c r="V3">
        <v>40</v>
      </c>
      <c r="W3">
        <v>97</v>
      </c>
      <c r="X3">
        <v>91</v>
      </c>
      <c r="Y3">
        <v>28</v>
      </c>
      <c r="Z3">
        <v>34</v>
      </c>
      <c r="AA3">
        <v>37</v>
      </c>
      <c r="AB3">
        <v>71</v>
      </c>
      <c r="AC3">
        <v>623</v>
      </c>
      <c r="AD3">
        <v>427</v>
      </c>
      <c r="AE3">
        <v>467</v>
      </c>
      <c r="AF3">
        <v>57</v>
      </c>
      <c r="AG3">
        <v>524</v>
      </c>
      <c r="AH3">
        <v>1085</v>
      </c>
      <c r="AI3">
        <v>616</v>
      </c>
      <c r="AJ3">
        <v>682</v>
      </c>
      <c r="AK3">
        <v>250</v>
      </c>
      <c r="AL3">
        <v>932</v>
      </c>
    </row>
    <row r="4" spans="1:38" x14ac:dyDescent="0.25">
      <c r="A4" t="s">
        <v>39</v>
      </c>
      <c r="B4">
        <v>187</v>
      </c>
      <c r="C4" s="14">
        <v>22</v>
      </c>
      <c r="D4">
        <v>56</v>
      </c>
      <c r="E4">
        <v>11</v>
      </c>
      <c r="F4">
        <v>77</v>
      </c>
      <c r="G4">
        <v>79</v>
      </c>
      <c r="H4">
        <v>156</v>
      </c>
      <c r="I4">
        <v>74</v>
      </c>
      <c r="J4">
        <v>21</v>
      </c>
      <c r="K4">
        <v>38</v>
      </c>
      <c r="L4">
        <v>32</v>
      </c>
      <c r="M4">
        <v>70</v>
      </c>
      <c r="N4">
        <v>247</v>
      </c>
      <c r="O4">
        <v>82</v>
      </c>
      <c r="P4">
        <v>121</v>
      </c>
      <c r="Q4">
        <v>96</v>
      </c>
      <c r="R4">
        <v>217</v>
      </c>
      <c r="S4">
        <v>101</v>
      </c>
      <c r="T4">
        <v>30</v>
      </c>
      <c r="U4">
        <v>45</v>
      </c>
      <c r="V4">
        <v>45</v>
      </c>
      <c r="W4">
        <v>90</v>
      </c>
      <c r="X4">
        <v>179</v>
      </c>
      <c r="Y4">
        <v>53</v>
      </c>
      <c r="Z4">
        <v>84</v>
      </c>
      <c r="AA4">
        <v>94</v>
      </c>
      <c r="AB4">
        <v>178</v>
      </c>
      <c r="AC4">
        <v>587</v>
      </c>
      <c r="AD4">
        <v>197</v>
      </c>
      <c r="AE4">
        <v>224</v>
      </c>
      <c r="AF4">
        <v>208</v>
      </c>
      <c r="AG4">
        <v>432</v>
      </c>
      <c r="AH4">
        <v>1375</v>
      </c>
      <c r="AI4">
        <v>439</v>
      </c>
      <c r="AJ4">
        <v>589</v>
      </c>
      <c r="AK4">
        <v>554</v>
      </c>
      <c r="AL4">
        <v>1143</v>
      </c>
    </row>
    <row r="5" spans="1:38" x14ac:dyDescent="0.25">
      <c r="A5" t="s">
        <v>40</v>
      </c>
      <c r="B5">
        <v>130</v>
      </c>
      <c r="C5" s="14">
        <v>24</v>
      </c>
      <c r="D5">
        <v>42</v>
      </c>
      <c r="E5">
        <v>16</v>
      </c>
      <c r="F5">
        <v>50</v>
      </c>
      <c r="G5">
        <v>47</v>
      </c>
      <c r="H5">
        <v>97</v>
      </c>
      <c r="I5">
        <v>113</v>
      </c>
      <c r="J5">
        <v>44</v>
      </c>
      <c r="K5">
        <v>60</v>
      </c>
      <c r="L5">
        <v>42</v>
      </c>
      <c r="M5">
        <v>102</v>
      </c>
      <c r="N5">
        <v>181</v>
      </c>
      <c r="O5">
        <v>57</v>
      </c>
      <c r="P5">
        <v>72</v>
      </c>
      <c r="Q5">
        <v>49</v>
      </c>
      <c r="R5">
        <v>121</v>
      </c>
      <c r="S5">
        <v>116</v>
      </c>
      <c r="T5">
        <v>36</v>
      </c>
      <c r="U5">
        <v>62</v>
      </c>
      <c r="V5">
        <v>28</v>
      </c>
      <c r="W5">
        <v>90</v>
      </c>
      <c r="X5">
        <v>103</v>
      </c>
      <c r="Y5">
        <v>35</v>
      </c>
      <c r="Z5">
        <v>36</v>
      </c>
      <c r="AA5">
        <v>32</v>
      </c>
      <c r="AB5">
        <v>68</v>
      </c>
      <c r="AC5">
        <v>770</v>
      </c>
      <c r="AD5">
        <v>385</v>
      </c>
      <c r="AE5">
        <v>332</v>
      </c>
      <c r="AF5">
        <v>155</v>
      </c>
      <c r="AG5">
        <v>487</v>
      </c>
      <c r="AH5">
        <v>1413</v>
      </c>
      <c r="AI5">
        <v>599</v>
      </c>
      <c r="AJ5">
        <v>612</v>
      </c>
      <c r="AK5">
        <v>353</v>
      </c>
      <c r="AL5">
        <v>965</v>
      </c>
    </row>
    <row r="6" spans="1:38" x14ac:dyDescent="0.25">
      <c r="A6" t="s">
        <v>41</v>
      </c>
      <c r="B6">
        <v>6</v>
      </c>
      <c r="C6" s="14">
        <v>46</v>
      </c>
      <c r="D6">
        <v>2</v>
      </c>
      <c r="E6">
        <v>47</v>
      </c>
      <c r="F6">
        <v>3</v>
      </c>
      <c r="G6">
        <v>1</v>
      </c>
      <c r="H6">
        <v>4</v>
      </c>
      <c r="I6">
        <v>0</v>
      </c>
      <c r="J6">
        <v>0</v>
      </c>
      <c r="K6">
        <v>0</v>
      </c>
      <c r="L6">
        <v>0</v>
      </c>
      <c r="M6">
        <v>0</v>
      </c>
      <c r="N6">
        <v>3</v>
      </c>
      <c r="O6">
        <v>1</v>
      </c>
      <c r="P6">
        <v>2</v>
      </c>
      <c r="Q6">
        <v>0</v>
      </c>
      <c r="R6">
        <v>2</v>
      </c>
      <c r="S6">
        <v>3</v>
      </c>
      <c r="T6">
        <v>1</v>
      </c>
      <c r="U6">
        <v>2</v>
      </c>
      <c r="V6">
        <v>0</v>
      </c>
      <c r="W6">
        <v>2</v>
      </c>
      <c r="X6">
        <v>4</v>
      </c>
      <c r="Y6">
        <v>1</v>
      </c>
      <c r="Z6">
        <v>3</v>
      </c>
      <c r="AA6">
        <v>0</v>
      </c>
      <c r="AB6">
        <v>3</v>
      </c>
      <c r="AC6">
        <v>117</v>
      </c>
      <c r="AD6">
        <v>90</v>
      </c>
      <c r="AE6">
        <v>48</v>
      </c>
      <c r="AF6">
        <v>17</v>
      </c>
      <c r="AG6">
        <v>65</v>
      </c>
      <c r="AH6">
        <v>133</v>
      </c>
      <c r="AI6">
        <v>95</v>
      </c>
      <c r="AJ6">
        <v>58</v>
      </c>
      <c r="AK6">
        <v>18</v>
      </c>
      <c r="AL6">
        <v>76</v>
      </c>
    </row>
    <row r="7" spans="1:38" x14ac:dyDescent="0.25">
      <c r="A7" t="s">
        <v>42</v>
      </c>
      <c r="B7">
        <v>52</v>
      </c>
      <c r="C7" s="14">
        <v>38</v>
      </c>
      <c r="D7">
        <v>39</v>
      </c>
      <c r="E7">
        <v>17</v>
      </c>
      <c r="F7">
        <v>11</v>
      </c>
      <c r="G7">
        <v>4</v>
      </c>
      <c r="H7">
        <v>15</v>
      </c>
      <c r="I7">
        <v>9</v>
      </c>
      <c r="J7">
        <v>5</v>
      </c>
      <c r="K7">
        <v>4</v>
      </c>
      <c r="L7">
        <v>1</v>
      </c>
      <c r="M7">
        <v>5</v>
      </c>
      <c r="N7">
        <v>19</v>
      </c>
      <c r="O7">
        <v>12</v>
      </c>
      <c r="P7">
        <v>7</v>
      </c>
      <c r="Q7">
        <v>4</v>
      </c>
      <c r="R7">
        <v>11</v>
      </c>
      <c r="S7">
        <v>71</v>
      </c>
      <c r="T7">
        <v>59</v>
      </c>
      <c r="U7">
        <v>28</v>
      </c>
      <c r="V7">
        <v>11</v>
      </c>
      <c r="W7">
        <v>39</v>
      </c>
      <c r="X7">
        <v>8</v>
      </c>
      <c r="Y7">
        <v>5</v>
      </c>
      <c r="Z7">
        <v>3</v>
      </c>
      <c r="AA7">
        <v>9</v>
      </c>
      <c r="AB7">
        <v>12</v>
      </c>
      <c r="AC7">
        <v>287</v>
      </c>
      <c r="AD7">
        <v>193</v>
      </c>
      <c r="AE7">
        <v>231</v>
      </c>
      <c r="AF7">
        <v>39</v>
      </c>
      <c r="AG7">
        <v>270</v>
      </c>
      <c r="AH7">
        <v>446</v>
      </c>
      <c r="AI7">
        <v>313</v>
      </c>
      <c r="AJ7">
        <v>284</v>
      </c>
      <c r="AK7">
        <v>68</v>
      </c>
      <c r="AL7">
        <v>352</v>
      </c>
    </row>
    <row r="8" spans="1:38" x14ac:dyDescent="0.25">
      <c r="A8" t="s">
        <v>43</v>
      </c>
      <c r="B8">
        <v>71</v>
      </c>
      <c r="C8" s="14">
        <v>31</v>
      </c>
      <c r="D8">
        <v>32</v>
      </c>
      <c r="E8">
        <v>22</v>
      </c>
      <c r="F8">
        <v>37</v>
      </c>
      <c r="G8">
        <v>11</v>
      </c>
      <c r="H8">
        <v>48</v>
      </c>
      <c r="I8">
        <v>6</v>
      </c>
      <c r="J8">
        <v>1</v>
      </c>
      <c r="K8">
        <v>3</v>
      </c>
      <c r="L8">
        <v>1</v>
      </c>
      <c r="M8">
        <v>4</v>
      </c>
      <c r="N8">
        <v>64</v>
      </c>
      <c r="O8">
        <v>21</v>
      </c>
      <c r="P8">
        <v>32</v>
      </c>
      <c r="Q8">
        <v>26</v>
      </c>
      <c r="R8">
        <v>58</v>
      </c>
      <c r="S8">
        <v>0</v>
      </c>
      <c r="T8">
        <v>0</v>
      </c>
      <c r="U8">
        <v>0</v>
      </c>
      <c r="V8">
        <v>0</v>
      </c>
      <c r="W8">
        <v>0</v>
      </c>
      <c r="X8">
        <v>5</v>
      </c>
      <c r="Y8">
        <v>2</v>
      </c>
      <c r="Z8">
        <v>0</v>
      </c>
      <c r="AA8">
        <v>3</v>
      </c>
      <c r="AB8">
        <v>3</v>
      </c>
      <c r="AC8">
        <v>414</v>
      </c>
      <c r="AD8">
        <v>143</v>
      </c>
      <c r="AE8">
        <v>245</v>
      </c>
      <c r="AF8">
        <v>76</v>
      </c>
      <c r="AG8">
        <v>321</v>
      </c>
      <c r="AH8">
        <v>560</v>
      </c>
      <c r="AI8">
        <v>199</v>
      </c>
      <c r="AJ8">
        <v>317</v>
      </c>
      <c r="AK8">
        <v>117</v>
      </c>
      <c r="AL8">
        <v>434</v>
      </c>
    </row>
    <row r="9" spans="1:38" x14ac:dyDescent="0.25">
      <c r="A9" t="s">
        <v>44</v>
      </c>
      <c r="B9">
        <v>786</v>
      </c>
      <c r="C9" s="14">
        <v>3</v>
      </c>
      <c r="D9">
        <v>133</v>
      </c>
      <c r="E9">
        <v>3</v>
      </c>
      <c r="F9">
        <v>419</v>
      </c>
      <c r="G9">
        <v>274</v>
      </c>
      <c r="H9">
        <v>693</v>
      </c>
      <c r="I9">
        <v>217</v>
      </c>
      <c r="J9">
        <v>22</v>
      </c>
      <c r="K9">
        <v>96</v>
      </c>
      <c r="L9">
        <v>101</v>
      </c>
      <c r="M9">
        <v>197</v>
      </c>
      <c r="N9">
        <v>819</v>
      </c>
      <c r="O9">
        <v>111</v>
      </c>
      <c r="P9">
        <v>445</v>
      </c>
      <c r="Q9">
        <v>269</v>
      </c>
      <c r="R9">
        <v>714</v>
      </c>
      <c r="S9">
        <v>553</v>
      </c>
      <c r="T9">
        <v>81</v>
      </c>
      <c r="U9">
        <v>293</v>
      </c>
      <c r="V9">
        <v>194</v>
      </c>
      <c r="W9">
        <v>487</v>
      </c>
      <c r="X9">
        <v>331</v>
      </c>
      <c r="Y9">
        <v>86</v>
      </c>
      <c r="Z9">
        <v>181</v>
      </c>
      <c r="AA9">
        <v>74</v>
      </c>
      <c r="AB9">
        <v>255</v>
      </c>
      <c r="AC9">
        <v>1978</v>
      </c>
      <c r="AD9">
        <v>335</v>
      </c>
      <c r="AE9">
        <v>1054</v>
      </c>
      <c r="AF9">
        <v>850</v>
      </c>
      <c r="AG9">
        <v>1904</v>
      </c>
      <c r="AH9">
        <v>4684</v>
      </c>
      <c r="AI9">
        <v>768</v>
      </c>
      <c r="AJ9">
        <v>2488</v>
      </c>
      <c r="AK9">
        <v>1762</v>
      </c>
      <c r="AL9">
        <v>4250</v>
      </c>
    </row>
    <row r="10" spans="1:38" x14ac:dyDescent="0.25">
      <c r="A10" t="s">
        <v>45</v>
      </c>
      <c r="B10">
        <v>362</v>
      </c>
      <c r="C10" s="14">
        <v>12</v>
      </c>
      <c r="D10">
        <v>39</v>
      </c>
      <c r="E10">
        <v>17</v>
      </c>
      <c r="F10">
        <v>23</v>
      </c>
      <c r="G10">
        <v>244</v>
      </c>
      <c r="H10">
        <v>267</v>
      </c>
      <c r="I10">
        <v>346</v>
      </c>
      <c r="J10">
        <v>34</v>
      </c>
      <c r="K10">
        <v>37</v>
      </c>
      <c r="L10">
        <v>229</v>
      </c>
      <c r="M10">
        <v>266</v>
      </c>
      <c r="N10">
        <v>208</v>
      </c>
      <c r="O10">
        <v>3</v>
      </c>
      <c r="P10">
        <v>23</v>
      </c>
      <c r="Q10">
        <v>141</v>
      </c>
      <c r="R10">
        <v>164</v>
      </c>
      <c r="S10">
        <v>806</v>
      </c>
      <c r="T10">
        <v>54</v>
      </c>
      <c r="U10">
        <v>37</v>
      </c>
      <c r="V10">
        <v>664</v>
      </c>
      <c r="W10">
        <v>701</v>
      </c>
      <c r="X10">
        <v>205</v>
      </c>
      <c r="Y10">
        <v>16</v>
      </c>
      <c r="Z10">
        <v>2</v>
      </c>
      <c r="AA10">
        <v>153</v>
      </c>
      <c r="AB10">
        <v>155</v>
      </c>
      <c r="AC10">
        <v>1360</v>
      </c>
      <c r="AD10">
        <v>113</v>
      </c>
      <c r="AE10">
        <v>101</v>
      </c>
      <c r="AF10">
        <v>976</v>
      </c>
      <c r="AG10">
        <v>1077</v>
      </c>
      <c r="AH10">
        <v>3287</v>
      </c>
      <c r="AI10">
        <v>259</v>
      </c>
      <c r="AJ10">
        <v>223</v>
      </c>
      <c r="AK10">
        <v>2407</v>
      </c>
      <c r="AL10">
        <v>2630</v>
      </c>
    </row>
    <row r="11" spans="1:38" x14ac:dyDescent="0.25">
      <c r="A11" t="s">
        <v>46</v>
      </c>
      <c r="B11">
        <v>5</v>
      </c>
      <c r="C11" s="14">
        <v>47</v>
      </c>
      <c r="D11">
        <v>1</v>
      </c>
      <c r="E11">
        <v>48</v>
      </c>
      <c r="F11">
        <v>0</v>
      </c>
      <c r="G11">
        <v>5</v>
      </c>
      <c r="H11">
        <v>5</v>
      </c>
      <c r="I11">
        <v>0</v>
      </c>
      <c r="J11">
        <v>0</v>
      </c>
      <c r="K11">
        <v>0</v>
      </c>
      <c r="L11">
        <v>0</v>
      </c>
      <c r="M11">
        <v>0</v>
      </c>
      <c r="N11">
        <v>53</v>
      </c>
      <c r="O11">
        <v>17</v>
      </c>
      <c r="P11">
        <v>1</v>
      </c>
      <c r="Q11">
        <v>81</v>
      </c>
      <c r="R11">
        <v>82</v>
      </c>
      <c r="S11">
        <v>13</v>
      </c>
      <c r="T11">
        <v>5</v>
      </c>
      <c r="U11">
        <v>4</v>
      </c>
      <c r="V11">
        <v>7</v>
      </c>
      <c r="W11">
        <v>11</v>
      </c>
      <c r="X11">
        <v>13</v>
      </c>
      <c r="Y11">
        <v>2</v>
      </c>
      <c r="Z11">
        <v>0</v>
      </c>
      <c r="AA11">
        <v>9</v>
      </c>
      <c r="AB11">
        <v>9</v>
      </c>
      <c r="AC11">
        <v>221</v>
      </c>
      <c r="AD11">
        <v>79</v>
      </c>
      <c r="AE11">
        <v>12</v>
      </c>
      <c r="AF11">
        <v>156</v>
      </c>
      <c r="AG11">
        <v>168</v>
      </c>
      <c r="AH11">
        <v>305</v>
      </c>
      <c r="AI11">
        <v>104</v>
      </c>
      <c r="AJ11">
        <v>17</v>
      </c>
      <c r="AK11">
        <v>258</v>
      </c>
      <c r="AL11">
        <v>275</v>
      </c>
    </row>
    <row r="12" spans="1:38" x14ac:dyDescent="0.25">
      <c r="A12" t="s">
        <v>47</v>
      </c>
      <c r="B12">
        <v>135</v>
      </c>
      <c r="C12" s="14">
        <v>23</v>
      </c>
      <c r="D12">
        <v>24</v>
      </c>
      <c r="E12">
        <v>32</v>
      </c>
      <c r="F12">
        <v>53</v>
      </c>
      <c r="G12">
        <v>79</v>
      </c>
      <c r="H12">
        <v>132</v>
      </c>
      <c r="I12">
        <v>62</v>
      </c>
      <c r="J12">
        <v>5</v>
      </c>
      <c r="K12">
        <v>27</v>
      </c>
      <c r="L12">
        <v>42</v>
      </c>
      <c r="M12">
        <v>69</v>
      </c>
      <c r="N12">
        <v>52</v>
      </c>
      <c r="O12">
        <v>5</v>
      </c>
      <c r="P12">
        <v>19</v>
      </c>
      <c r="Q12">
        <v>39</v>
      </c>
      <c r="R12">
        <v>58</v>
      </c>
      <c r="S12">
        <v>0</v>
      </c>
      <c r="T12">
        <v>0</v>
      </c>
      <c r="U12">
        <v>0</v>
      </c>
      <c r="V12">
        <v>0</v>
      </c>
      <c r="W12">
        <v>0</v>
      </c>
      <c r="X12">
        <v>10</v>
      </c>
      <c r="Y12">
        <v>0</v>
      </c>
      <c r="Z12">
        <v>0</v>
      </c>
      <c r="AA12">
        <v>0</v>
      </c>
      <c r="AB12">
        <v>0</v>
      </c>
      <c r="AC12">
        <v>803</v>
      </c>
      <c r="AD12">
        <v>98</v>
      </c>
      <c r="AE12">
        <v>233</v>
      </c>
      <c r="AF12">
        <v>581</v>
      </c>
      <c r="AG12">
        <v>814</v>
      </c>
      <c r="AH12">
        <v>1062</v>
      </c>
      <c r="AI12">
        <v>132</v>
      </c>
      <c r="AJ12">
        <v>332</v>
      </c>
      <c r="AK12">
        <v>741</v>
      </c>
      <c r="AL12">
        <v>1073</v>
      </c>
    </row>
    <row r="13" spans="1:38" x14ac:dyDescent="0.25">
      <c r="A13" t="s">
        <v>48</v>
      </c>
      <c r="B13">
        <v>481</v>
      </c>
      <c r="C13" s="14">
        <v>9</v>
      </c>
      <c r="D13">
        <v>83</v>
      </c>
      <c r="E13">
        <v>8</v>
      </c>
      <c r="F13">
        <v>197</v>
      </c>
      <c r="G13">
        <v>234</v>
      </c>
      <c r="H13">
        <v>431</v>
      </c>
      <c r="I13">
        <v>221</v>
      </c>
      <c r="J13">
        <v>44</v>
      </c>
      <c r="K13">
        <v>89</v>
      </c>
      <c r="L13">
        <v>107</v>
      </c>
      <c r="M13">
        <v>196</v>
      </c>
      <c r="N13">
        <v>465</v>
      </c>
      <c r="O13">
        <v>96</v>
      </c>
      <c r="P13">
        <v>175</v>
      </c>
      <c r="Q13">
        <v>239</v>
      </c>
      <c r="R13">
        <v>414</v>
      </c>
      <c r="S13">
        <v>455</v>
      </c>
      <c r="T13">
        <v>65</v>
      </c>
      <c r="U13">
        <v>188</v>
      </c>
      <c r="V13">
        <v>217</v>
      </c>
      <c r="W13">
        <v>405</v>
      </c>
      <c r="X13">
        <v>540</v>
      </c>
      <c r="Y13">
        <v>68</v>
      </c>
      <c r="Z13">
        <v>223</v>
      </c>
      <c r="AA13">
        <v>313</v>
      </c>
      <c r="AB13">
        <v>536</v>
      </c>
      <c r="AC13">
        <v>4709</v>
      </c>
      <c r="AD13">
        <v>896</v>
      </c>
      <c r="AE13">
        <v>901</v>
      </c>
      <c r="AF13">
        <v>3819</v>
      </c>
      <c r="AG13">
        <v>4720</v>
      </c>
      <c r="AH13">
        <v>6871</v>
      </c>
      <c r="AI13">
        <v>1252</v>
      </c>
      <c r="AJ13">
        <v>1773</v>
      </c>
      <c r="AK13">
        <v>4929</v>
      </c>
      <c r="AL13">
        <v>6702</v>
      </c>
    </row>
    <row r="14" spans="1:38" x14ac:dyDescent="0.25">
      <c r="A14" t="s">
        <v>49</v>
      </c>
      <c r="B14">
        <v>717</v>
      </c>
      <c r="C14" s="14">
        <v>4</v>
      </c>
      <c r="D14">
        <v>181</v>
      </c>
      <c r="E14">
        <v>1</v>
      </c>
      <c r="F14">
        <v>109</v>
      </c>
      <c r="G14">
        <v>552</v>
      </c>
      <c r="H14">
        <v>661</v>
      </c>
      <c r="I14">
        <v>354</v>
      </c>
      <c r="J14">
        <v>72</v>
      </c>
      <c r="K14">
        <v>40</v>
      </c>
      <c r="L14">
        <v>340</v>
      </c>
      <c r="M14">
        <v>380</v>
      </c>
      <c r="N14">
        <v>801</v>
      </c>
      <c r="O14">
        <v>198</v>
      </c>
      <c r="P14">
        <v>89</v>
      </c>
      <c r="Q14">
        <v>637</v>
      </c>
      <c r="R14">
        <v>726</v>
      </c>
      <c r="S14">
        <v>462</v>
      </c>
      <c r="T14">
        <v>99</v>
      </c>
      <c r="U14">
        <v>77</v>
      </c>
      <c r="V14">
        <v>338</v>
      </c>
      <c r="W14">
        <v>415</v>
      </c>
      <c r="X14">
        <v>339</v>
      </c>
      <c r="Y14">
        <v>90</v>
      </c>
      <c r="Z14">
        <v>32</v>
      </c>
      <c r="AA14">
        <v>248</v>
      </c>
      <c r="AB14">
        <v>280</v>
      </c>
      <c r="AC14">
        <v>2937</v>
      </c>
      <c r="AD14">
        <v>823</v>
      </c>
      <c r="AE14">
        <v>431</v>
      </c>
      <c r="AF14">
        <v>2259</v>
      </c>
      <c r="AG14">
        <v>2690</v>
      </c>
      <c r="AH14">
        <v>5610</v>
      </c>
      <c r="AI14">
        <v>1463</v>
      </c>
      <c r="AJ14">
        <v>778</v>
      </c>
      <c r="AK14">
        <v>4374</v>
      </c>
      <c r="AL14">
        <v>5152</v>
      </c>
    </row>
    <row r="15" spans="1:38" x14ac:dyDescent="0.25">
      <c r="A15" t="s">
        <v>50</v>
      </c>
      <c r="B15">
        <v>56</v>
      </c>
      <c r="C15" s="14">
        <v>35</v>
      </c>
      <c r="D15">
        <v>37</v>
      </c>
      <c r="E15">
        <v>20</v>
      </c>
      <c r="F15">
        <v>18</v>
      </c>
      <c r="G15">
        <v>16</v>
      </c>
      <c r="H15">
        <v>34</v>
      </c>
      <c r="I15">
        <v>50</v>
      </c>
      <c r="J15">
        <v>41</v>
      </c>
      <c r="K15">
        <v>14</v>
      </c>
      <c r="L15">
        <v>4</v>
      </c>
      <c r="M15">
        <v>18</v>
      </c>
      <c r="N15">
        <v>16</v>
      </c>
      <c r="O15">
        <v>11</v>
      </c>
      <c r="P15">
        <v>4</v>
      </c>
      <c r="Q15">
        <v>2</v>
      </c>
      <c r="R15">
        <v>6</v>
      </c>
      <c r="S15">
        <v>22</v>
      </c>
      <c r="T15">
        <v>16</v>
      </c>
      <c r="U15">
        <v>5</v>
      </c>
      <c r="V15">
        <v>4</v>
      </c>
      <c r="W15">
        <v>9</v>
      </c>
      <c r="X15">
        <v>27</v>
      </c>
      <c r="Y15">
        <v>22</v>
      </c>
      <c r="Z15">
        <v>5</v>
      </c>
      <c r="AA15">
        <v>3</v>
      </c>
      <c r="AB15">
        <v>8</v>
      </c>
      <c r="AC15">
        <v>0</v>
      </c>
      <c r="AD15">
        <v>0</v>
      </c>
      <c r="AE15">
        <v>0</v>
      </c>
      <c r="AF15">
        <v>0</v>
      </c>
      <c r="AG15">
        <v>0</v>
      </c>
      <c r="AH15">
        <v>171</v>
      </c>
      <c r="AI15">
        <v>127</v>
      </c>
      <c r="AJ15">
        <v>46</v>
      </c>
      <c r="AK15">
        <v>29</v>
      </c>
      <c r="AL15">
        <v>75</v>
      </c>
    </row>
    <row r="16" spans="1:38" x14ac:dyDescent="0.25">
      <c r="A16" t="s">
        <v>51</v>
      </c>
      <c r="B16">
        <v>7</v>
      </c>
      <c r="C16" s="14">
        <v>45</v>
      </c>
      <c r="D16">
        <v>3</v>
      </c>
      <c r="E16">
        <v>45</v>
      </c>
      <c r="F16">
        <v>0</v>
      </c>
      <c r="G16">
        <v>5</v>
      </c>
      <c r="H16">
        <v>5</v>
      </c>
      <c r="I16">
        <v>0</v>
      </c>
      <c r="J16">
        <v>0</v>
      </c>
      <c r="K16">
        <v>0</v>
      </c>
      <c r="L16">
        <v>0</v>
      </c>
      <c r="M16">
        <v>0</v>
      </c>
      <c r="N16">
        <v>101</v>
      </c>
      <c r="O16">
        <v>35</v>
      </c>
      <c r="P16">
        <v>11</v>
      </c>
      <c r="Q16">
        <v>80</v>
      </c>
      <c r="R16">
        <v>91</v>
      </c>
      <c r="S16">
        <v>0</v>
      </c>
      <c r="T16">
        <v>0</v>
      </c>
      <c r="U16">
        <v>0</v>
      </c>
      <c r="V16">
        <v>0</v>
      </c>
      <c r="W16">
        <v>0</v>
      </c>
      <c r="X16">
        <v>2</v>
      </c>
      <c r="Y16">
        <v>1</v>
      </c>
      <c r="Z16">
        <v>0</v>
      </c>
      <c r="AA16">
        <v>2</v>
      </c>
      <c r="AB16">
        <v>2</v>
      </c>
      <c r="AC16">
        <v>579</v>
      </c>
      <c r="AD16">
        <v>225</v>
      </c>
      <c r="AE16">
        <v>90</v>
      </c>
      <c r="AF16">
        <v>447</v>
      </c>
      <c r="AG16">
        <v>537</v>
      </c>
      <c r="AH16">
        <v>689</v>
      </c>
      <c r="AI16">
        <v>264</v>
      </c>
      <c r="AJ16">
        <v>101</v>
      </c>
      <c r="AK16">
        <v>534</v>
      </c>
      <c r="AL16">
        <v>635</v>
      </c>
    </row>
    <row r="17" spans="1:38" x14ac:dyDescent="0.25">
      <c r="A17" t="s">
        <v>52</v>
      </c>
      <c r="B17">
        <v>52</v>
      </c>
      <c r="C17" s="14">
        <v>38</v>
      </c>
      <c r="D17">
        <v>15</v>
      </c>
      <c r="E17">
        <v>38</v>
      </c>
      <c r="F17">
        <v>28</v>
      </c>
      <c r="G17">
        <v>21</v>
      </c>
      <c r="H17">
        <v>49</v>
      </c>
      <c r="I17">
        <v>10</v>
      </c>
      <c r="J17">
        <v>0</v>
      </c>
      <c r="K17">
        <v>9</v>
      </c>
      <c r="L17">
        <v>6</v>
      </c>
      <c r="M17">
        <v>15</v>
      </c>
      <c r="N17">
        <v>138</v>
      </c>
      <c r="O17">
        <v>63</v>
      </c>
      <c r="P17">
        <v>71</v>
      </c>
      <c r="Q17">
        <v>22</v>
      </c>
      <c r="R17">
        <v>93</v>
      </c>
      <c r="S17">
        <v>24</v>
      </c>
      <c r="T17">
        <v>5</v>
      </c>
      <c r="U17">
        <v>18</v>
      </c>
      <c r="V17">
        <v>9</v>
      </c>
      <c r="W17">
        <v>27</v>
      </c>
      <c r="X17">
        <v>33</v>
      </c>
      <c r="Y17">
        <v>7</v>
      </c>
      <c r="Z17">
        <v>19</v>
      </c>
      <c r="AA17">
        <v>15</v>
      </c>
      <c r="AB17">
        <v>34</v>
      </c>
      <c r="AC17">
        <v>633</v>
      </c>
      <c r="AD17">
        <v>295</v>
      </c>
      <c r="AE17">
        <v>245</v>
      </c>
      <c r="AF17">
        <v>143</v>
      </c>
      <c r="AG17">
        <v>388</v>
      </c>
      <c r="AH17">
        <v>890</v>
      </c>
      <c r="AI17">
        <v>385</v>
      </c>
      <c r="AJ17">
        <v>390</v>
      </c>
      <c r="AK17">
        <v>216</v>
      </c>
      <c r="AL17">
        <v>606</v>
      </c>
    </row>
    <row r="18" spans="1:38" x14ac:dyDescent="0.25">
      <c r="A18" t="s">
        <v>53</v>
      </c>
      <c r="B18">
        <v>230</v>
      </c>
      <c r="C18" s="14">
        <v>21</v>
      </c>
      <c r="D18">
        <v>26</v>
      </c>
      <c r="E18">
        <v>28</v>
      </c>
      <c r="F18">
        <v>11</v>
      </c>
      <c r="G18">
        <v>167</v>
      </c>
      <c r="H18">
        <v>178</v>
      </c>
      <c r="I18">
        <v>160</v>
      </c>
      <c r="J18">
        <v>20</v>
      </c>
      <c r="K18">
        <v>8</v>
      </c>
      <c r="L18">
        <v>105</v>
      </c>
      <c r="M18">
        <v>113</v>
      </c>
      <c r="N18">
        <v>359</v>
      </c>
      <c r="O18">
        <v>45</v>
      </c>
      <c r="P18">
        <v>16</v>
      </c>
      <c r="Q18">
        <v>255</v>
      </c>
      <c r="R18">
        <v>271</v>
      </c>
      <c r="S18">
        <v>108</v>
      </c>
      <c r="T18">
        <v>5</v>
      </c>
      <c r="U18">
        <v>5</v>
      </c>
      <c r="V18">
        <v>84</v>
      </c>
      <c r="W18">
        <v>89</v>
      </c>
      <c r="X18">
        <v>37</v>
      </c>
      <c r="Y18">
        <v>6</v>
      </c>
      <c r="Z18">
        <v>0</v>
      </c>
      <c r="AA18">
        <v>26</v>
      </c>
      <c r="AB18">
        <v>26</v>
      </c>
      <c r="AC18">
        <v>1215</v>
      </c>
      <c r="AD18">
        <v>190</v>
      </c>
      <c r="AE18">
        <v>40</v>
      </c>
      <c r="AF18">
        <v>891</v>
      </c>
      <c r="AG18">
        <v>931</v>
      </c>
      <c r="AH18">
        <v>2109</v>
      </c>
      <c r="AI18">
        <v>292</v>
      </c>
      <c r="AJ18">
        <v>80</v>
      </c>
      <c r="AK18">
        <v>1528</v>
      </c>
      <c r="AL18">
        <v>1608</v>
      </c>
    </row>
    <row r="19" spans="1:38" x14ac:dyDescent="0.25">
      <c r="A19" t="s">
        <v>54</v>
      </c>
      <c r="B19">
        <v>286</v>
      </c>
      <c r="C19" s="14">
        <v>15</v>
      </c>
      <c r="D19">
        <v>28</v>
      </c>
      <c r="E19">
        <v>25</v>
      </c>
      <c r="F19">
        <v>28</v>
      </c>
      <c r="G19">
        <v>235</v>
      </c>
      <c r="H19">
        <v>263</v>
      </c>
      <c r="I19">
        <v>165</v>
      </c>
      <c r="J19">
        <v>15</v>
      </c>
      <c r="K19">
        <v>7</v>
      </c>
      <c r="L19">
        <v>127</v>
      </c>
      <c r="M19">
        <v>134</v>
      </c>
      <c r="N19">
        <v>134</v>
      </c>
      <c r="O19">
        <v>8</v>
      </c>
      <c r="P19">
        <v>11</v>
      </c>
      <c r="Q19">
        <v>98</v>
      </c>
      <c r="R19">
        <v>109</v>
      </c>
      <c r="S19">
        <v>1909</v>
      </c>
      <c r="T19">
        <v>182</v>
      </c>
      <c r="U19">
        <v>125</v>
      </c>
      <c r="V19">
        <v>1647</v>
      </c>
      <c r="W19">
        <v>1772</v>
      </c>
      <c r="X19">
        <v>406</v>
      </c>
      <c r="Y19">
        <v>38</v>
      </c>
      <c r="Z19">
        <v>13</v>
      </c>
      <c r="AA19">
        <v>358</v>
      </c>
      <c r="AB19">
        <v>371</v>
      </c>
      <c r="AC19">
        <v>0</v>
      </c>
      <c r="AD19">
        <v>0</v>
      </c>
      <c r="AE19">
        <v>0</v>
      </c>
      <c r="AF19">
        <v>0</v>
      </c>
      <c r="AG19">
        <v>0</v>
      </c>
      <c r="AH19">
        <v>2900</v>
      </c>
      <c r="AI19">
        <v>271</v>
      </c>
      <c r="AJ19">
        <v>184</v>
      </c>
      <c r="AK19">
        <v>2465</v>
      </c>
      <c r="AL19">
        <v>2649</v>
      </c>
    </row>
    <row r="20" spans="1:38" x14ac:dyDescent="0.25">
      <c r="A20" t="s">
        <v>55</v>
      </c>
      <c r="B20">
        <v>916</v>
      </c>
      <c r="C20" s="14">
        <v>2</v>
      </c>
      <c r="D20">
        <v>95</v>
      </c>
      <c r="E20">
        <v>7</v>
      </c>
      <c r="F20">
        <v>16</v>
      </c>
      <c r="G20">
        <v>785</v>
      </c>
      <c r="H20">
        <v>801</v>
      </c>
      <c r="I20">
        <v>868</v>
      </c>
      <c r="J20">
        <v>85</v>
      </c>
      <c r="K20">
        <v>12</v>
      </c>
      <c r="L20">
        <v>734</v>
      </c>
      <c r="M20">
        <v>746</v>
      </c>
      <c r="N20">
        <v>577</v>
      </c>
      <c r="O20">
        <v>53</v>
      </c>
      <c r="P20">
        <v>7</v>
      </c>
      <c r="Q20">
        <v>522</v>
      </c>
      <c r="R20">
        <v>529</v>
      </c>
      <c r="S20">
        <v>71</v>
      </c>
      <c r="T20">
        <v>6</v>
      </c>
      <c r="U20">
        <v>0</v>
      </c>
      <c r="V20">
        <v>63</v>
      </c>
      <c r="W20">
        <v>63</v>
      </c>
      <c r="X20">
        <v>655</v>
      </c>
      <c r="Y20">
        <v>72</v>
      </c>
      <c r="Z20">
        <v>6</v>
      </c>
      <c r="AA20">
        <v>613</v>
      </c>
      <c r="AB20">
        <v>619</v>
      </c>
      <c r="AC20">
        <v>296</v>
      </c>
      <c r="AD20">
        <v>17</v>
      </c>
      <c r="AE20">
        <v>1</v>
      </c>
      <c r="AF20">
        <v>232</v>
      </c>
      <c r="AG20">
        <v>233</v>
      </c>
      <c r="AH20">
        <v>3383</v>
      </c>
      <c r="AI20">
        <v>328</v>
      </c>
      <c r="AJ20">
        <v>42</v>
      </c>
      <c r="AK20">
        <v>2949</v>
      </c>
      <c r="AL20">
        <v>2991</v>
      </c>
    </row>
    <row r="21" spans="1:38" x14ac:dyDescent="0.25">
      <c r="A21" t="s">
        <v>56</v>
      </c>
      <c r="B21">
        <v>962</v>
      </c>
      <c r="C21" s="14">
        <v>1</v>
      </c>
      <c r="D21">
        <v>114</v>
      </c>
      <c r="E21">
        <v>5</v>
      </c>
      <c r="F21">
        <v>187</v>
      </c>
      <c r="G21">
        <v>838</v>
      </c>
      <c r="H21">
        <v>1025</v>
      </c>
      <c r="I21">
        <v>495</v>
      </c>
      <c r="J21">
        <v>43</v>
      </c>
      <c r="K21">
        <v>56</v>
      </c>
      <c r="L21">
        <v>434</v>
      </c>
      <c r="M21">
        <v>490</v>
      </c>
      <c r="N21">
        <v>624</v>
      </c>
      <c r="O21">
        <v>49</v>
      </c>
      <c r="P21">
        <v>81</v>
      </c>
      <c r="Q21">
        <v>567</v>
      </c>
      <c r="R21">
        <v>648</v>
      </c>
      <c r="S21">
        <v>319</v>
      </c>
      <c r="T21">
        <v>64</v>
      </c>
      <c r="U21">
        <v>61</v>
      </c>
      <c r="V21">
        <v>255</v>
      </c>
      <c r="W21">
        <v>316</v>
      </c>
      <c r="X21">
        <v>67</v>
      </c>
      <c r="Y21">
        <v>0</v>
      </c>
      <c r="Z21">
        <v>2</v>
      </c>
      <c r="AA21">
        <v>78</v>
      </c>
      <c r="AB21">
        <v>80</v>
      </c>
      <c r="AC21">
        <v>930</v>
      </c>
      <c r="AD21">
        <v>136</v>
      </c>
      <c r="AE21">
        <v>144</v>
      </c>
      <c r="AF21">
        <v>827</v>
      </c>
      <c r="AG21">
        <v>971</v>
      </c>
      <c r="AH21">
        <v>3397</v>
      </c>
      <c r="AI21">
        <v>406</v>
      </c>
      <c r="AJ21">
        <v>531</v>
      </c>
      <c r="AK21">
        <v>2999</v>
      </c>
      <c r="AL21">
        <v>3530</v>
      </c>
    </row>
    <row r="22" spans="1:38" x14ac:dyDescent="0.25">
      <c r="A22" t="s">
        <v>57</v>
      </c>
      <c r="B22">
        <v>348</v>
      </c>
      <c r="C22" s="14">
        <v>13</v>
      </c>
      <c r="D22">
        <v>68</v>
      </c>
      <c r="E22">
        <v>9</v>
      </c>
      <c r="F22">
        <v>111</v>
      </c>
      <c r="G22">
        <v>189</v>
      </c>
      <c r="H22">
        <v>300</v>
      </c>
      <c r="I22">
        <v>73</v>
      </c>
      <c r="J22">
        <v>15</v>
      </c>
      <c r="K22">
        <v>28</v>
      </c>
      <c r="L22">
        <v>34</v>
      </c>
      <c r="M22">
        <v>62</v>
      </c>
      <c r="N22">
        <v>368</v>
      </c>
      <c r="O22">
        <v>61</v>
      </c>
      <c r="P22">
        <v>96</v>
      </c>
      <c r="Q22">
        <v>252</v>
      </c>
      <c r="R22">
        <v>348</v>
      </c>
      <c r="S22">
        <v>48</v>
      </c>
      <c r="T22">
        <v>5</v>
      </c>
      <c r="U22">
        <v>6</v>
      </c>
      <c r="V22">
        <v>47</v>
      </c>
      <c r="W22">
        <v>53</v>
      </c>
      <c r="X22">
        <v>80</v>
      </c>
      <c r="Y22">
        <v>22</v>
      </c>
      <c r="Z22">
        <v>29</v>
      </c>
      <c r="AA22">
        <v>34</v>
      </c>
      <c r="AB22">
        <v>63</v>
      </c>
      <c r="AC22">
        <v>3354</v>
      </c>
      <c r="AD22">
        <v>1112</v>
      </c>
      <c r="AE22">
        <v>960</v>
      </c>
      <c r="AF22">
        <v>1795</v>
      </c>
      <c r="AG22">
        <v>2755</v>
      </c>
      <c r="AH22">
        <v>4271</v>
      </c>
      <c r="AI22">
        <v>1283</v>
      </c>
      <c r="AJ22">
        <v>1230</v>
      </c>
      <c r="AK22">
        <v>2351</v>
      </c>
      <c r="AL22">
        <v>3581</v>
      </c>
    </row>
    <row r="23" spans="1:38" x14ac:dyDescent="0.25">
      <c r="A23" t="s">
        <v>58</v>
      </c>
      <c r="B23">
        <v>59</v>
      </c>
      <c r="C23" s="14">
        <v>34</v>
      </c>
      <c r="D23">
        <v>26</v>
      </c>
      <c r="E23">
        <v>28</v>
      </c>
      <c r="F23">
        <v>22</v>
      </c>
      <c r="G23">
        <v>11</v>
      </c>
      <c r="H23">
        <v>33</v>
      </c>
      <c r="I23">
        <v>51</v>
      </c>
      <c r="J23">
        <v>25</v>
      </c>
      <c r="K23">
        <v>21</v>
      </c>
      <c r="L23">
        <v>9</v>
      </c>
      <c r="M23">
        <v>30</v>
      </c>
      <c r="N23">
        <v>34</v>
      </c>
      <c r="O23">
        <v>18</v>
      </c>
      <c r="P23">
        <v>19</v>
      </c>
      <c r="Q23">
        <v>4</v>
      </c>
      <c r="R23">
        <v>23</v>
      </c>
      <c r="S23">
        <v>25</v>
      </c>
      <c r="T23">
        <v>12</v>
      </c>
      <c r="U23">
        <v>15</v>
      </c>
      <c r="V23">
        <v>3</v>
      </c>
      <c r="W23">
        <v>18</v>
      </c>
      <c r="X23">
        <v>22</v>
      </c>
      <c r="Y23">
        <v>11</v>
      </c>
      <c r="Z23">
        <v>23</v>
      </c>
      <c r="AA23">
        <v>2</v>
      </c>
      <c r="AB23">
        <v>25</v>
      </c>
      <c r="AC23">
        <v>0</v>
      </c>
      <c r="AD23">
        <v>0</v>
      </c>
      <c r="AE23">
        <v>0</v>
      </c>
      <c r="AF23">
        <v>0</v>
      </c>
      <c r="AG23">
        <v>0</v>
      </c>
      <c r="AH23">
        <v>191</v>
      </c>
      <c r="AI23">
        <v>92</v>
      </c>
      <c r="AJ23">
        <v>100</v>
      </c>
      <c r="AK23">
        <v>29</v>
      </c>
      <c r="AL23">
        <v>129</v>
      </c>
    </row>
    <row r="24" spans="1:38" x14ac:dyDescent="0.25">
      <c r="A24" t="s">
        <v>59</v>
      </c>
      <c r="B24">
        <v>76</v>
      </c>
      <c r="C24" s="14">
        <v>29</v>
      </c>
      <c r="D24">
        <v>27</v>
      </c>
      <c r="E24">
        <v>27</v>
      </c>
      <c r="F24">
        <v>17</v>
      </c>
      <c r="G24">
        <v>32</v>
      </c>
      <c r="H24">
        <v>49</v>
      </c>
      <c r="I24">
        <v>38</v>
      </c>
      <c r="J24">
        <v>10</v>
      </c>
      <c r="K24">
        <v>8</v>
      </c>
      <c r="L24">
        <v>23</v>
      </c>
      <c r="M24">
        <v>31</v>
      </c>
      <c r="N24">
        <v>50</v>
      </c>
      <c r="O24">
        <v>9</v>
      </c>
      <c r="P24">
        <v>6</v>
      </c>
      <c r="Q24">
        <v>18</v>
      </c>
      <c r="R24">
        <v>24</v>
      </c>
      <c r="S24">
        <v>23</v>
      </c>
      <c r="T24">
        <v>10</v>
      </c>
      <c r="U24">
        <v>1</v>
      </c>
      <c r="V24">
        <v>14</v>
      </c>
      <c r="W24">
        <v>15</v>
      </c>
      <c r="X24">
        <v>34</v>
      </c>
      <c r="Y24">
        <v>5</v>
      </c>
      <c r="Z24">
        <v>3</v>
      </c>
      <c r="AA24">
        <v>29</v>
      </c>
      <c r="AB24">
        <v>32</v>
      </c>
      <c r="AC24">
        <v>896</v>
      </c>
      <c r="AD24">
        <v>528</v>
      </c>
      <c r="AE24">
        <v>242</v>
      </c>
      <c r="AF24">
        <v>441</v>
      </c>
      <c r="AG24">
        <v>683</v>
      </c>
      <c r="AH24">
        <v>1117</v>
      </c>
      <c r="AI24">
        <v>589</v>
      </c>
      <c r="AJ24">
        <v>277</v>
      </c>
      <c r="AK24">
        <v>557</v>
      </c>
      <c r="AL24">
        <v>834</v>
      </c>
    </row>
    <row r="25" spans="1:38" x14ac:dyDescent="0.25">
      <c r="A25" t="s">
        <v>60</v>
      </c>
      <c r="B25">
        <v>109</v>
      </c>
      <c r="C25" s="14">
        <v>26</v>
      </c>
      <c r="D25">
        <v>15</v>
      </c>
      <c r="E25">
        <v>38</v>
      </c>
      <c r="F25">
        <v>87</v>
      </c>
      <c r="G25">
        <v>64</v>
      </c>
      <c r="H25">
        <v>151</v>
      </c>
      <c r="I25">
        <v>36</v>
      </c>
      <c r="J25">
        <v>7</v>
      </c>
      <c r="K25">
        <v>20</v>
      </c>
      <c r="L25">
        <v>12</v>
      </c>
      <c r="M25">
        <v>32</v>
      </c>
      <c r="N25">
        <v>19</v>
      </c>
      <c r="O25">
        <v>3</v>
      </c>
      <c r="P25">
        <v>14</v>
      </c>
      <c r="Q25">
        <v>6</v>
      </c>
      <c r="R25">
        <v>20</v>
      </c>
      <c r="S25">
        <v>0</v>
      </c>
      <c r="T25">
        <v>0</v>
      </c>
      <c r="U25">
        <v>0</v>
      </c>
      <c r="V25">
        <v>0</v>
      </c>
      <c r="W25">
        <v>0</v>
      </c>
      <c r="X25">
        <v>5</v>
      </c>
      <c r="Y25">
        <v>0</v>
      </c>
      <c r="Z25">
        <v>3</v>
      </c>
      <c r="AA25">
        <v>3</v>
      </c>
      <c r="AB25">
        <v>6</v>
      </c>
      <c r="AC25">
        <v>488</v>
      </c>
      <c r="AD25">
        <v>57</v>
      </c>
      <c r="AE25">
        <v>281</v>
      </c>
      <c r="AF25">
        <v>321</v>
      </c>
      <c r="AG25">
        <v>602</v>
      </c>
      <c r="AH25">
        <v>657</v>
      </c>
      <c r="AI25">
        <v>82</v>
      </c>
      <c r="AJ25">
        <v>405</v>
      </c>
      <c r="AK25">
        <v>406</v>
      </c>
      <c r="AL25">
        <v>811</v>
      </c>
    </row>
    <row r="26" spans="1:38" x14ac:dyDescent="0.25">
      <c r="A26" t="s">
        <v>61</v>
      </c>
      <c r="B26">
        <v>54</v>
      </c>
      <c r="C26" s="14">
        <v>37</v>
      </c>
      <c r="D26">
        <v>28</v>
      </c>
      <c r="E26">
        <v>25</v>
      </c>
      <c r="F26">
        <v>34</v>
      </c>
      <c r="G26">
        <v>7</v>
      </c>
      <c r="H26">
        <v>41</v>
      </c>
      <c r="I26">
        <v>33</v>
      </c>
      <c r="J26">
        <v>16</v>
      </c>
      <c r="K26">
        <v>24</v>
      </c>
      <c r="L26">
        <v>4</v>
      </c>
      <c r="M26">
        <v>28</v>
      </c>
      <c r="N26">
        <v>31</v>
      </c>
      <c r="O26">
        <v>15</v>
      </c>
      <c r="P26">
        <v>21</v>
      </c>
      <c r="Q26">
        <v>7</v>
      </c>
      <c r="R26">
        <v>28</v>
      </c>
      <c r="S26">
        <v>136</v>
      </c>
      <c r="T26">
        <v>63</v>
      </c>
      <c r="U26">
        <v>71</v>
      </c>
      <c r="V26">
        <v>17</v>
      </c>
      <c r="W26">
        <v>88</v>
      </c>
      <c r="X26">
        <v>241</v>
      </c>
      <c r="Y26">
        <v>106</v>
      </c>
      <c r="Z26">
        <v>126</v>
      </c>
      <c r="AA26">
        <v>32</v>
      </c>
      <c r="AB26">
        <v>158</v>
      </c>
      <c r="AC26">
        <v>1012</v>
      </c>
      <c r="AD26">
        <v>464</v>
      </c>
      <c r="AE26">
        <v>559</v>
      </c>
      <c r="AF26">
        <v>141</v>
      </c>
      <c r="AG26">
        <v>700</v>
      </c>
      <c r="AH26">
        <v>1507</v>
      </c>
      <c r="AI26">
        <v>692</v>
      </c>
      <c r="AJ26">
        <v>835</v>
      </c>
      <c r="AK26">
        <v>208</v>
      </c>
      <c r="AL26">
        <v>1043</v>
      </c>
    </row>
    <row r="27" spans="1:38" x14ac:dyDescent="0.25">
      <c r="A27" t="s">
        <v>62</v>
      </c>
      <c r="B27">
        <v>344</v>
      </c>
      <c r="C27" s="14">
        <v>14</v>
      </c>
      <c r="D27">
        <v>21</v>
      </c>
      <c r="E27">
        <v>35</v>
      </c>
      <c r="F27">
        <v>268</v>
      </c>
      <c r="G27">
        <v>80</v>
      </c>
      <c r="H27">
        <v>348</v>
      </c>
      <c r="I27">
        <v>54</v>
      </c>
      <c r="J27">
        <v>6</v>
      </c>
      <c r="K27">
        <v>42</v>
      </c>
      <c r="L27">
        <v>13</v>
      </c>
      <c r="M27">
        <v>55</v>
      </c>
      <c r="N27">
        <v>131</v>
      </c>
      <c r="O27">
        <v>14</v>
      </c>
      <c r="P27">
        <v>88</v>
      </c>
      <c r="Q27">
        <v>41</v>
      </c>
      <c r="R27">
        <v>129</v>
      </c>
      <c r="S27">
        <v>9</v>
      </c>
      <c r="T27">
        <v>1</v>
      </c>
      <c r="U27">
        <v>8</v>
      </c>
      <c r="V27">
        <v>7</v>
      </c>
      <c r="W27">
        <v>15</v>
      </c>
      <c r="X27">
        <v>6</v>
      </c>
      <c r="Y27">
        <v>1</v>
      </c>
      <c r="Z27">
        <v>5</v>
      </c>
      <c r="AA27">
        <v>1</v>
      </c>
      <c r="AB27">
        <v>6</v>
      </c>
      <c r="AC27">
        <v>1053</v>
      </c>
      <c r="AD27">
        <v>136</v>
      </c>
      <c r="AE27">
        <v>741</v>
      </c>
      <c r="AF27">
        <v>303</v>
      </c>
      <c r="AG27">
        <v>1044</v>
      </c>
      <c r="AH27">
        <v>1597</v>
      </c>
      <c r="AI27">
        <v>179</v>
      </c>
      <c r="AJ27">
        <v>1152</v>
      </c>
      <c r="AK27">
        <v>445</v>
      </c>
      <c r="AL27">
        <v>1597</v>
      </c>
    </row>
    <row r="28" spans="1:38" x14ac:dyDescent="0.25">
      <c r="A28" t="s">
        <v>63</v>
      </c>
      <c r="B28">
        <v>411</v>
      </c>
      <c r="C28" s="14">
        <v>11</v>
      </c>
      <c r="D28">
        <v>19</v>
      </c>
      <c r="E28">
        <v>36</v>
      </c>
      <c r="F28">
        <v>323</v>
      </c>
      <c r="G28">
        <v>102</v>
      </c>
      <c r="H28">
        <v>425</v>
      </c>
      <c r="I28">
        <v>90</v>
      </c>
      <c r="J28">
        <v>8</v>
      </c>
      <c r="K28">
        <v>68</v>
      </c>
      <c r="L28">
        <v>13</v>
      </c>
      <c r="M28">
        <v>81</v>
      </c>
      <c r="N28">
        <v>250</v>
      </c>
      <c r="O28">
        <v>7</v>
      </c>
      <c r="P28">
        <v>174</v>
      </c>
      <c r="Q28">
        <v>69</v>
      </c>
      <c r="R28">
        <v>243</v>
      </c>
      <c r="S28">
        <v>144</v>
      </c>
      <c r="T28">
        <v>11</v>
      </c>
      <c r="U28">
        <v>79</v>
      </c>
      <c r="V28">
        <v>41</v>
      </c>
      <c r="W28">
        <v>120</v>
      </c>
      <c r="X28">
        <v>10</v>
      </c>
      <c r="Y28">
        <v>0</v>
      </c>
      <c r="Z28">
        <v>5</v>
      </c>
      <c r="AA28">
        <v>4</v>
      </c>
      <c r="AB28">
        <v>9</v>
      </c>
      <c r="AC28">
        <v>1385</v>
      </c>
      <c r="AD28">
        <v>110</v>
      </c>
      <c r="AE28">
        <v>1048</v>
      </c>
      <c r="AF28">
        <v>328</v>
      </c>
      <c r="AG28">
        <v>1376</v>
      </c>
      <c r="AH28">
        <v>2290</v>
      </c>
      <c r="AI28">
        <v>155</v>
      </c>
      <c r="AJ28">
        <v>1697</v>
      </c>
      <c r="AK28">
        <v>557</v>
      </c>
      <c r="AL28">
        <v>2254</v>
      </c>
    </row>
    <row r="29" spans="1:38" x14ac:dyDescent="0.25">
      <c r="A29" t="s">
        <v>64</v>
      </c>
      <c r="B29">
        <v>485</v>
      </c>
      <c r="C29" s="14">
        <v>8</v>
      </c>
      <c r="D29">
        <v>22</v>
      </c>
      <c r="E29">
        <v>34</v>
      </c>
      <c r="F29">
        <v>235</v>
      </c>
      <c r="G29">
        <v>142</v>
      </c>
      <c r="H29">
        <v>377</v>
      </c>
      <c r="I29">
        <v>286</v>
      </c>
      <c r="J29">
        <v>6</v>
      </c>
      <c r="K29">
        <v>142</v>
      </c>
      <c r="L29">
        <v>107</v>
      </c>
      <c r="M29">
        <v>249</v>
      </c>
      <c r="N29">
        <v>223</v>
      </c>
      <c r="O29">
        <v>28</v>
      </c>
      <c r="P29">
        <v>106</v>
      </c>
      <c r="Q29">
        <v>76</v>
      </c>
      <c r="R29">
        <v>182</v>
      </c>
      <c r="S29">
        <v>133</v>
      </c>
      <c r="T29">
        <v>3</v>
      </c>
      <c r="U29">
        <v>67</v>
      </c>
      <c r="V29">
        <v>59</v>
      </c>
      <c r="W29">
        <v>126</v>
      </c>
      <c r="X29">
        <v>91</v>
      </c>
      <c r="Y29">
        <v>4</v>
      </c>
      <c r="Z29">
        <v>53</v>
      </c>
      <c r="AA29">
        <v>27</v>
      </c>
      <c r="AB29">
        <v>80</v>
      </c>
      <c r="AC29">
        <v>1282</v>
      </c>
      <c r="AD29">
        <v>204</v>
      </c>
      <c r="AE29">
        <v>624</v>
      </c>
      <c r="AF29">
        <v>366</v>
      </c>
      <c r="AG29">
        <v>990</v>
      </c>
      <c r="AH29">
        <v>2500</v>
      </c>
      <c r="AI29">
        <v>267</v>
      </c>
      <c r="AJ29">
        <v>1227</v>
      </c>
      <c r="AK29">
        <v>777</v>
      </c>
      <c r="AL29">
        <v>2004</v>
      </c>
    </row>
    <row r="30" spans="1:38" x14ac:dyDescent="0.25">
      <c r="A30" t="s">
        <v>65</v>
      </c>
      <c r="B30">
        <v>621</v>
      </c>
      <c r="C30" s="14">
        <v>5</v>
      </c>
      <c r="D30">
        <v>61</v>
      </c>
      <c r="E30">
        <v>10</v>
      </c>
      <c r="F30">
        <v>567</v>
      </c>
      <c r="G30">
        <v>84</v>
      </c>
      <c r="H30">
        <v>651</v>
      </c>
      <c r="I30">
        <v>113</v>
      </c>
      <c r="J30">
        <v>12</v>
      </c>
      <c r="K30">
        <v>107</v>
      </c>
      <c r="L30">
        <v>23</v>
      </c>
      <c r="M30">
        <v>130</v>
      </c>
      <c r="N30">
        <v>145</v>
      </c>
      <c r="O30">
        <v>17</v>
      </c>
      <c r="P30">
        <v>121</v>
      </c>
      <c r="Q30">
        <v>37</v>
      </c>
      <c r="R30">
        <v>158</v>
      </c>
      <c r="S30">
        <v>68</v>
      </c>
      <c r="T30">
        <v>9</v>
      </c>
      <c r="U30">
        <v>57</v>
      </c>
      <c r="V30">
        <v>7</v>
      </c>
      <c r="W30">
        <v>64</v>
      </c>
      <c r="X30">
        <v>7</v>
      </c>
      <c r="Y30">
        <v>1</v>
      </c>
      <c r="Z30">
        <v>6</v>
      </c>
      <c r="AA30">
        <v>0</v>
      </c>
      <c r="AB30">
        <v>6</v>
      </c>
      <c r="AC30">
        <v>986</v>
      </c>
      <c r="AD30">
        <v>125</v>
      </c>
      <c r="AE30">
        <v>868</v>
      </c>
      <c r="AF30">
        <v>104</v>
      </c>
      <c r="AG30">
        <v>972</v>
      </c>
      <c r="AH30">
        <v>1940</v>
      </c>
      <c r="AI30">
        <v>225</v>
      </c>
      <c r="AJ30">
        <v>1726</v>
      </c>
      <c r="AK30">
        <v>255</v>
      </c>
      <c r="AL30">
        <v>1981</v>
      </c>
    </row>
    <row r="31" spans="1:38" x14ac:dyDescent="0.25">
      <c r="A31" t="s">
        <v>66</v>
      </c>
      <c r="B31">
        <v>47</v>
      </c>
      <c r="C31" s="14">
        <v>41</v>
      </c>
      <c r="D31">
        <v>7</v>
      </c>
      <c r="E31">
        <v>42</v>
      </c>
      <c r="F31">
        <v>6</v>
      </c>
      <c r="G31">
        <v>37</v>
      </c>
      <c r="H31">
        <v>43</v>
      </c>
      <c r="I31">
        <v>19</v>
      </c>
      <c r="J31">
        <v>3</v>
      </c>
      <c r="K31">
        <v>3</v>
      </c>
      <c r="L31">
        <v>12</v>
      </c>
      <c r="M31">
        <v>15</v>
      </c>
      <c r="N31">
        <v>34</v>
      </c>
      <c r="O31">
        <v>1</v>
      </c>
      <c r="P31">
        <v>10</v>
      </c>
      <c r="Q31">
        <v>21</v>
      </c>
      <c r="R31">
        <v>31</v>
      </c>
      <c r="S31">
        <v>0</v>
      </c>
      <c r="T31">
        <v>0</v>
      </c>
      <c r="U31">
        <v>0</v>
      </c>
      <c r="V31">
        <v>0</v>
      </c>
      <c r="W31">
        <v>0</v>
      </c>
      <c r="X31">
        <v>41</v>
      </c>
      <c r="Y31">
        <v>4</v>
      </c>
      <c r="Z31">
        <v>8</v>
      </c>
      <c r="AA31">
        <v>32</v>
      </c>
      <c r="AB31">
        <v>40</v>
      </c>
      <c r="AC31">
        <v>643</v>
      </c>
      <c r="AD31">
        <v>210</v>
      </c>
      <c r="AE31">
        <v>86</v>
      </c>
      <c r="AF31">
        <v>598</v>
      </c>
      <c r="AG31">
        <v>684</v>
      </c>
      <c r="AH31">
        <v>784</v>
      </c>
      <c r="AI31">
        <v>225</v>
      </c>
      <c r="AJ31">
        <v>113</v>
      </c>
      <c r="AK31">
        <v>700</v>
      </c>
      <c r="AL31">
        <v>813</v>
      </c>
    </row>
    <row r="32" spans="1:38" x14ac:dyDescent="0.25">
      <c r="A32" t="s">
        <v>67</v>
      </c>
      <c r="B32">
        <v>250</v>
      </c>
      <c r="C32" s="14">
        <v>18</v>
      </c>
      <c r="D32">
        <v>115</v>
      </c>
      <c r="E32">
        <v>4</v>
      </c>
      <c r="F32">
        <v>102</v>
      </c>
      <c r="G32">
        <v>41</v>
      </c>
      <c r="H32">
        <v>143</v>
      </c>
      <c r="I32">
        <v>136</v>
      </c>
      <c r="J32">
        <v>62</v>
      </c>
      <c r="K32">
        <v>46</v>
      </c>
      <c r="L32">
        <v>32</v>
      </c>
      <c r="M32">
        <v>78</v>
      </c>
      <c r="N32">
        <v>146</v>
      </c>
      <c r="O32">
        <v>83</v>
      </c>
      <c r="P32">
        <v>45</v>
      </c>
      <c r="Q32">
        <v>16</v>
      </c>
      <c r="R32">
        <v>61</v>
      </c>
      <c r="S32">
        <v>0</v>
      </c>
      <c r="T32">
        <v>0</v>
      </c>
      <c r="U32">
        <v>0</v>
      </c>
      <c r="V32">
        <v>0</v>
      </c>
      <c r="W32">
        <v>0</v>
      </c>
      <c r="X32">
        <v>54</v>
      </c>
      <c r="Y32">
        <v>24</v>
      </c>
      <c r="Z32">
        <v>19</v>
      </c>
      <c r="AA32">
        <v>14</v>
      </c>
      <c r="AB32">
        <v>33</v>
      </c>
      <c r="AC32">
        <v>1099</v>
      </c>
      <c r="AD32">
        <v>297</v>
      </c>
      <c r="AE32">
        <v>295</v>
      </c>
      <c r="AF32">
        <v>321</v>
      </c>
      <c r="AG32">
        <v>616</v>
      </c>
      <c r="AH32">
        <v>1685</v>
      </c>
      <c r="AI32">
        <v>581</v>
      </c>
      <c r="AJ32">
        <v>507</v>
      </c>
      <c r="AK32">
        <v>424</v>
      </c>
      <c r="AL32">
        <v>931</v>
      </c>
    </row>
    <row r="33" spans="1:38" x14ac:dyDescent="0.25">
      <c r="A33" t="s">
        <v>68</v>
      </c>
      <c r="B33">
        <v>4</v>
      </c>
      <c r="C33" s="14">
        <v>48</v>
      </c>
      <c r="D33">
        <v>3</v>
      </c>
      <c r="E33">
        <v>45</v>
      </c>
      <c r="F33">
        <v>1</v>
      </c>
      <c r="G33">
        <v>0</v>
      </c>
      <c r="H33">
        <v>1</v>
      </c>
      <c r="I33">
        <v>4</v>
      </c>
      <c r="J33">
        <v>3</v>
      </c>
      <c r="K33">
        <v>1</v>
      </c>
      <c r="L33">
        <v>0</v>
      </c>
      <c r="M33">
        <v>1</v>
      </c>
      <c r="N33">
        <v>0</v>
      </c>
      <c r="O33">
        <v>0</v>
      </c>
      <c r="P33">
        <v>0</v>
      </c>
      <c r="Q33">
        <v>0</v>
      </c>
      <c r="R33">
        <v>0</v>
      </c>
      <c r="S33">
        <v>10</v>
      </c>
      <c r="T33">
        <v>5</v>
      </c>
      <c r="U33">
        <v>4</v>
      </c>
      <c r="V33">
        <v>1</v>
      </c>
      <c r="W33">
        <v>5</v>
      </c>
      <c r="X33">
        <v>0</v>
      </c>
      <c r="Y33">
        <v>0</v>
      </c>
      <c r="Z33">
        <v>0</v>
      </c>
      <c r="AA33">
        <v>0</v>
      </c>
      <c r="AB33">
        <v>0</v>
      </c>
      <c r="AC33">
        <v>535</v>
      </c>
      <c r="AD33">
        <v>253</v>
      </c>
      <c r="AE33">
        <v>267</v>
      </c>
      <c r="AF33">
        <v>15</v>
      </c>
      <c r="AG33">
        <v>282</v>
      </c>
      <c r="AH33">
        <v>553</v>
      </c>
      <c r="AI33">
        <v>264</v>
      </c>
      <c r="AJ33">
        <v>273</v>
      </c>
      <c r="AK33">
        <v>16</v>
      </c>
      <c r="AL33">
        <v>289</v>
      </c>
    </row>
    <row r="34" spans="1:38" x14ac:dyDescent="0.25">
      <c r="A34" t="s">
        <v>69</v>
      </c>
      <c r="B34">
        <v>52</v>
      </c>
      <c r="C34" s="14">
        <v>38</v>
      </c>
      <c r="D34">
        <v>8</v>
      </c>
      <c r="E34">
        <v>41</v>
      </c>
      <c r="F34">
        <v>29</v>
      </c>
      <c r="G34">
        <v>32</v>
      </c>
      <c r="H34">
        <v>61</v>
      </c>
      <c r="I34">
        <v>11</v>
      </c>
      <c r="J34">
        <v>3</v>
      </c>
      <c r="K34">
        <v>4</v>
      </c>
      <c r="L34">
        <v>8</v>
      </c>
      <c r="M34">
        <v>12</v>
      </c>
      <c r="N34">
        <v>56</v>
      </c>
      <c r="O34">
        <v>10</v>
      </c>
      <c r="P34">
        <v>22</v>
      </c>
      <c r="Q34">
        <v>33</v>
      </c>
      <c r="R34">
        <v>55</v>
      </c>
      <c r="S34">
        <v>2</v>
      </c>
      <c r="T34">
        <v>2</v>
      </c>
      <c r="U34">
        <v>0</v>
      </c>
      <c r="V34">
        <v>0</v>
      </c>
      <c r="W34">
        <v>0</v>
      </c>
      <c r="X34">
        <v>5</v>
      </c>
      <c r="Y34">
        <v>1</v>
      </c>
      <c r="Z34">
        <v>4</v>
      </c>
      <c r="AA34">
        <v>1</v>
      </c>
      <c r="AB34">
        <v>5</v>
      </c>
      <c r="AC34">
        <v>740</v>
      </c>
      <c r="AD34">
        <v>169</v>
      </c>
      <c r="AE34">
        <v>-54</v>
      </c>
      <c r="AF34">
        <v>720</v>
      </c>
      <c r="AG34">
        <v>666</v>
      </c>
      <c r="AH34">
        <v>866</v>
      </c>
      <c r="AI34">
        <v>193</v>
      </c>
      <c r="AJ34">
        <v>5</v>
      </c>
      <c r="AK34">
        <v>794</v>
      </c>
      <c r="AL34">
        <v>799</v>
      </c>
    </row>
    <row r="35" spans="1:38" x14ac:dyDescent="0.25">
      <c r="A35" t="s">
        <v>70</v>
      </c>
      <c r="B35">
        <v>240</v>
      </c>
      <c r="C35" s="14">
        <v>19</v>
      </c>
      <c r="D35">
        <v>30</v>
      </c>
      <c r="E35">
        <v>24</v>
      </c>
      <c r="F35">
        <v>197</v>
      </c>
      <c r="G35">
        <v>47</v>
      </c>
      <c r="H35">
        <v>244</v>
      </c>
      <c r="I35">
        <v>134</v>
      </c>
      <c r="J35">
        <v>21</v>
      </c>
      <c r="K35">
        <v>90</v>
      </c>
      <c r="L35">
        <v>40</v>
      </c>
      <c r="M35">
        <v>130</v>
      </c>
      <c r="N35">
        <v>48</v>
      </c>
      <c r="O35">
        <v>7</v>
      </c>
      <c r="P35">
        <v>31</v>
      </c>
      <c r="Q35">
        <v>11</v>
      </c>
      <c r="R35">
        <v>42</v>
      </c>
      <c r="S35">
        <v>0</v>
      </c>
      <c r="T35">
        <v>0</v>
      </c>
      <c r="U35">
        <v>0</v>
      </c>
      <c r="V35">
        <v>0</v>
      </c>
      <c r="W35">
        <v>0</v>
      </c>
      <c r="X35">
        <v>17</v>
      </c>
      <c r="Y35">
        <v>1</v>
      </c>
      <c r="Z35">
        <v>15</v>
      </c>
      <c r="AA35">
        <v>5</v>
      </c>
      <c r="AB35">
        <v>20</v>
      </c>
      <c r="AC35">
        <v>2123</v>
      </c>
      <c r="AD35">
        <v>305</v>
      </c>
      <c r="AE35">
        <v>1722</v>
      </c>
      <c r="AF35">
        <v>668</v>
      </c>
      <c r="AG35">
        <v>2390</v>
      </c>
      <c r="AH35">
        <v>2562</v>
      </c>
      <c r="AI35">
        <v>364</v>
      </c>
      <c r="AJ35">
        <v>2055</v>
      </c>
      <c r="AK35">
        <v>771</v>
      </c>
      <c r="AL35">
        <v>2826</v>
      </c>
    </row>
    <row r="36" spans="1:38" x14ac:dyDescent="0.25">
      <c r="A36" t="s">
        <v>71</v>
      </c>
      <c r="B36">
        <v>76</v>
      </c>
      <c r="C36" s="14">
        <v>29</v>
      </c>
      <c r="D36">
        <v>35</v>
      </c>
      <c r="E36">
        <v>21</v>
      </c>
      <c r="F36">
        <v>15</v>
      </c>
      <c r="G36">
        <v>27</v>
      </c>
      <c r="H36">
        <v>42</v>
      </c>
      <c r="I36">
        <v>68</v>
      </c>
      <c r="J36">
        <v>30</v>
      </c>
      <c r="K36">
        <v>9</v>
      </c>
      <c r="L36">
        <v>32</v>
      </c>
      <c r="M36">
        <v>41</v>
      </c>
      <c r="N36">
        <v>95</v>
      </c>
      <c r="O36">
        <v>36</v>
      </c>
      <c r="P36">
        <v>20</v>
      </c>
      <c r="Q36">
        <v>43</v>
      </c>
      <c r="R36">
        <v>63</v>
      </c>
      <c r="S36">
        <v>57</v>
      </c>
      <c r="T36">
        <v>24</v>
      </c>
      <c r="U36">
        <v>9</v>
      </c>
      <c r="V36">
        <v>24</v>
      </c>
      <c r="W36">
        <v>33</v>
      </c>
      <c r="X36">
        <v>60</v>
      </c>
      <c r="Y36">
        <v>22</v>
      </c>
      <c r="Z36">
        <v>11</v>
      </c>
      <c r="AA36">
        <v>28</v>
      </c>
      <c r="AB36">
        <v>39</v>
      </c>
      <c r="AC36">
        <v>600</v>
      </c>
      <c r="AD36">
        <v>266</v>
      </c>
      <c r="AE36">
        <v>92</v>
      </c>
      <c r="AF36">
        <v>334</v>
      </c>
      <c r="AG36">
        <v>426</v>
      </c>
      <c r="AH36">
        <v>956</v>
      </c>
      <c r="AI36">
        <v>413</v>
      </c>
      <c r="AJ36">
        <v>156</v>
      </c>
      <c r="AK36">
        <v>488</v>
      </c>
      <c r="AL36">
        <v>644</v>
      </c>
    </row>
    <row r="37" spans="1:38" x14ac:dyDescent="0.25">
      <c r="A37" t="s">
        <v>72</v>
      </c>
      <c r="B37">
        <v>38</v>
      </c>
      <c r="C37" s="14">
        <v>42</v>
      </c>
      <c r="D37">
        <v>5</v>
      </c>
      <c r="E37">
        <v>43</v>
      </c>
      <c r="F37">
        <v>25</v>
      </c>
      <c r="G37">
        <v>12</v>
      </c>
      <c r="H37">
        <v>37</v>
      </c>
      <c r="I37">
        <v>26</v>
      </c>
      <c r="J37">
        <v>0</v>
      </c>
      <c r="K37">
        <v>17</v>
      </c>
      <c r="L37">
        <v>11</v>
      </c>
      <c r="M37">
        <v>28</v>
      </c>
      <c r="N37">
        <v>125</v>
      </c>
      <c r="O37">
        <v>17</v>
      </c>
      <c r="P37">
        <v>88</v>
      </c>
      <c r="Q37">
        <v>33</v>
      </c>
      <c r="R37">
        <v>121</v>
      </c>
      <c r="S37">
        <v>43</v>
      </c>
      <c r="T37">
        <v>4</v>
      </c>
      <c r="U37">
        <v>30</v>
      </c>
      <c r="V37">
        <v>18</v>
      </c>
      <c r="W37">
        <v>48</v>
      </c>
      <c r="X37">
        <v>22</v>
      </c>
      <c r="Y37">
        <v>1</v>
      </c>
      <c r="Z37">
        <v>12</v>
      </c>
      <c r="AA37">
        <v>4</v>
      </c>
      <c r="AB37">
        <v>16</v>
      </c>
      <c r="AC37">
        <v>2618</v>
      </c>
      <c r="AD37">
        <v>420</v>
      </c>
      <c r="AE37">
        <v>1975</v>
      </c>
      <c r="AF37">
        <v>700</v>
      </c>
      <c r="AG37">
        <v>2675</v>
      </c>
      <c r="AH37">
        <v>2872</v>
      </c>
      <c r="AI37">
        <v>447</v>
      </c>
      <c r="AJ37">
        <v>2147</v>
      </c>
      <c r="AK37">
        <v>778</v>
      </c>
      <c r="AL37">
        <v>2925</v>
      </c>
    </row>
    <row r="38" spans="1:38" x14ac:dyDescent="0.25">
      <c r="A38" t="s">
        <v>73</v>
      </c>
      <c r="B38">
        <v>120</v>
      </c>
      <c r="C38" s="14">
        <v>25</v>
      </c>
      <c r="D38">
        <v>18</v>
      </c>
      <c r="E38">
        <v>37</v>
      </c>
      <c r="F38">
        <v>72</v>
      </c>
      <c r="G38">
        <v>59</v>
      </c>
      <c r="H38">
        <v>131</v>
      </c>
      <c r="I38">
        <v>59</v>
      </c>
      <c r="J38">
        <v>9</v>
      </c>
      <c r="K38">
        <v>44</v>
      </c>
      <c r="L38">
        <v>25</v>
      </c>
      <c r="M38">
        <v>69</v>
      </c>
      <c r="N38">
        <v>24</v>
      </c>
      <c r="O38">
        <v>3</v>
      </c>
      <c r="P38">
        <v>8</v>
      </c>
      <c r="Q38">
        <v>21</v>
      </c>
      <c r="R38">
        <v>29</v>
      </c>
      <c r="S38">
        <v>0</v>
      </c>
      <c r="T38">
        <v>0</v>
      </c>
      <c r="U38">
        <v>0</v>
      </c>
      <c r="V38">
        <v>0</v>
      </c>
      <c r="W38">
        <v>0</v>
      </c>
      <c r="X38">
        <v>36</v>
      </c>
      <c r="Y38">
        <v>7</v>
      </c>
      <c r="Z38">
        <v>23</v>
      </c>
      <c r="AA38">
        <v>17</v>
      </c>
      <c r="AB38">
        <v>40</v>
      </c>
      <c r="AC38">
        <v>768</v>
      </c>
      <c r="AD38">
        <v>213</v>
      </c>
      <c r="AE38">
        <v>465</v>
      </c>
      <c r="AF38">
        <v>308</v>
      </c>
      <c r="AG38">
        <v>773</v>
      </c>
      <c r="AH38">
        <v>1007</v>
      </c>
      <c r="AI38">
        <v>250</v>
      </c>
      <c r="AJ38">
        <v>612</v>
      </c>
      <c r="AK38">
        <v>430</v>
      </c>
      <c r="AL38">
        <v>1042</v>
      </c>
    </row>
    <row r="39" spans="1:38" x14ac:dyDescent="0.25">
      <c r="A39" t="s">
        <v>74</v>
      </c>
      <c r="B39">
        <v>80</v>
      </c>
      <c r="C39" s="14">
        <v>28</v>
      </c>
      <c r="D39">
        <v>23</v>
      </c>
      <c r="E39">
        <v>33</v>
      </c>
      <c r="F39">
        <v>56</v>
      </c>
      <c r="G39">
        <v>24</v>
      </c>
      <c r="H39">
        <v>80</v>
      </c>
      <c r="I39">
        <v>6</v>
      </c>
      <c r="J39">
        <v>2</v>
      </c>
      <c r="K39">
        <v>4</v>
      </c>
      <c r="L39">
        <v>0</v>
      </c>
      <c r="M39">
        <v>4</v>
      </c>
      <c r="N39">
        <v>86</v>
      </c>
      <c r="O39">
        <v>23</v>
      </c>
      <c r="P39">
        <v>53</v>
      </c>
      <c r="Q39">
        <v>31</v>
      </c>
      <c r="R39">
        <v>84</v>
      </c>
      <c r="S39">
        <v>2</v>
      </c>
      <c r="T39">
        <v>2</v>
      </c>
      <c r="U39">
        <v>0</v>
      </c>
      <c r="V39">
        <v>0</v>
      </c>
      <c r="W39">
        <v>0</v>
      </c>
      <c r="X39">
        <v>17</v>
      </c>
      <c r="Y39">
        <v>4</v>
      </c>
      <c r="Z39">
        <v>15</v>
      </c>
      <c r="AA39">
        <v>1</v>
      </c>
      <c r="AB39">
        <v>16</v>
      </c>
      <c r="AC39">
        <v>362</v>
      </c>
      <c r="AD39">
        <v>123</v>
      </c>
      <c r="AE39">
        <v>257</v>
      </c>
      <c r="AF39">
        <v>99</v>
      </c>
      <c r="AG39">
        <v>356</v>
      </c>
      <c r="AH39">
        <v>553</v>
      </c>
      <c r="AI39">
        <v>177</v>
      </c>
      <c r="AJ39">
        <v>385</v>
      </c>
      <c r="AK39">
        <v>155</v>
      </c>
      <c r="AL39">
        <v>540</v>
      </c>
    </row>
    <row r="40" spans="1:38" x14ac:dyDescent="0.25">
      <c r="A40" t="s">
        <v>75</v>
      </c>
      <c r="B40">
        <v>55</v>
      </c>
      <c r="C40" s="14">
        <v>36</v>
      </c>
      <c r="D40">
        <v>25</v>
      </c>
      <c r="E40">
        <v>31</v>
      </c>
      <c r="F40">
        <v>35</v>
      </c>
      <c r="G40">
        <v>3</v>
      </c>
      <c r="H40">
        <v>38</v>
      </c>
      <c r="I40">
        <v>35</v>
      </c>
      <c r="J40">
        <v>16</v>
      </c>
      <c r="K40">
        <v>25</v>
      </c>
      <c r="L40">
        <v>2</v>
      </c>
      <c r="M40">
        <v>27</v>
      </c>
      <c r="N40">
        <v>25</v>
      </c>
      <c r="O40">
        <v>6</v>
      </c>
      <c r="P40">
        <v>25</v>
      </c>
      <c r="Q40">
        <v>0</v>
      </c>
      <c r="R40">
        <v>25</v>
      </c>
      <c r="S40">
        <v>24</v>
      </c>
      <c r="T40">
        <v>8</v>
      </c>
      <c r="U40">
        <v>20</v>
      </c>
      <c r="V40">
        <v>0</v>
      </c>
      <c r="W40">
        <v>20</v>
      </c>
      <c r="X40">
        <v>0</v>
      </c>
      <c r="Y40">
        <v>0</v>
      </c>
      <c r="Z40">
        <v>0</v>
      </c>
      <c r="AA40">
        <v>0</v>
      </c>
      <c r="AB40">
        <v>0</v>
      </c>
      <c r="AC40">
        <v>385</v>
      </c>
      <c r="AD40">
        <v>137</v>
      </c>
      <c r="AE40">
        <v>188</v>
      </c>
      <c r="AF40">
        <v>16</v>
      </c>
      <c r="AG40">
        <v>204</v>
      </c>
      <c r="AH40">
        <v>524</v>
      </c>
      <c r="AI40">
        <v>192</v>
      </c>
      <c r="AJ40">
        <v>293</v>
      </c>
      <c r="AK40">
        <v>21</v>
      </c>
      <c r="AL40">
        <v>314</v>
      </c>
    </row>
    <row r="41" spans="1:38" x14ac:dyDescent="0.25">
      <c r="A41" t="s">
        <v>76</v>
      </c>
      <c r="B41">
        <v>237</v>
      </c>
      <c r="C41" s="14">
        <v>20</v>
      </c>
      <c r="D41">
        <v>49</v>
      </c>
      <c r="E41">
        <v>13</v>
      </c>
      <c r="F41">
        <v>133</v>
      </c>
      <c r="G41">
        <v>42</v>
      </c>
      <c r="H41">
        <v>175</v>
      </c>
      <c r="I41">
        <v>110</v>
      </c>
      <c r="J41">
        <v>24</v>
      </c>
      <c r="K41">
        <v>66</v>
      </c>
      <c r="L41">
        <v>17</v>
      </c>
      <c r="M41">
        <v>83</v>
      </c>
      <c r="N41">
        <v>100</v>
      </c>
      <c r="O41">
        <v>29</v>
      </c>
      <c r="P41">
        <v>47</v>
      </c>
      <c r="Q41">
        <v>15</v>
      </c>
      <c r="R41">
        <v>62</v>
      </c>
      <c r="S41">
        <v>0</v>
      </c>
      <c r="T41">
        <v>0</v>
      </c>
      <c r="U41">
        <v>0</v>
      </c>
      <c r="V41">
        <v>0</v>
      </c>
      <c r="W41">
        <v>0</v>
      </c>
      <c r="X41">
        <v>0</v>
      </c>
      <c r="Y41">
        <v>0</v>
      </c>
      <c r="Z41">
        <v>0</v>
      </c>
      <c r="AA41">
        <v>0</v>
      </c>
      <c r="AB41">
        <v>0</v>
      </c>
      <c r="AC41">
        <v>344</v>
      </c>
      <c r="AD41">
        <v>104</v>
      </c>
      <c r="AE41">
        <v>217</v>
      </c>
      <c r="AF41">
        <v>89</v>
      </c>
      <c r="AG41">
        <v>306</v>
      </c>
      <c r="AH41">
        <v>791</v>
      </c>
      <c r="AI41">
        <v>206</v>
      </c>
      <c r="AJ41">
        <v>463</v>
      </c>
      <c r="AK41">
        <v>163</v>
      </c>
      <c r="AL41">
        <v>626</v>
      </c>
    </row>
    <row r="42" spans="1:38" x14ac:dyDescent="0.25">
      <c r="A42" t="s">
        <v>77</v>
      </c>
      <c r="B42">
        <v>581</v>
      </c>
      <c r="C42" s="14">
        <v>6</v>
      </c>
      <c r="D42">
        <v>172</v>
      </c>
      <c r="E42">
        <v>2</v>
      </c>
      <c r="F42">
        <v>23</v>
      </c>
      <c r="G42">
        <v>273</v>
      </c>
      <c r="H42">
        <v>296</v>
      </c>
      <c r="I42">
        <v>59</v>
      </c>
      <c r="J42">
        <v>16</v>
      </c>
      <c r="K42">
        <v>7</v>
      </c>
      <c r="L42">
        <v>33</v>
      </c>
      <c r="M42">
        <v>40</v>
      </c>
      <c r="N42">
        <v>364</v>
      </c>
      <c r="O42">
        <v>58</v>
      </c>
      <c r="P42">
        <v>16</v>
      </c>
      <c r="Q42">
        <v>156</v>
      </c>
      <c r="R42">
        <v>172</v>
      </c>
      <c r="S42">
        <v>0</v>
      </c>
      <c r="T42">
        <v>0</v>
      </c>
      <c r="U42">
        <v>0</v>
      </c>
      <c r="V42">
        <v>0</v>
      </c>
      <c r="W42">
        <v>0</v>
      </c>
      <c r="X42">
        <v>0</v>
      </c>
      <c r="Y42">
        <v>0</v>
      </c>
      <c r="Z42">
        <v>0</v>
      </c>
      <c r="AA42">
        <v>0</v>
      </c>
      <c r="AB42">
        <v>0</v>
      </c>
      <c r="AC42">
        <v>1142</v>
      </c>
      <c r="AD42">
        <v>212</v>
      </c>
      <c r="AE42">
        <v>29</v>
      </c>
      <c r="AF42">
        <v>1044</v>
      </c>
      <c r="AG42">
        <v>1073</v>
      </c>
      <c r="AH42">
        <v>2146</v>
      </c>
      <c r="AI42">
        <v>458</v>
      </c>
      <c r="AJ42">
        <v>75</v>
      </c>
      <c r="AK42">
        <v>1506</v>
      </c>
      <c r="AL42">
        <v>1581</v>
      </c>
    </row>
    <row r="43" spans="1:38" x14ac:dyDescent="0.25">
      <c r="A43" t="s">
        <v>78</v>
      </c>
      <c r="B43">
        <v>35</v>
      </c>
      <c r="C43" s="14">
        <v>43</v>
      </c>
      <c r="D43">
        <v>12</v>
      </c>
      <c r="E43">
        <v>40</v>
      </c>
      <c r="F43">
        <v>10</v>
      </c>
      <c r="G43">
        <v>10</v>
      </c>
      <c r="H43">
        <v>20</v>
      </c>
      <c r="I43">
        <v>2</v>
      </c>
      <c r="J43">
        <v>0</v>
      </c>
      <c r="K43">
        <v>0</v>
      </c>
      <c r="L43">
        <v>2</v>
      </c>
      <c r="M43">
        <v>2</v>
      </c>
      <c r="N43">
        <v>116</v>
      </c>
      <c r="O43">
        <v>39</v>
      </c>
      <c r="P43">
        <v>53</v>
      </c>
      <c r="Q43">
        <v>32</v>
      </c>
      <c r="R43">
        <v>85</v>
      </c>
      <c r="S43">
        <v>66</v>
      </c>
      <c r="T43">
        <v>12</v>
      </c>
      <c r="U43">
        <v>36</v>
      </c>
      <c r="V43">
        <v>18</v>
      </c>
      <c r="W43">
        <v>54</v>
      </c>
      <c r="X43">
        <v>74</v>
      </c>
      <c r="Y43">
        <v>19</v>
      </c>
      <c r="Z43">
        <v>26</v>
      </c>
      <c r="AA43">
        <v>31</v>
      </c>
      <c r="AB43">
        <v>57</v>
      </c>
      <c r="AC43">
        <v>282</v>
      </c>
      <c r="AD43">
        <v>88</v>
      </c>
      <c r="AE43">
        <v>87</v>
      </c>
      <c r="AF43">
        <v>132</v>
      </c>
      <c r="AG43">
        <v>219</v>
      </c>
      <c r="AH43">
        <v>575</v>
      </c>
      <c r="AI43">
        <v>170</v>
      </c>
      <c r="AJ43">
        <v>212</v>
      </c>
      <c r="AK43">
        <v>225</v>
      </c>
      <c r="AL43">
        <v>437</v>
      </c>
    </row>
    <row r="44" spans="1:38" x14ac:dyDescent="0.25">
      <c r="A44" t="s">
        <v>79</v>
      </c>
      <c r="B44">
        <v>0</v>
      </c>
      <c r="C44" s="14">
        <v>50</v>
      </c>
      <c r="D44">
        <v>0</v>
      </c>
      <c r="E44">
        <v>49</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310</v>
      </c>
      <c r="AD44">
        <v>45</v>
      </c>
      <c r="AE44">
        <v>0</v>
      </c>
      <c r="AF44">
        <v>323</v>
      </c>
      <c r="AG44">
        <v>323</v>
      </c>
      <c r="AH44">
        <v>310</v>
      </c>
      <c r="AI44">
        <v>45</v>
      </c>
      <c r="AJ44">
        <v>0</v>
      </c>
      <c r="AK44">
        <v>323</v>
      </c>
      <c r="AL44">
        <v>323</v>
      </c>
    </row>
    <row r="45" spans="1:38" x14ac:dyDescent="0.25">
      <c r="A45" t="s">
        <v>80</v>
      </c>
      <c r="B45">
        <v>96</v>
      </c>
      <c r="C45" s="14">
        <v>27</v>
      </c>
      <c r="D45">
        <v>49</v>
      </c>
      <c r="E45">
        <v>13</v>
      </c>
      <c r="F45">
        <v>52</v>
      </c>
      <c r="G45">
        <v>15</v>
      </c>
      <c r="H45">
        <v>67</v>
      </c>
      <c r="I45">
        <v>27</v>
      </c>
      <c r="J45">
        <v>8</v>
      </c>
      <c r="K45">
        <v>13</v>
      </c>
      <c r="L45">
        <v>4</v>
      </c>
      <c r="M45">
        <v>17</v>
      </c>
      <c r="N45">
        <v>62</v>
      </c>
      <c r="O45">
        <v>26</v>
      </c>
      <c r="P45">
        <v>39</v>
      </c>
      <c r="Q45">
        <v>11</v>
      </c>
      <c r="R45">
        <v>50</v>
      </c>
      <c r="S45">
        <v>69</v>
      </c>
      <c r="T45">
        <v>27</v>
      </c>
      <c r="U45">
        <v>35</v>
      </c>
      <c r="V45">
        <v>21</v>
      </c>
      <c r="W45">
        <v>56</v>
      </c>
      <c r="X45">
        <v>49</v>
      </c>
      <c r="Y45">
        <v>10</v>
      </c>
      <c r="Z45">
        <v>29</v>
      </c>
      <c r="AA45">
        <v>19</v>
      </c>
      <c r="AB45">
        <v>48</v>
      </c>
      <c r="AC45">
        <v>642</v>
      </c>
      <c r="AD45">
        <v>172</v>
      </c>
      <c r="AE45">
        <v>366</v>
      </c>
      <c r="AF45">
        <v>114</v>
      </c>
      <c r="AG45">
        <v>480</v>
      </c>
      <c r="AH45">
        <v>945</v>
      </c>
      <c r="AI45">
        <v>292</v>
      </c>
      <c r="AJ45">
        <v>534</v>
      </c>
      <c r="AK45">
        <v>184</v>
      </c>
      <c r="AL45">
        <v>718</v>
      </c>
    </row>
    <row r="46" spans="1:38" x14ac:dyDescent="0.25">
      <c r="A46" t="s">
        <v>81</v>
      </c>
      <c r="B46">
        <v>261</v>
      </c>
      <c r="C46" s="14">
        <v>17</v>
      </c>
      <c r="D46">
        <v>26</v>
      </c>
      <c r="E46">
        <v>28</v>
      </c>
      <c r="F46">
        <v>246</v>
      </c>
      <c r="G46">
        <v>56</v>
      </c>
      <c r="H46">
        <v>302</v>
      </c>
      <c r="I46">
        <v>137</v>
      </c>
      <c r="J46">
        <v>13</v>
      </c>
      <c r="K46">
        <v>119</v>
      </c>
      <c r="L46">
        <v>29</v>
      </c>
      <c r="M46">
        <v>148</v>
      </c>
      <c r="N46">
        <v>162</v>
      </c>
      <c r="O46">
        <v>15</v>
      </c>
      <c r="P46">
        <v>149</v>
      </c>
      <c r="Q46">
        <v>36</v>
      </c>
      <c r="R46">
        <v>185</v>
      </c>
      <c r="S46">
        <v>123</v>
      </c>
      <c r="T46">
        <v>18</v>
      </c>
      <c r="U46">
        <v>108</v>
      </c>
      <c r="V46">
        <v>22</v>
      </c>
      <c r="W46">
        <v>130</v>
      </c>
      <c r="X46">
        <v>26</v>
      </c>
      <c r="Y46">
        <v>1</v>
      </c>
      <c r="Z46">
        <v>31</v>
      </c>
      <c r="AA46">
        <v>7</v>
      </c>
      <c r="AB46">
        <v>38</v>
      </c>
      <c r="AC46">
        <v>1286</v>
      </c>
      <c r="AD46">
        <v>132</v>
      </c>
      <c r="AE46">
        <v>1109</v>
      </c>
      <c r="AF46">
        <v>272</v>
      </c>
      <c r="AG46">
        <v>1381</v>
      </c>
      <c r="AH46">
        <v>1995</v>
      </c>
      <c r="AI46">
        <v>205</v>
      </c>
      <c r="AJ46">
        <v>1762</v>
      </c>
      <c r="AK46">
        <v>422</v>
      </c>
      <c r="AL46">
        <v>2184</v>
      </c>
    </row>
    <row r="47" spans="1:38" x14ac:dyDescent="0.25">
      <c r="A47" t="s">
        <v>82</v>
      </c>
      <c r="B47">
        <v>413</v>
      </c>
      <c r="C47" s="14">
        <v>10</v>
      </c>
      <c r="D47">
        <v>39</v>
      </c>
      <c r="E47">
        <v>17</v>
      </c>
      <c r="F47">
        <v>317</v>
      </c>
      <c r="G47">
        <v>180</v>
      </c>
      <c r="H47">
        <v>497</v>
      </c>
      <c r="I47">
        <v>237</v>
      </c>
      <c r="J47">
        <v>22</v>
      </c>
      <c r="K47">
        <v>181</v>
      </c>
      <c r="L47">
        <v>86</v>
      </c>
      <c r="M47">
        <v>267</v>
      </c>
      <c r="N47">
        <v>143</v>
      </c>
      <c r="O47">
        <v>5</v>
      </c>
      <c r="P47">
        <v>94</v>
      </c>
      <c r="Q47">
        <v>69</v>
      </c>
      <c r="R47">
        <v>163</v>
      </c>
      <c r="S47">
        <v>115</v>
      </c>
      <c r="T47">
        <v>14</v>
      </c>
      <c r="U47">
        <v>82</v>
      </c>
      <c r="V47">
        <v>52</v>
      </c>
      <c r="W47">
        <v>134</v>
      </c>
      <c r="X47">
        <v>12</v>
      </c>
      <c r="Y47">
        <v>0</v>
      </c>
      <c r="Z47">
        <v>11</v>
      </c>
      <c r="AA47">
        <v>7</v>
      </c>
      <c r="AB47">
        <v>18</v>
      </c>
      <c r="AC47">
        <v>1290</v>
      </c>
      <c r="AD47">
        <v>133</v>
      </c>
      <c r="AE47">
        <v>951</v>
      </c>
      <c r="AF47">
        <v>461</v>
      </c>
      <c r="AG47">
        <v>1412</v>
      </c>
      <c r="AH47">
        <v>2210</v>
      </c>
      <c r="AI47">
        <v>213</v>
      </c>
      <c r="AJ47">
        <v>1636</v>
      </c>
      <c r="AK47">
        <v>855</v>
      </c>
      <c r="AL47">
        <v>2491</v>
      </c>
    </row>
    <row r="48" spans="1:38" x14ac:dyDescent="0.25">
      <c r="A48" t="s">
        <v>83</v>
      </c>
      <c r="B48">
        <v>1</v>
      </c>
      <c r="C48" s="14">
        <v>49</v>
      </c>
      <c r="D48">
        <v>0</v>
      </c>
      <c r="E48">
        <v>49</v>
      </c>
      <c r="F48">
        <v>0</v>
      </c>
      <c r="G48">
        <v>0</v>
      </c>
      <c r="H48">
        <v>0</v>
      </c>
      <c r="I48">
        <v>18</v>
      </c>
      <c r="J48">
        <v>6</v>
      </c>
      <c r="K48">
        <v>0</v>
      </c>
      <c r="L48">
        <v>17</v>
      </c>
      <c r="M48">
        <v>17</v>
      </c>
      <c r="N48">
        <v>20</v>
      </c>
      <c r="O48">
        <v>6</v>
      </c>
      <c r="P48">
        <v>0</v>
      </c>
      <c r="Q48">
        <v>17</v>
      </c>
      <c r="R48">
        <v>17</v>
      </c>
      <c r="S48">
        <v>235</v>
      </c>
      <c r="T48">
        <v>53</v>
      </c>
      <c r="U48">
        <v>27</v>
      </c>
      <c r="V48">
        <v>252</v>
      </c>
      <c r="W48">
        <v>279</v>
      </c>
      <c r="X48">
        <v>53</v>
      </c>
      <c r="Y48">
        <v>14</v>
      </c>
      <c r="Z48">
        <v>5</v>
      </c>
      <c r="AA48">
        <v>36</v>
      </c>
      <c r="AB48">
        <v>41</v>
      </c>
      <c r="AC48">
        <v>190</v>
      </c>
      <c r="AD48">
        <v>25</v>
      </c>
      <c r="AE48">
        <v>0</v>
      </c>
      <c r="AF48">
        <v>231</v>
      </c>
      <c r="AG48">
        <v>231</v>
      </c>
      <c r="AH48">
        <v>517</v>
      </c>
      <c r="AI48">
        <v>104</v>
      </c>
      <c r="AJ48">
        <v>32</v>
      </c>
      <c r="AK48">
        <v>553</v>
      </c>
      <c r="AL48">
        <v>585</v>
      </c>
    </row>
    <row r="49" spans="1:38" x14ac:dyDescent="0.25">
      <c r="A49" t="s">
        <v>84</v>
      </c>
      <c r="B49">
        <v>33</v>
      </c>
      <c r="C49" s="14">
        <v>44</v>
      </c>
      <c r="D49">
        <v>4</v>
      </c>
      <c r="E49">
        <v>44</v>
      </c>
      <c r="F49">
        <v>15</v>
      </c>
      <c r="G49">
        <v>11</v>
      </c>
      <c r="H49">
        <v>26</v>
      </c>
      <c r="I49">
        <v>10</v>
      </c>
      <c r="J49">
        <v>1</v>
      </c>
      <c r="K49">
        <v>6</v>
      </c>
      <c r="L49">
        <v>5</v>
      </c>
      <c r="M49">
        <v>11</v>
      </c>
      <c r="N49">
        <v>51</v>
      </c>
      <c r="O49">
        <v>3</v>
      </c>
      <c r="P49">
        <v>28</v>
      </c>
      <c r="Q49">
        <v>19</v>
      </c>
      <c r="R49">
        <v>47</v>
      </c>
      <c r="S49">
        <v>30</v>
      </c>
      <c r="T49">
        <v>11</v>
      </c>
      <c r="U49">
        <v>10</v>
      </c>
      <c r="V49">
        <v>9</v>
      </c>
      <c r="W49">
        <v>19</v>
      </c>
      <c r="X49">
        <v>18</v>
      </c>
      <c r="Y49">
        <v>0</v>
      </c>
      <c r="Z49">
        <v>11</v>
      </c>
      <c r="AA49">
        <v>7</v>
      </c>
      <c r="AB49">
        <v>18</v>
      </c>
      <c r="AC49">
        <v>537</v>
      </c>
      <c r="AD49">
        <v>139</v>
      </c>
      <c r="AE49">
        <v>277</v>
      </c>
      <c r="AF49">
        <v>153</v>
      </c>
      <c r="AG49">
        <v>430</v>
      </c>
      <c r="AH49">
        <v>679</v>
      </c>
      <c r="AI49">
        <v>158</v>
      </c>
      <c r="AJ49">
        <v>347</v>
      </c>
      <c r="AK49">
        <v>204</v>
      </c>
      <c r="AL49">
        <v>551</v>
      </c>
    </row>
    <row r="50" spans="1:38" x14ac:dyDescent="0.25">
      <c r="A50" t="s">
        <v>85</v>
      </c>
      <c r="B50">
        <v>64</v>
      </c>
      <c r="C50" s="14">
        <v>33</v>
      </c>
      <c r="D50">
        <v>31</v>
      </c>
      <c r="E50">
        <v>23</v>
      </c>
      <c r="F50">
        <v>17</v>
      </c>
      <c r="G50">
        <v>17</v>
      </c>
      <c r="H50">
        <v>34</v>
      </c>
      <c r="I50">
        <v>41</v>
      </c>
      <c r="J50">
        <v>18</v>
      </c>
      <c r="K50">
        <v>12</v>
      </c>
      <c r="L50">
        <v>14</v>
      </c>
      <c r="M50">
        <v>26</v>
      </c>
      <c r="N50">
        <v>57</v>
      </c>
      <c r="O50">
        <v>28</v>
      </c>
      <c r="P50">
        <v>19</v>
      </c>
      <c r="Q50">
        <v>13</v>
      </c>
      <c r="R50">
        <v>32</v>
      </c>
      <c r="S50">
        <v>38</v>
      </c>
      <c r="T50">
        <v>15</v>
      </c>
      <c r="U50">
        <v>10</v>
      </c>
      <c r="V50">
        <v>12</v>
      </c>
      <c r="W50">
        <v>22</v>
      </c>
      <c r="X50">
        <v>31</v>
      </c>
      <c r="Y50">
        <v>10</v>
      </c>
      <c r="Z50">
        <v>8</v>
      </c>
      <c r="AA50">
        <v>9</v>
      </c>
      <c r="AB50">
        <v>17</v>
      </c>
      <c r="AC50">
        <v>379</v>
      </c>
      <c r="AD50">
        <v>186</v>
      </c>
      <c r="AE50">
        <v>113</v>
      </c>
      <c r="AF50">
        <v>84</v>
      </c>
      <c r="AG50">
        <v>197</v>
      </c>
      <c r="AH50">
        <v>610</v>
      </c>
      <c r="AI50">
        <v>288</v>
      </c>
      <c r="AJ50">
        <v>179</v>
      </c>
      <c r="AK50">
        <v>149</v>
      </c>
      <c r="AL50">
        <v>328</v>
      </c>
    </row>
    <row r="51" spans="1:38" x14ac:dyDescent="0.25">
      <c r="A51" t="s">
        <v>86</v>
      </c>
      <c r="B51">
        <v>509</v>
      </c>
      <c r="C51" s="14">
        <v>7</v>
      </c>
      <c r="D51">
        <v>97</v>
      </c>
      <c r="E51">
        <v>6</v>
      </c>
      <c r="F51">
        <v>169</v>
      </c>
      <c r="G51">
        <v>338</v>
      </c>
      <c r="H51">
        <v>507</v>
      </c>
      <c r="I51">
        <v>109</v>
      </c>
      <c r="J51">
        <v>23</v>
      </c>
      <c r="K51">
        <v>35</v>
      </c>
      <c r="L51">
        <v>53</v>
      </c>
      <c r="M51">
        <v>88</v>
      </c>
      <c r="N51">
        <v>267</v>
      </c>
      <c r="O51">
        <v>67</v>
      </c>
      <c r="P51">
        <v>78</v>
      </c>
      <c r="Q51">
        <v>159</v>
      </c>
      <c r="R51">
        <v>237</v>
      </c>
      <c r="S51">
        <v>61</v>
      </c>
      <c r="T51">
        <v>9</v>
      </c>
      <c r="U51">
        <v>18</v>
      </c>
      <c r="V51">
        <v>42</v>
      </c>
      <c r="W51">
        <v>60</v>
      </c>
      <c r="X51">
        <v>56</v>
      </c>
      <c r="Y51">
        <v>14</v>
      </c>
      <c r="Z51">
        <v>12</v>
      </c>
      <c r="AA51">
        <v>22</v>
      </c>
      <c r="AB51">
        <v>34</v>
      </c>
      <c r="AC51">
        <v>493</v>
      </c>
      <c r="AD51">
        <v>144</v>
      </c>
      <c r="AE51">
        <v>162</v>
      </c>
      <c r="AF51">
        <v>303</v>
      </c>
      <c r="AG51">
        <v>465</v>
      </c>
      <c r="AH51">
        <v>1495</v>
      </c>
      <c r="AI51">
        <v>354</v>
      </c>
      <c r="AJ51">
        <v>474</v>
      </c>
      <c r="AK51">
        <v>917</v>
      </c>
      <c r="AL51">
        <v>1391</v>
      </c>
    </row>
    <row r="52" spans="1:38" x14ac:dyDescent="0.25">
      <c r="A52" t="s">
        <v>87</v>
      </c>
      <c r="B52">
        <v>267</v>
      </c>
      <c r="C52" s="14">
        <v>16</v>
      </c>
      <c r="D52">
        <v>46</v>
      </c>
      <c r="E52">
        <v>15</v>
      </c>
      <c r="F52">
        <v>161</v>
      </c>
      <c r="G52">
        <v>71</v>
      </c>
      <c r="H52">
        <v>232</v>
      </c>
      <c r="I52">
        <v>140</v>
      </c>
      <c r="J52">
        <v>24</v>
      </c>
      <c r="K52">
        <v>97</v>
      </c>
      <c r="L52">
        <v>39</v>
      </c>
      <c r="M52">
        <v>136</v>
      </c>
      <c r="N52">
        <v>277</v>
      </c>
      <c r="O52">
        <v>63</v>
      </c>
      <c r="P52">
        <v>152</v>
      </c>
      <c r="Q52">
        <v>52</v>
      </c>
      <c r="R52">
        <v>204</v>
      </c>
      <c r="S52">
        <v>105</v>
      </c>
      <c r="T52">
        <v>17</v>
      </c>
      <c r="U52">
        <v>68</v>
      </c>
      <c r="V52">
        <v>36</v>
      </c>
      <c r="W52">
        <v>104</v>
      </c>
      <c r="X52">
        <v>51</v>
      </c>
      <c r="Y52">
        <v>17</v>
      </c>
      <c r="Z52">
        <v>37</v>
      </c>
      <c r="AA52">
        <v>7</v>
      </c>
      <c r="AB52">
        <v>44</v>
      </c>
      <c r="AC52">
        <v>866</v>
      </c>
      <c r="AD52">
        <v>156</v>
      </c>
      <c r="AE52">
        <v>515</v>
      </c>
      <c r="AF52">
        <v>235</v>
      </c>
      <c r="AG52">
        <v>750</v>
      </c>
      <c r="AH52">
        <v>1706</v>
      </c>
      <c r="AI52">
        <v>323</v>
      </c>
      <c r="AJ52">
        <v>1030</v>
      </c>
      <c r="AK52">
        <v>440</v>
      </c>
      <c r="AL52">
        <v>1470</v>
      </c>
    </row>
    <row r="53" spans="1:38" x14ac:dyDescent="0.25">
      <c r="A53" t="s">
        <v>88</v>
      </c>
      <c r="B53">
        <v>11478</v>
      </c>
      <c r="C53" s="14" t="s">
        <v>89</v>
      </c>
      <c r="D53">
        <v>2083</v>
      </c>
      <c r="E53" t="s">
        <v>89</v>
      </c>
      <c r="F53">
        <v>4639</v>
      </c>
      <c r="G53">
        <v>5632</v>
      </c>
      <c r="H53">
        <v>10271</v>
      </c>
      <c r="I53">
        <v>5397</v>
      </c>
      <c r="J53">
        <v>895</v>
      </c>
      <c r="K53">
        <v>1785</v>
      </c>
      <c r="L53">
        <v>3046</v>
      </c>
      <c r="M53">
        <v>4831</v>
      </c>
      <c r="N53">
        <v>8484</v>
      </c>
      <c r="O53">
        <v>1593</v>
      </c>
      <c r="P53">
        <v>2860</v>
      </c>
      <c r="Q53">
        <v>4470</v>
      </c>
      <c r="R53">
        <v>7330</v>
      </c>
      <c r="S53">
        <v>6700</v>
      </c>
      <c r="T53">
        <v>1089</v>
      </c>
      <c r="U53">
        <v>1768</v>
      </c>
      <c r="V53">
        <v>4308</v>
      </c>
      <c r="W53">
        <v>6076</v>
      </c>
      <c r="X53">
        <v>4173</v>
      </c>
      <c r="Y53">
        <v>831</v>
      </c>
      <c r="Z53">
        <v>1173</v>
      </c>
      <c r="AA53">
        <v>2446</v>
      </c>
      <c r="AB53">
        <v>3619</v>
      </c>
      <c r="AC53">
        <v>46549</v>
      </c>
      <c r="AD53">
        <v>11307</v>
      </c>
      <c r="AE53">
        <v>19241</v>
      </c>
      <c r="AF53">
        <v>22752</v>
      </c>
      <c r="AG53">
        <v>41993</v>
      </c>
      <c r="AH53">
        <v>82781</v>
      </c>
      <c r="AI53">
        <v>17798</v>
      </c>
      <c r="AJ53">
        <v>31466</v>
      </c>
      <c r="AK53">
        <v>42654</v>
      </c>
      <c r="AL53">
        <v>74120</v>
      </c>
    </row>
  </sheetData>
  <autoFilter ref="A2:AL2" xr:uid="{0027A806-ADA7-4C1C-9B79-00C672942A38}"/>
  <mergeCells count="7">
    <mergeCell ref="AH1:AL1"/>
    <mergeCell ref="B1:H1"/>
    <mergeCell ref="I1:M1"/>
    <mergeCell ref="N1:R1"/>
    <mergeCell ref="S1:W1"/>
    <mergeCell ref="X1:AB1"/>
    <mergeCell ref="AC1:AG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D3338-9FCD-4E3E-AC96-6261E33AF7DB}">
  <dimension ref="A1:L53"/>
  <sheetViews>
    <sheetView topLeftCell="A2" zoomScale="90" zoomScaleNormal="90" workbookViewId="0">
      <selection activeCell="A2" sqref="A2:C52"/>
    </sheetView>
  </sheetViews>
  <sheetFormatPr defaultRowHeight="15" x14ac:dyDescent="0.25"/>
  <cols>
    <col min="1" max="1" width="20.28515625" bestFit="1" customWidth="1"/>
    <col min="2" max="2" width="24.5703125" bestFit="1" customWidth="1"/>
    <col min="3" max="3" width="13.7109375" bestFit="1" customWidth="1"/>
    <col min="4" max="4" width="17.5703125" bestFit="1" customWidth="1"/>
    <col min="5" max="5" width="12.140625" bestFit="1" customWidth="1"/>
    <col min="6" max="6" width="12.42578125" bestFit="1" customWidth="1"/>
    <col min="10" max="10" width="15.5703125" bestFit="1" customWidth="1"/>
    <col min="11" max="11" width="25" bestFit="1" customWidth="1"/>
    <col min="12" max="12" width="5.5703125" bestFit="1" customWidth="1"/>
    <col min="13" max="13" width="6.7109375" bestFit="1" customWidth="1"/>
    <col min="14" max="14" width="12.42578125" bestFit="1" customWidth="1"/>
    <col min="15" max="15" width="12.7109375" bestFit="1" customWidth="1"/>
  </cols>
  <sheetData>
    <row r="1" spans="1:12" x14ac:dyDescent="0.25">
      <c r="A1" s="42" t="s">
        <v>116</v>
      </c>
      <c r="B1" s="42"/>
      <c r="C1" s="42"/>
      <c r="D1" s="42"/>
      <c r="E1" s="42"/>
      <c r="F1" s="42"/>
      <c r="J1" s="9" t="s">
        <v>0</v>
      </c>
      <c r="K1" s="9" t="s">
        <v>98</v>
      </c>
      <c r="L1" s="5"/>
    </row>
    <row r="2" spans="1:12" x14ac:dyDescent="0.25">
      <c r="A2" s="1" t="s">
        <v>0</v>
      </c>
      <c r="B2" s="2" t="s">
        <v>110</v>
      </c>
      <c r="C2" s="2" t="s">
        <v>111</v>
      </c>
      <c r="D2" s="2" t="s">
        <v>95</v>
      </c>
      <c r="E2" s="2" t="s">
        <v>96</v>
      </c>
      <c r="F2" s="2" t="s">
        <v>97</v>
      </c>
      <c r="J2" s="5" t="s">
        <v>39</v>
      </c>
      <c r="K2" s="4" t="s">
        <v>91</v>
      </c>
      <c r="L2" s="10">
        <v>1375</v>
      </c>
    </row>
    <row r="3" spans="1:12" x14ac:dyDescent="0.25">
      <c r="A3" s="3" t="s">
        <v>38</v>
      </c>
      <c r="B3" s="5">
        <f>VLOOKUP('Road Accident Data 2019'!AH2,'Road Accident Data 2019'!AH2:AL52,1,FALSE)</f>
        <v>1085</v>
      </c>
      <c r="C3" s="5">
        <f>VLOOKUP('Road Accident Data 2019'!AI2,'Road Accident Data 2019'!AI2:AM52,1,FALSE)</f>
        <v>616</v>
      </c>
      <c r="D3" s="5">
        <f>VLOOKUP('Road Accident Data 2019'!AJ2,'Road Accident Data 2019'!AJ2:AN52,1,FALSE)</f>
        <v>682</v>
      </c>
      <c r="E3" s="5">
        <f>VLOOKUP('Road Accident Data 2019'!AK2,'Road Accident Data 2019'!AK2:AO52,1,FALSE)</f>
        <v>250</v>
      </c>
      <c r="F3" s="5">
        <f>VLOOKUP('Road Accident Data 2019'!AL2,'Road Accident Data 2019'!AL2:AP52,1,FALSE)</f>
        <v>932</v>
      </c>
      <c r="J3" s="5" t="s">
        <v>39</v>
      </c>
      <c r="K3" s="4" t="s">
        <v>112</v>
      </c>
      <c r="L3" s="10">
        <v>439</v>
      </c>
    </row>
    <row r="4" spans="1:12" x14ac:dyDescent="0.25">
      <c r="A4" s="3" t="s">
        <v>39</v>
      </c>
      <c r="B4" s="5">
        <f>VLOOKUP('Road Accident Data 2019'!AH3,'Road Accident Data 2019'!AH3:AL53,1,FALSE)</f>
        <v>1375</v>
      </c>
      <c r="C4" s="5">
        <f>VLOOKUP('Road Accident Data 2019'!AI3,'Road Accident Data 2019'!AI3:AM53,1,FALSE)</f>
        <v>439</v>
      </c>
      <c r="D4" s="5">
        <f>VLOOKUP('Road Accident Data 2019'!AJ3,'Road Accident Data 2019'!AJ3:AN53,1,FALSE)</f>
        <v>589</v>
      </c>
      <c r="E4" s="5">
        <f>VLOOKUP('Road Accident Data 2019'!AK3,'Road Accident Data 2019'!AK3:AO53,1,FALSE)</f>
        <v>554</v>
      </c>
      <c r="F4" s="5">
        <f>VLOOKUP('Road Accident Data 2019'!AL3,'Road Accident Data 2019'!AL3:AP53,1,FALSE)</f>
        <v>1143</v>
      </c>
      <c r="J4" s="5" t="s">
        <v>39</v>
      </c>
      <c r="K4" s="4" t="s">
        <v>103</v>
      </c>
      <c r="L4" s="10">
        <v>589</v>
      </c>
    </row>
    <row r="5" spans="1:12" x14ac:dyDescent="0.25">
      <c r="A5" s="3" t="s">
        <v>40</v>
      </c>
      <c r="B5" s="5">
        <f>VLOOKUP('Road Accident Data 2019'!AH4,'Road Accident Data 2019'!AH4:AL54,1,FALSE)</f>
        <v>1413</v>
      </c>
      <c r="C5" s="5">
        <f>VLOOKUP('Road Accident Data 2019'!AI4,'Road Accident Data 2019'!AI4:AM54,1,FALSE)</f>
        <v>599</v>
      </c>
      <c r="D5" s="5">
        <f>VLOOKUP('Road Accident Data 2019'!AJ4,'Road Accident Data 2019'!AJ4:AN54,1,FALSE)</f>
        <v>612</v>
      </c>
      <c r="E5" s="5">
        <f>VLOOKUP('Road Accident Data 2019'!AK4,'Road Accident Data 2019'!AK4:AO54,1,FALSE)</f>
        <v>353</v>
      </c>
      <c r="F5" s="5">
        <f>VLOOKUP('Road Accident Data 2019'!AL4,'Road Accident Data 2019'!AL4:AP54,1,FALSE)</f>
        <v>965</v>
      </c>
      <c r="J5" s="5" t="s">
        <v>39</v>
      </c>
      <c r="K5" s="4" t="s">
        <v>104</v>
      </c>
      <c r="L5" s="10">
        <v>554</v>
      </c>
    </row>
    <row r="6" spans="1:12" x14ac:dyDescent="0.25">
      <c r="A6" s="3" t="s">
        <v>41</v>
      </c>
      <c r="B6" s="5">
        <f>VLOOKUP('Road Accident Data 2019'!AH5,'Road Accident Data 2019'!AH5:AL55,1,FALSE)</f>
        <v>133</v>
      </c>
      <c r="C6" s="5">
        <f>VLOOKUP('Road Accident Data 2019'!AI5,'Road Accident Data 2019'!AI5:AM55,1,FALSE)</f>
        <v>95</v>
      </c>
      <c r="D6" s="5">
        <f>VLOOKUP('Road Accident Data 2019'!AJ5,'Road Accident Data 2019'!AJ5:AN55,1,FALSE)</f>
        <v>58</v>
      </c>
      <c r="E6" s="5">
        <f>VLOOKUP('Road Accident Data 2019'!AK5,'Road Accident Data 2019'!AK5:AO55,1,FALSE)</f>
        <v>18</v>
      </c>
      <c r="F6" s="5">
        <f>VLOOKUP('Road Accident Data 2019'!AL5,'Road Accident Data 2019'!AL5:AP55,1,FALSE)</f>
        <v>76</v>
      </c>
      <c r="J6" s="5" t="s">
        <v>39</v>
      </c>
      <c r="K6" s="4" t="s">
        <v>105</v>
      </c>
      <c r="L6" s="10">
        <v>1143</v>
      </c>
    </row>
    <row r="7" spans="1:12" x14ac:dyDescent="0.25">
      <c r="A7" s="3" t="s">
        <v>42</v>
      </c>
      <c r="B7" s="5">
        <f>VLOOKUP('Road Accident Data 2019'!AH6,'Road Accident Data 2019'!AH6:AL56,1,FALSE)</f>
        <v>446</v>
      </c>
      <c r="C7" s="5">
        <f>VLOOKUP('Road Accident Data 2019'!AI6,'Road Accident Data 2019'!AI6:AM56,1,FALSE)</f>
        <v>313</v>
      </c>
      <c r="D7" s="5">
        <f>VLOOKUP('Road Accident Data 2019'!AJ6,'Road Accident Data 2019'!AJ6:AN56,1,FALSE)</f>
        <v>284</v>
      </c>
      <c r="E7" s="5">
        <f>VLOOKUP('Road Accident Data 2019'!AK6,'Road Accident Data 2019'!AK6:AO56,1,FALSE)</f>
        <v>68</v>
      </c>
      <c r="F7" s="5">
        <f>VLOOKUP('Road Accident Data 2019'!AL6,'Road Accident Data 2019'!AL6:AP56,1,FALSE)</f>
        <v>352</v>
      </c>
    </row>
    <row r="8" spans="1:12" x14ac:dyDescent="0.25">
      <c r="A8" s="3" t="s">
        <v>43</v>
      </c>
      <c r="B8" s="5">
        <f>VLOOKUP('Road Accident Data 2019'!AH7,'Road Accident Data 2019'!AH7:AL57,1,FALSE)</f>
        <v>560</v>
      </c>
      <c r="C8" s="5">
        <f>VLOOKUP('Road Accident Data 2019'!AI7,'Road Accident Data 2019'!AI7:AM57,1,FALSE)</f>
        <v>199</v>
      </c>
      <c r="D8" s="5">
        <f>VLOOKUP('Road Accident Data 2019'!AJ7,'Road Accident Data 2019'!AJ7:AN57,1,FALSE)</f>
        <v>317</v>
      </c>
      <c r="E8" s="5">
        <f>VLOOKUP('Road Accident Data 2019'!AK7,'Road Accident Data 2019'!AK7:AO57,1,FALSE)</f>
        <v>117</v>
      </c>
      <c r="F8" s="5">
        <f>VLOOKUP('Road Accident Data 2019'!AL7,'Road Accident Data 2019'!AL7:AP57,1,FALSE)</f>
        <v>434</v>
      </c>
    </row>
    <row r="9" spans="1:12" x14ac:dyDescent="0.25">
      <c r="A9" s="3" t="s">
        <v>44</v>
      </c>
      <c r="B9" s="5">
        <f>VLOOKUP('Road Accident Data 2019'!AH8,'Road Accident Data 2019'!AH8:AL58,1,FALSE)</f>
        <v>4684</v>
      </c>
      <c r="C9" s="5">
        <f>VLOOKUP('Road Accident Data 2019'!AI8,'Road Accident Data 2019'!AI8:AM58,1,FALSE)</f>
        <v>768</v>
      </c>
      <c r="D9" s="5">
        <f>VLOOKUP('Road Accident Data 2019'!AJ8,'Road Accident Data 2019'!AJ8:AN58,1,FALSE)</f>
        <v>2488</v>
      </c>
      <c r="E9" s="5">
        <f>VLOOKUP('Road Accident Data 2019'!AK8,'Road Accident Data 2019'!AK8:AO58,1,FALSE)</f>
        <v>1762</v>
      </c>
      <c r="F9" s="5">
        <f>VLOOKUP('Road Accident Data 2019'!AL8,'Road Accident Data 2019'!AL8:AP58,1,FALSE)</f>
        <v>4250</v>
      </c>
    </row>
    <row r="10" spans="1:12" x14ac:dyDescent="0.25">
      <c r="A10" s="3" t="s">
        <v>45</v>
      </c>
      <c r="B10" s="5">
        <f>VLOOKUP('Road Accident Data 2019'!AH9,'Road Accident Data 2019'!AH9:AL59,1,FALSE)</f>
        <v>3287</v>
      </c>
      <c r="C10" s="5">
        <f>VLOOKUP('Road Accident Data 2019'!AI9,'Road Accident Data 2019'!AI9:AM59,1,FALSE)</f>
        <v>259</v>
      </c>
      <c r="D10" s="5">
        <f>VLOOKUP('Road Accident Data 2019'!AJ9,'Road Accident Data 2019'!AJ9:AN59,1,FALSE)</f>
        <v>223</v>
      </c>
      <c r="E10" s="5">
        <f>VLOOKUP('Road Accident Data 2019'!AK9,'Road Accident Data 2019'!AK9:AO59,1,FALSE)</f>
        <v>2407</v>
      </c>
      <c r="F10" s="5">
        <f>VLOOKUP('Road Accident Data 2019'!AL9,'Road Accident Data 2019'!AL9:AP59,1,FALSE)</f>
        <v>2630</v>
      </c>
    </row>
    <row r="11" spans="1:12" x14ac:dyDescent="0.25">
      <c r="A11" s="3" t="s">
        <v>46</v>
      </c>
      <c r="B11" s="5">
        <f>VLOOKUP('Road Accident Data 2019'!AH10,'Road Accident Data 2019'!AH10:AL60,1,FALSE)</f>
        <v>305</v>
      </c>
      <c r="C11" s="5">
        <f>VLOOKUP('Road Accident Data 2019'!AI10,'Road Accident Data 2019'!AI10:AM60,1,FALSE)</f>
        <v>104</v>
      </c>
      <c r="D11" s="5">
        <f>VLOOKUP('Road Accident Data 2019'!AJ10,'Road Accident Data 2019'!AJ10:AN60,1,FALSE)</f>
        <v>17</v>
      </c>
      <c r="E11" s="5">
        <f>VLOOKUP('Road Accident Data 2019'!AK10,'Road Accident Data 2019'!AK10:AO60,1,FALSE)</f>
        <v>258</v>
      </c>
      <c r="F11" s="5">
        <f>VLOOKUP('Road Accident Data 2019'!AL10,'Road Accident Data 2019'!AL10:AP60,1,FALSE)</f>
        <v>275</v>
      </c>
    </row>
    <row r="12" spans="1:12" x14ac:dyDescent="0.25">
      <c r="A12" s="3" t="s">
        <v>47</v>
      </c>
      <c r="B12" s="5">
        <f>VLOOKUP('Road Accident Data 2019'!AH11,'Road Accident Data 2019'!AH11:AL61,1,FALSE)</f>
        <v>1062</v>
      </c>
      <c r="C12" s="5">
        <f>VLOOKUP('Road Accident Data 2019'!AI11,'Road Accident Data 2019'!AI11:AM61,1,FALSE)</f>
        <v>132</v>
      </c>
      <c r="D12" s="5">
        <f>VLOOKUP('Road Accident Data 2019'!AJ11,'Road Accident Data 2019'!AJ11:AN61,1,FALSE)</f>
        <v>332</v>
      </c>
      <c r="E12" s="5">
        <f>VLOOKUP('Road Accident Data 2019'!AK11,'Road Accident Data 2019'!AK11:AO61,1,FALSE)</f>
        <v>741</v>
      </c>
      <c r="F12" s="5">
        <f>VLOOKUP('Road Accident Data 2019'!AL11,'Road Accident Data 2019'!AL11:AP61,1,FALSE)</f>
        <v>1073</v>
      </c>
    </row>
    <row r="13" spans="1:12" x14ac:dyDescent="0.25">
      <c r="A13" s="3" t="s">
        <v>48</v>
      </c>
      <c r="B13" s="5">
        <f>VLOOKUP('Road Accident Data 2019'!AH12,'Road Accident Data 2019'!AH12:AL62,1,FALSE)</f>
        <v>6871</v>
      </c>
      <c r="C13" s="5">
        <f>VLOOKUP('Road Accident Data 2019'!AI12,'Road Accident Data 2019'!AI12:AM62,1,FALSE)</f>
        <v>1252</v>
      </c>
      <c r="D13" s="5">
        <f>VLOOKUP('Road Accident Data 2019'!AJ12,'Road Accident Data 2019'!AJ12:AN62,1,FALSE)</f>
        <v>1773</v>
      </c>
      <c r="E13" s="5">
        <f>VLOOKUP('Road Accident Data 2019'!AK12,'Road Accident Data 2019'!AK12:AO62,1,FALSE)</f>
        <v>4929</v>
      </c>
      <c r="F13" s="5">
        <f>VLOOKUP('Road Accident Data 2019'!AL12,'Road Accident Data 2019'!AL12:AP62,1,FALSE)</f>
        <v>6702</v>
      </c>
    </row>
    <row r="14" spans="1:12" x14ac:dyDescent="0.25">
      <c r="A14" s="3" t="s">
        <v>49</v>
      </c>
      <c r="B14" s="5">
        <f>VLOOKUP('Road Accident Data 2019'!AH13,'Road Accident Data 2019'!AH13:AL63,1,FALSE)</f>
        <v>5610</v>
      </c>
      <c r="C14" s="5">
        <f>VLOOKUP('Road Accident Data 2019'!AI13,'Road Accident Data 2019'!AI13:AM63,1,FALSE)</f>
        <v>1463</v>
      </c>
      <c r="D14" s="5">
        <f>VLOOKUP('Road Accident Data 2019'!AJ13,'Road Accident Data 2019'!AJ13:AN63,1,FALSE)</f>
        <v>778</v>
      </c>
      <c r="E14" s="5">
        <f>VLOOKUP('Road Accident Data 2019'!AK13,'Road Accident Data 2019'!AK13:AO63,1,FALSE)</f>
        <v>4374</v>
      </c>
      <c r="F14" s="5">
        <f>VLOOKUP('Road Accident Data 2019'!AL13,'Road Accident Data 2019'!AL13:AP63,1,FALSE)</f>
        <v>5152</v>
      </c>
    </row>
    <row r="15" spans="1:12" x14ac:dyDescent="0.25">
      <c r="A15" s="3" t="s">
        <v>50</v>
      </c>
      <c r="B15" s="5">
        <f>VLOOKUP('Road Accident Data 2019'!AH14,'Road Accident Data 2019'!AH14:AL64,1,FALSE)</f>
        <v>171</v>
      </c>
      <c r="C15" s="5">
        <f>VLOOKUP('Road Accident Data 2019'!AI14,'Road Accident Data 2019'!AI14:AM64,1,FALSE)</f>
        <v>127</v>
      </c>
      <c r="D15" s="5">
        <f>VLOOKUP('Road Accident Data 2019'!AJ14,'Road Accident Data 2019'!AJ14:AN64,1,FALSE)</f>
        <v>46</v>
      </c>
      <c r="E15" s="5">
        <f>VLOOKUP('Road Accident Data 2019'!AK14,'Road Accident Data 2019'!AK14:AO64,1,FALSE)</f>
        <v>29</v>
      </c>
      <c r="F15" s="5">
        <f>VLOOKUP('Road Accident Data 2019'!AL14,'Road Accident Data 2019'!AL14:AP64,1,FALSE)</f>
        <v>75</v>
      </c>
    </row>
    <row r="16" spans="1:12" x14ac:dyDescent="0.25">
      <c r="A16" s="3" t="s">
        <v>51</v>
      </c>
      <c r="B16" s="5">
        <f>VLOOKUP('Road Accident Data 2019'!AH15,'Road Accident Data 2019'!AH15:AL65,1,FALSE)</f>
        <v>689</v>
      </c>
      <c r="C16" s="5">
        <f>VLOOKUP('Road Accident Data 2019'!AI15,'Road Accident Data 2019'!AI15:AM65,1,FALSE)</f>
        <v>264</v>
      </c>
      <c r="D16" s="5">
        <f>VLOOKUP('Road Accident Data 2019'!AJ15,'Road Accident Data 2019'!AJ15:AN65,1,FALSE)</f>
        <v>101</v>
      </c>
      <c r="E16" s="5">
        <f>VLOOKUP('Road Accident Data 2019'!AK15,'Road Accident Data 2019'!AK15:AO65,1,FALSE)</f>
        <v>534</v>
      </c>
      <c r="F16" s="5">
        <f>VLOOKUP('Road Accident Data 2019'!AL15,'Road Accident Data 2019'!AL15:AP65,1,FALSE)</f>
        <v>635</v>
      </c>
      <c r="J16" s="12" t="s">
        <v>106</v>
      </c>
      <c r="K16" s="12" t="s">
        <v>107</v>
      </c>
      <c r="L16" s="12" t="s">
        <v>108</v>
      </c>
    </row>
    <row r="17" spans="1:12" x14ac:dyDescent="0.25">
      <c r="A17" s="3" t="s">
        <v>52</v>
      </c>
      <c r="B17" s="5">
        <f>VLOOKUP('Road Accident Data 2019'!AH16,'Road Accident Data 2019'!AH16:AL66,1,FALSE)</f>
        <v>890</v>
      </c>
      <c r="C17" s="5">
        <f>VLOOKUP('Road Accident Data 2019'!AI16,'Road Accident Data 2019'!AI16:AM66,1,FALSE)</f>
        <v>385</v>
      </c>
      <c r="D17" s="5">
        <f>VLOOKUP('Road Accident Data 2019'!AJ16,'Road Accident Data 2019'!AJ16:AN66,1,FALSE)</f>
        <v>390</v>
      </c>
      <c r="E17" s="5">
        <f>VLOOKUP('Road Accident Data 2019'!AK16,'Road Accident Data 2019'!AK16:AO66,1,FALSE)</f>
        <v>216</v>
      </c>
      <c r="F17" s="5">
        <f>VLOOKUP('Road Accident Data 2019'!AL16,'Road Accident Data 2019'!AL16:AP66,1,FALSE)</f>
        <v>606</v>
      </c>
      <c r="J17" s="5" t="str">
        <f>INDEX(A3:A52,MATCH(MAX(B3:B52),B3:B52,0))</f>
        <v>Chennai</v>
      </c>
      <c r="K17" s="5" t="str">
        <f>INDEX(A3:A52,MATCH(MAX(C3:C52),C3:C52,0))</f>
        <v>Delhi</v>
      </c>
      <c r="L17" s="5" t="str">
        <f>INDEX(A3:A52,MATCH(MAX(F3:F52),F3:F52,0))</f>
        <v>Chennai</v>
      </c>
    </row>
    <row r="18" spans="1:12" x14ac:dyDescent="0.25">
      <c r="A18" s="3" t="s">
        <v>53</v>
      </c>
      <c r="B18" s="5">
        <f>VLOOKUP('Road Accident Data 2019'!AH17,'Road Accident Data 2019'!AH17:AL67,1,FALSE)</f>
        <v>2109</v>
      </c>
      <c r="C18" s="5">
        <f>VLOOKUP('Road Accident Data 2019'!AI17,'Road Accident Data 2019'!AI17:AM67,1,FALSE)</f>
        <v>292</v>
      </c>
      <c r="D18" s="5">
        <f>VLOOKUP('Road Accident Data 2019'!AJ17,'Road Accident Data 2019'!AJ17:AN67,1,FALSE)</f>
        <v>80</v>
      </c>
      <c r="E18" s="5">
        <f>VLOOKUP('Road Accident Data 2019'!AK17,'Road Accident Data 2019'!AK17:AO67,1,FALSE)</f>
        <v>1528</v>
      </c>
      <c r="F18" s="5">
        <f>VLOOKUP('Road Accident Data 2019'!AL17,'Road Accident Data 2019'!AL17:AP67,1,FALSE)</f>
        <v>1608</v>
      </c>
      <c r="J18" s="5">
        <f>MAX(B3:B52)</f>
        <v>6871</v>
      </c>
      <c r="K18" s="5">
        <f>MAX(C3:C52)</f>
        <v>1463</v>
      </c>
      <c r="L18" s="5">
        <f>MAX(F3:F52)</f>
        <v>6702</v>
      </c>
    </row>
    <row r="19" spans="1:12" x14ac:dyDescent="0.25">
      <c r="A19" s="3" t="s">
        <v>54</v>
      </c>
      <c r="B19" s="5">
        <f>VLOOKUP('Road Accident Data 2019'!AH18,'Road Accident Data 2019'!AH18:AL68,1,FALSE)</f>
        <v>2900</v>
      </c>
      <c r="C19" s="5">
        <f>VLOOKUP('Road Accident Data 2019'!AI18,'Road Accident Data 2019'!AI18:AM68,1,FALSE)</f>
        <v>271</v>
      </c>
      <c r="D19" s="5">
        <f>VLOOKUP('Road Accident Data 2019'!AJ18,'Road Accident Data 2019'!AJ18:AN68,1,FALSE)</f>
        <v>184</v>
      </c>
      <c r="E19" s="5">
        <f>VLOOKUP('Road Accident Data 2019'!AK18,'Road Accident Data 2019'!AK18:AO68,1,FALSE)</f>
        <v>2465</v>
      </c>
      <c r="F19" s="5">
        <f>VLOOKUP('Road Accident Data 2019'!AL18,'Road Accident Data 2019'!AL18:AP68,1,FALSE)</f>
        <v>2649</v>
      </c>
    </row>
    <row r="20" spans="1:12" x14ac:dyDescent="0.25">
      <c r="A20" s="3" t="s">
        <v>55</v>
      </c>
      <c r="B20" s="5">
        <f>VLOOKUP('Road Accident Data 2019'!AH19,'Road Accident Data 2019'!AH19:AL69,1,FALSE)</f>
        <v>3383</v>
      </c>
      <c r="C20" s="5">
        <f>VLOOKUP('Road Accident Data 2019'!AI19,'Road Accident Data 2019'!AI19:AM69,1,FALSE)</f>
        <v>328</v>
      </c>
      <c r="D20" s="5">
        <f>VLOOKUP('Road Accident Data 2019'!AJ19,'Road Accident Data 2019'!AJ19:AN69,1,FALSE)</f>
        <v>42</v>
      </c>
      <c r="E20" s="5">
        <f>VLOOKUP('Road Accident Data 2019'!AK19,'Road Accident Data 2019'!AK19:AO69,1,FALSE)</f>
        <v>2949</v>
      </c>
      <c r="F20" s="5">
        <f>VLOOKUP('Road Accident Data 2019'!AL19,'Road Accident Data 2019'!AL19:AP69,1,FALSE)</f>
        <v>2991</v>
      </c>
    </row>
    <row r="21" spans="1:12" x14ac:dyDescent="0.25">
      <c r="A21" s="3" t="s">
        <v>56</v>
      </c>
      <c r="B21" s="5">
        <f>VLOOKUP('Road Accident Data 2019'!AH20,'Road Accident Data 2019'!AH20:AL70,1,FALSE)</f>
        <v>3397</v>
      </c>
      <c r="C21" s="5">
        <f>VLOOKUP('Road Accident Data 2019'!AI20,'Road Accident Data 2019'!AI20:AM70,1,FALSE)</f>
        <v>406</v>
      </c>
      <c r="D21" s="5">
        <f>VLOOKUP('Road Accident Data 2019'!AJ20,'Road Accident Data 2019'!AJ20:AN70,1,FALSE)</f>
        <v>531</v>
      </c>
      <c r="E21" s="5">
        <f>VLOOKUP('Road Accident Data 2019'!AK20,'Road Accident Data 2019'!AK20:AO70,1,FALSE)</f>
        <v>2999</v>
      </c>
      <c r="F21" s="5">
        <f>VLOOKUP('Road Accident Data 2019'!AL20,'Road Accident Data 2019'!AL20:AP70,1,FALSE)</f>
        <v>3530</v>
      </c>
    </row>
    <row r="22" spans="1:12" x14ac:dyDescent="0.25">
      <c r="A22" s="3" t="s">
        <v>57</v>
      </c>
      <c r="B22" s="5">
        <f>VLOOKUP('Road Accident Data 2019'!AH21,'Road Accident Data 2019'!AH21:AL71,1,FALSE)</f>
        <v>4271</v>
      </c>
      <c r="C22" s="5">
        <f>VLOOKUP('Road Accident Data 2019'!AI21,'Road Accident Data 2019'!AI21:AM71,1,FALSE)</f>
        <v>1283</v>
      </c>
      <c r="D22" s="5">
        <f>VLOOKUP('Road Accident Data 2019'!AJ21,'Road Accident Data 2019'!AJ21:AN71,1,FALSE)</f>
        <v>1230</v>
      </c>
      <c r="E22" s="5">
        <f>VLOOKUP('Road Accident Data 2019'!AK21,'Road Accident Data 2019'!AK21:AO71,1,FALSE)</f>
        <v>2351</v>
      </c>
      <c r="F22" s="5">
        <f>VLOOKUP('Road Accident Data 2019'!AL21,'Road Accident Data 2019'!AL21:AP71,1,FALSE)</f>
        <v>3581</v>
      </c>
    </row>
    <row r="23" spans="1:12" x14ac:dyDescent="0.25">
      <c r="A23" s="3" t="s">
        <v>58</v>
      </c>
      <c r="B23" s="5">
        <f>VLOOKUP('Road Accident Data 2019'!AH22,'Road Accident Data 2019'!AH22:AL72,1,FALSE)</f>
        <v>191</v>
      </c>
      <c r="C23" s="5">
        <f>VLOOKUP('Road Accident Data 2019'!AI22,'Road Accident Data 2019'!AI22:AM72,1,FALSE)</f>
        <v>92</v>
      </c>
      <c r="D23" s="5">
        <f>VLOOKUP('Road Accident Data 2019'!AJ22,'Road Accident Data 2019'!AJ22:AN72,1,FALSE)</f>
        <v>100</v>
      </c>
      <c r="E23" s="5">
        <f>VLOOKUP('Road Accident Data 2019'!AK22,'Road Accident Data 2019'!AK22:AO72,1,FALSE)</f>
        <v>29</v>
      </c>
      <c r="F23" s="5">
        <f>VLOOKUP('Road Accident Data 2019'!AL22,'Road Accident Data 2019'!AL22:AP72,1,FALSE)</f>
        <v>129</v>
      </c>
    </row>
    <row r="24" spans="1:12" x14ac:dyDescent="0.25">
      <c r="A24" s="3" t="s">
        <v>59</v>
      </c>
      <c r="B24" s="5">
        <f>VLOOKUP('Road Accident Data 2019'!AH23,'Road Accident Data 2019'!AH23:AL73,1,FALSE)</f>
        <v>1117</v>
      </c>
      <c r="C24" s="5">
        <f>VLOOKUP('Road Accident Data 2019'!AI23,'Road Accident Data 2019'!AI23:AM73,1,FALSE)</f>
        <v>589</v>
      </c>
      <c r="D24" s="5">
        <f>VLOOKUP('Road Accident Data 2019'!AJ23,'Road Accident Data 2019'!AJ23:AN73,1,FALSE)</f>
        <v>277</v>
      </c>
      <c r="E24" s="5">
        <f>VLOOKUP('Road Accident Data 2019'!AK23,'Road Accident Data 2019'!AK23:AO73,1,FALSE)</f>
        <v>557</v>
      </c>
      <c r="F24" s="5">
        <f>VLOOKUP('Road Accident Data 2019'!AL23,'Road Accident Data 2019'!AL23:AP73,1,FALSE)</f>
        <v>834</v>
      </c>
    </row>
    <row r="25" spans="1:12" x14ac:dyDescent="0.25">
      <c r="A25" s="3" t="s">
        <v>60</v>
      </c>
      <c r="B25" s="5">
        <f>VLOOKUP('Road Accident Data 2019'!AH24,'Road Accident Data 2019'!AH24:AL74,1,FALSE)</f>
        <v>657</v>
      </c>
      <c r="C25" s="5">
        <f>VLOOKUP('Road Accident Data 2019'!AI24,'Road Accident Data 2019'!AI24:AM74,1,FALSE)</f>
        <v>82</v>
      </c>
      <c r="D25" s="5">
        <f>VLOOKUP('Road Accident Data 2019'!AJ24,'Road Accident Data 2019'!AJ24:AN74,1,FALSE)</f>
        <v>405</v>
      </c>
      <c r="E25" s="5">
        <f>VLOOKUP('Road Accident Data 2019'!AK24,'Road Accident Data 2019'!AK24:AO74,1,FALSE)</f>
        <v>406</v>
      </c>
      <c r="F25" s="5">
        <f>VLOOKUP('Road Accident Data 2019'!AL24,'Road Accident Data 2019'!AL24:AP74,1,FALSE)</f>
        <v>811</v>
      </c>
    </row>
    <row r="26" spans="1:12" x14ac:dyDescent="0.25">
      <c r="A26" s="3" t="s">
        <v>61</v>
      </c>
      <c r="B26" s="5">
        <f>VLOOKUP('Road Accident Data 2019'!AH25,'Road Accident Data 2019'!AH25:AL75,1,FALSE)</f>
        <v>1507</v>
      </c>
      <c r="C26" s="5">
        <f>VLOOKUP('Road Accident Data 2019'!AI25,'Road Accident Data 2019'!AI25:AM75,1,FALSE)</f>
        <v>692</v>
      </c>
      <c r="D26" s="5">
        <f>VLOOKUP('Road Accident Data 2019'!AJ25,'Road Accident Data 2019'!AJ25:AN75,1,FALSE)</f>
        <v>835</v>
      </c>
      <c r="E26" s="5">
        <f>VLOOKUP('Road Accident Data 2019'!AK25,'Road Accident Data 2019'!AK25:AO75,1,FALSE)</f>
        <v>208</v>
      </c>
      <c r="F26" s="5">
        <f>VLOOKUP('Road Accident Data 2019'!AL25,'Road Accident Data 2019'!AL25:AP75,1,FALSE)</f>
        <v>1043</v>
      </c>
    </row>
    <row r="27" spans="1:12" x14ac:dyDescent="0.25">
      <c r="A27" s="3" t="s">
        <v>62</v>
      </c>
      <c r="B27" s="5">
        <f>VLOOKUP('Road Accident Data 2019'!AH26,'Road Accident Data 2019'!AH26:AL76,1,FALSE)</f>
        <v>1597</v>
      </c>
      <c r="C27" s="5">
        <f>VLOOKUP('Road Accident Data 2019'!AI26,'Road Accident Data 2019'!AI26:AM76,1,FALSE)</f>
        <v>179</v>
      </c>
      <c r="D27" s="5">
        <f>VLOOKUP('Road Accident Data 2019'!AJ26,'Road Accident Data 2019'!AJ26:AN76,1,FALSE)</f>
        <v>1152</v>
      </c>
      <c r="E27" s="5">
        <f>VLOOKUP('Road Accident Data 2019'!AK26,'Road Accident Data 2019'!AK26:AO76,1,FALSE)</f>
        <v>445</v>
      </c>
      <c r="F27" s="5">
        <f>VLOOKUP('Road Accident Data 2019'!AL26,'Road Accident Data 2019'!AL26:AP76,1,FALSE)</f>
        <v>1597</v>
      </c>
    </row>
    <row r="28" spans="1:12" x14ac:dyDescent="0.25">
      <c r="A28" s="3" t="s">
        <v>63</v>
      </c>
      <c r="B28" s="5">
        <f>VLOOKUP('Road Accident Data 2019'!AH27,'Road Accident Data 2019'!AH27:AL77,1,FALSE)</f>
        <v>2290</v>
      </c>
      <c r="C28" s="5">
        <f>VLOOKUP('Road Accident Data 2019'!AI27,'Road Accident Data 2019'!AI27:AM77,1,FALSE)</f>
        <v>155</v>
      </c>
      <c r="D28" s="5">
        <f>VLOOKUP('Road Accident Data 2019'!AJ27,'Road Accident Data 2019'!AJ27:AN77,1,FALSE)</f>
        <v>1697</v>
      </c>
      <c r="E28" s="5">
        <f>VLOOKUP('Road Accident Data 2019'!AK27,'Road Accident Data 2019'!AK27:AO77,1,FALSE)</f>
        <v>557</v>
      </c>
      <c r="F28" s="5">
        <f>VLOOKUP('Road Accident Data 2019'!AL27,'Road Accident Data 2019'!AL27:AP77,1,FALSE)</f>
        <v>2254</v>
      </c>
    </row>
    <row r="29" spans="1:12" x14ac:dyDescent="0.25">
      <c r="A29" s="3" t="s">
        <v>64</v>
      </c>
      <c r="B29" s="5">
        <f>VLOOKUP('Road Accident Data 2019'!AH28,'Road Accident Data 2019'!AH28:AL78,1,FALSE)</f>
        <v>2500</v>
      </c>
      <c r="C29" s="5">
        <f>VLOOKUP('Road Accident Data 2019'!AI28,'Road Accident Data 2019'!AI28:AM78,1,FALSE)</f>
        <v>267</v>
      </c>
      <c r="D29" s="5">
        <f>VLOOKUP('Road Accident Data 2019'!AJ28,'Road Accident Data 2019'!AJ28:AN78,1,FALSE)</f>
        <v>1227</v>
      </c>
      <c r="E29" s="5">
        <f>VLOOKUP('Road Accident Data 2019'!AK28,'Road Accident Data 2019'!AK28:AO78,1,FALSE)</f>
        <v>777</v>
      </c>
      <c r="F29" s="5">
        <f>VLOOKUP('Road Accident Data 2019'!AL28,'Road Accident Data 2019'!AL28:AP78,1,FALSE)</f>
        <v>2004</v>
      </c>
    </row>
    <row r="30" spans="1:12" x14ac:dyDescent="0.25">
      <c r="A30" s="3" t="s">
        <v>65</v>
      </c>
      <c r="B30" s="5">
        <f>VLOOKUP('Road Accident Data 2019'!AH29,'Road Accident Data 2019'!AH29:AL79,1,FALSE)</f>
        <v>1940</v>
      </c>
      <c r="C30" s="5">
        <f>VLOOKUP('Road Accident Data 2019'!AI29,'Road Accident Data 2019'!AI29:AM79,1,FALSE)</f>
        <v>225</v>
      </c>
      <c r="D30" s="5">
        <f>VLOOKUP('Road Accident Data 2019'!AJ29,'Road Accident Data 2019'!AJ29:AN79,1,FALSE)</f>
        <v>1726</v>
      </c>
      <c r="E30" s="5">
        <f>VLOOKUP('Road Accident Data 2019'!AK29,'Road Accident Data 2019'!AK29:AO79,1,FALSE)</f>
        <v>255</v>
      </c>
      <c r="F30" s="5">
        <f>VLOOKUP('Road Accident Data 2019'!AL29,'Road Accident Data 2019'!AL29:AP79,1,FALSE)</f>
        <v>1981</v>
      </c>
    </row>
    <row r="31" spans="1:12" x14ac:dyDescent="0.25">
      <c r="A31" s="3" t="s">
        <v>66</v>
      </c>
      <c r="B31" s="5">
        <f>VLOOKUP('Road Accident Data 2019'!AH30,'Road Accident Data 2019'!AH30:AL80,1,FALSE)</f>
        <v>784</v>
      </c>
      <c r="C31" s="5">
        <f>VLOOKUP('Road Accident Data 2019'!AI30,'Road Accident Data 2019'!AI30:AM80,1,FALSE)</f>
        <v>225</v>
      </c>
      <c r="D31" s="5">
        <f>VLOOKUP('Road Accident Data 2019'!AJ30,'Road Accident Data 2019'!AJ30:AN80,1,FALSE)</f>
        <v>113</v>
      </c>
      <c r="E31" s="5">
        <f>VLOOKUP('Road Accident Data 2019'!AK30,'Road Accident Data 2019'!AK30:AO80,1,FALSE)</f>
        <v>700</v>
      </c>
      <c r="F31" s="5">
        <f>VLOOKUP('Road Accident Data 2019'!AL30,'Road Accident Data 2019'!AL30:AP80,1,FALSE)</f>
        <v>813</v>
      </c>
    </row>
    <row r="32" spans="1:12" x14ac:dyDescent="0.25">
      <c r="A32" s="3" t="s">
        <v>67</v>
      </c>
      <c r="B32" s="5">
        <f>VLOOKUP('Road Accident Data 2019'!AH31,'Road Accident Data 2019'!AH31:AL81,1,FALSE)</f>
        <v>1685</v>
      </c>
      <c r="C32" s="5">
        <f>VLOOKUP('Road Accident Data 2019'!AI31,'Road Accident Data 2019'!AI31:AM81,1,FALSE)</f>
        <v>581</v>
      </c>
      <c r="D32" s="5">
        <f>VLOOKUP('Road Accident Data 2019'!AJ31,'Road Accident Data 2019'!AJ31:AN81,1,FALSE)</f>
        <v>507</v>
      </c>
      <c r="E32" s="5">
        <f>VLOOKUP('Road Accident Data 2019'!AK31,'Road Accident Data 2019'!AK31:AO81,1,FALSE)</f>
        <v>424</v>
      </c>
      <c r="F32" s="5">
        <f>VLOOKUP('Road Accident Data 2019'!AL31,'Road Accident Data 2019'!AL31:AP81,1,FALSE)</f>
        <v>931</v>
      </c>
    </row>
    <row r="33" spans="1:6" x14ac:dyDescent="0.25">
      <c r="A33" s="3" t="s">
        <v>68</v>
      </c>
      <c r="B33" s="5">
        <f>VLOOKUP('Road Accident Data 2019'!AH32,'Road Accident Data 2019'!AH32:AL82,1,FALSE)</f>
        <v>553</v>
      </c>
      <c r="C33" s="5">
        <f>VLOOKUP('Road Accident Data 2019'!AI32,'Road Accident Data 2019'!AI32:AM82,1,FALSE)</f>
        <v>264</v>
      </c>
      <c r="D33" s="5">
        <f>VLOOKUP('Road Accident Data 2019'!AJ32,'Road Accident Data 2019'!AJ32:AN82,1,FALSE)</f>
        <v>273</v>
      </c>
      <c r="E33" s="5">
        <f>VLOOKUP('Road Accident Data 2019'!AK32,'Road Accident Data 2019'!AK32:AO82,1,FALSE)</f>
        <v>16</v>
      </c>
      <c r="F33" s="5">
        <f>VLOOKUP('Road Accident Data 2019'!AL32,'Road Accident Data 2019'!AL32:AP82,1,FALSE)</f>
        <v>289</v>
      </c>
    </row>
    <row r="34" spans="1:6" x14ac:dyDescent="0.25">
      <c r="A34" s="3" t="s">
        <v>69</v>
      </c>
      <c r="B34" s="5">
        <f>VLOOKUP('Road Accident Data 2019'!AH33,'Road Accident Data 2019'!AH33:AL83,1,FALSE)</f>
        <v>866</v>
      </c>
      <c r="C34" s="5">
        <f>VLOOKUP('Road Accident Data 2019'!AI33,'Road Accident Data 2019'!AI33:AM83,1,FALSE)</f>
        <v>193</v>
      </c>
      <c r="D34" s="5">
        <f>VLOOKUP('Road Accident Data 2019'!AJ33,'Road Accident Data 2019'!AJ33:AN83,1,FALSE)</f>
        <v>5</v>
      </c>
      <c r="E34" s="5">
        <f>VLOOKUP('Road Accident Data 2019'!AK33,'Road Accident Data 2019'!AK33:AO83,1,FALSE)</f>
        <v>794</v>
      </c>
      <c r="F34" s="5">
        <f>VLOOKUP('Road Accident Data 2019'!AL33,'Road Accident Data 2019'!AL33:AP83,1,FALSE)</f>
        <v>799</v>
      </c>
    </row>
    <row r="35" spans="1:6" x14ac:dyDescent="0.25">
      <c r="A35" s="3" t="s">
        <v>70</v>
      </c>
      <c r="B35" s="5">
        <f>VLOOKUP('Road Accident Data 2019'!AH34,'Road Accident Data 2019'!AH34:AL84,1,FALSE)</f>
        <v>2562</v>
      </c>
      <c r="C35" s="5">
        <f>VLOOKUP('Road Accident Data 2019'!AI34,'Road Accident Data 2019'!AI34:AM84,1,FALSE)</f>
        <v>364</v>
      </c>
      <c r="D35" s="5">
        <f>VLOOKUP('Road Accident Data 2019'!AJ34,'Road Accident Data 2019'!AJ34:AN84,1,FALSE)</f>
        <v>2055</v>
      </c>
      <c r="E35" s="5">
        <f>VLOOKUP('Road Accident Data 2019'!AK34,'Road Accident Data 2019'!AK34:AO84,1,FALSE)</f>
        <v>771</v>
      </c>
      <c r="F35" s="5">
        <f>VLOOKUP('Road Accident Data 2019'!AL34,'Road Accident Data 2019'!AL34:AP84,1,FALSE)</f>
        <v>2826</v>
      </c>
    </row>
    <row r="36" spans="1:6" x14ac:dyDescent="0.25">
      <c r="A36" s="3" t="s">
        <v>71</v>
      </c>
      <c r="B36" s="5">
        <f>VLOOKUP('Road Accident Data 2019'!AH35,'Road Accident Data 2019'!AH35:AL85,1,FALSE)</f>
        <v>956</v>
      </c>
      <c r="C36" s="5">
        <f>VLOOKUP('Road Accident Data 2019'!AI35,'Road Accident Data 2019'!AI35:AM85,1,FALSE)</f>
        <v>413</v>
      </c>
      <c r="D36" s="5">
        <f>VLOOKUP('Road Accident Data 2019'!AJ35,'Road Accident Data 2019'!AJ35:AN85,1,FALSE)</f>
        <v>156</v>
      </c>
      <c r="E36" s="5">
        <f>VLOOKUP('Road Accident Data 2019'!AK35,'Road Accident Data 2019'!AK35:AO85,1,FALSE)</f>
        <v>488</v>
      </c>
      <c r="F36" s="5">
        <f>VLOOKUP('Road Accident Data 2019'!AL35,'Road Accident Data 2019'!AL35:AP85,1,FALSE)</f>
        <v>644</v>
      </c>
    </row>
    <row r="37" spans="1:6" x14ac:dyDescent="0.25">
      <c r="A37" s="3" t="s">
        <v>72</v>
      </c>
      <c r="B37" s="5">
        <f>VLOOKUP('Road Accident Data 2019'!AH36,'Road Accident Data 2019'!AH36:AL86,1,FALSE)</f>
        <v>2872</v>
      </c>
      <c r="C37" s="5">
        <f>VLOOKUP('Road Accident Data 2019'!AI36,'Road Accident Data 2019'!AI36:AM86,1,FALSE)</f>
        <v>447</v>
      </c>
      <c r="D37" s="5">
        <f>VLOOKUP('Road Accident Data 2019'!AJ36,'Road Accident Data 2019'!AJ36:AN86,1,FALSE)</f>
        <v>2147</v>
      </c>
      <c r="E37" s="5">
        <f>VLOOKUP('Road Accident Data 2019'!AK36,'Road Accident Data 2019'!AK36:AO86,1,FALSE)</f>
        <v>778</v>
      </c>
      <c r="F37" s="5">
        <f>VLOOKUP('Road Accident Data 2019'!AL36,'Road Accident Data 2019'!AL36:AP86,1,FALSE)</f>
        <v>2925</v>
      </c>
    </row>
    <row r="38" spans="1:6" x14ac:dyDescent="0.25">
      <c r="A38" s="3" t="s">
        <v>73</v>
      </c>
      <c r="B38" s="5">
        <f>VLOOKUP('Road Accident Data 2019'!AH37,'Road Accident Data 2019'!AH37:AL87,1,FALSE)</f>
        <v>1007</v>
      </c>
      <c r="C38" s="5">
        <f>VLOOKUP('Road Accident Data 2019'!AI37,'Road Accident Data 2019'!AI37:AM87,1,FALSE)</f>
        <v>250</v>
      </c>
      <c r="D38" s="5">
        <f>VLOOKUP('Road Accident Data 2019'!AJ37,'Road Accident Data 2019'!AJ37:AN87,1,FALSE)</f>
        <v>612</v>
      </c>
      <c r="E38" s="5">
        <f>VLOOKUP('Road Accident Data 2019'!AK37,'Road Accident Data 2019'!AK37:AO87,1,FALSE)</f>
        <v>430</v>
      </c>
      <c r="F38" s="5">
        <f>VLOOKUP('Road Accident Data 2019'!AL37,'Road Accident Data 2019'!AL37:AP87,1,FALSE)</f>
        <v>1042</v>
      </c>
    </row>
    <row r="39" spans="1:6" x14ac:dyDescent="0.25">
      <c r="A39" s="3" t="s">
        <v>74</v>
      </c>
      <c r="B39" s="5">
        <f>VLOOKUP('Road Accident Data 2019'!AH38,'Road Accident Data 2019'!AH38:AL88,1,FALSE)</f>
        <v>553</v>
      </c>
      <c r="C39" s="5">
        <f>VLOOKUP('Road Accident Data 2019'!AI38,'Road Accident Data 2019'!AI38:AM88,1,FALSE)</f>
        <v>177</v>
      </c>
      <c r="D39" s="5">
        <f>VLOOKUP('Road Accident Data 2019'!AJ38,'Road Accident Data 2019'!AJ38:AN88,1,FALSE)</f>
        <v>385</v>
      </c>
      <c r="E39" s="5">
        <f>VLOOKUP('Road Accident Data 2019'!AK38,'Road Accident Data 2019'!AK38:AO88,1,FALSE)</f>
        <v>155</v>
      </c>
      <c r="F39" s="5">
        <f>VLOOKUP('Road Accident Data 2019'!AL38,'Road Accident Data 2019'!AL38:AP88,1,FALSE)</f>
        <v>540</v>
      </c>
    </row>
    <row r="40" spans="1:6" x14ac:dyDescent="0.25">
      <c r="A40" s="3" t="s">
        <v>75</v>
      </c>
      <c r="B40" s="5">
        <f>VLOOKUP('Road Accident Data 2019'!AH39,'Road Accident Data 2019'!AH39:AL89,1,FALSE)</f>
        <v>524</v>
      </c>
      <c r="C40" s="5">
        <f>VLOOKUP('Road Accident Data 2019'!AI39,'Road Accident Data 2019'!AI39:AM89,1,FALSE)</f>
        <v>192</v>
      </c>
      <c r="D40" s="5">
        <f>VLOOKUP('Road Accident Data 2019'!AJ39,'Road Accident Data 2019'!AJ39:AN89,1,FALSE)</f>
        <v>293</v>
      </c>
      <c r="E40" s="5">
        <f>VLOOKUP('Road Accident Data 2019'!AK39,'Road Accident Data 2019'!AK39:AO89,1,FALSE)</f>
        <v>21</v>
      </c>
      <c r="F40" s="5">
        <f>VLOOKUP('Road Accident Data 2019'!AL39,'Road Accident Data 2019'!AL39:AP89,1,FALSE)</f>
        <v>314</v>
      </c>
    </row>
    <row r="41" spans="1:6" x14ac:dyDescent="0.25">
      <c r="A41" s="3" t="s">
        <v>76</v>
      </c>
      <c r="B41" s="5">
        <f>VLOOKUP('Road Accident Data 2019'!AH40,'Road Accident Data 2019'!AH40:AL90,1,FALSE)</f>
        <v>791</v>
      </c>
      <c r="C41" s="5">
        <f>VLOOKUP('Road Accident Data 2019'!AI40,'Road Accident Data 2019'!AI40:AM90,1,FALSE)</f>
        <v>206</v>
      </c>
      <c r="D41" s="5">
        <f>VLOOKUP('Road Accident Data 2019'!AJ40,'Road Accident Data 2019'!AJ40:AN90,1,FALSE)</f>
        <v>463</v>
      </c>
      <c r="E41" s="5">
        <f>VLOOKUP('Road Accident Data 2019'!AK40,'Road Accident Data 2019'!AK40:AO90,1,FALSE)</f>
        <v>163</v>
      </c>
      <c r="F41" s="5">
        <f>VLOOKUP('Road Accident Data 2019'!AL40,'Road Accident Data 2019'!AL40:AP90,1,FALSE)</f>
        <v>626</v>
      </c>
    </row>
    <row r="42" spans="1:6" x14ac:dyDescent="0.25">
      <c r="A42" s="3" t="s">
        <v>77</v>
      </c>
      <c r="B42" s="5">
        <f>VLOOKUP('Road Accident Data 2019'!AH41,'Road Accident Data 2019'!AH41:AL91,1,FALSE)</f>
        <v>2146</v>
      </c>
      <c r="C42" s="5">
        <f>VLOOKUP('Road Accident Data 2019'!AI41,'Road Accident Data 2019'!AI41:AM91,1,FALSE)</f>
        <v>458</v>
      </c>
      <c r="D42" s="5">
        <f>VLOOKUP('Road Accident Data 2019'!AJ41,'Road Accident Data 2019'!AJ41:AN91,1,FALSE)</f>
        <v>75</v>
      </c>
      <c r="E42" s="5">
        <f>VLOOKUP('Road Accident Data 2019'!AK41,'Road Accident Data 2019'!AK41:AO91,1,FALSE)</f>
        <v>1506</v>
      </c>
      <c r="F42" s="5">
        <f>VLOOKUP('Road Accident Data 2019'!AL41,'Road Accident Data 2019'!AL41:AP91,1,FALSE)</f>
        <v>1581</v>
      </c>
    </row>
    <row r="43" spans="1:6" x14ac:dyDescent="0.25">
      <c r="A43" s="3" t="s">
        <v>78</v>
      </c>
      <c r="B43" s="5">
        <f>VLOOKUP('Road Accident Data 2019'!AH42,'Road Accident Data 2019'!AH42:AL92,1,FALSE)</f>
        <v>575</v>
      </c>
      <c r="C43" s="5">
        <f>VLOOKUP('Road Accident Data 2019'!AI42,'Road Accident Data 2019'!AI42:AM92,1,FALSE)</f>
        <v>170</v>
      </c>
      <c r="D43" s="5">
        <f>VLOOKUP('Road Accident Data 2019'!AJ42,'Road Accident Data 2019'!AJ42:AN92,1,FALSE)</f>
        <v>212</v>
      </c>
      <c r="E43" s="5">
        <f>VLOOKUP('Road Accident Data 2019'!AK42,'Road Accident Data 2019'!AK42:AO92,1,FALSE)</f>
        <v>225</v>
      </c>
      <c r="F43" s="5">
        <f>VLOOKUP('Road Accident Data 2019'!AL42,'Road Accident Data 2019'!AL42:AP92,1,FALSE)</f>
        <v>437</v>
      </c>
    </row>
    <row r="44" spans="1:6" x14ac:dyDescent="0.25">
      <c r="A44" s="3" t="s">
        <v>79</v>
      </c>
      <c r="B44" s="5">
        <f>VLOOKUP('Road Accident Data 2019'!AH43,'Road Accident Data 2019'!AH43:AL93,1,FALSE)</f>
        <v>310</v>
      </c>
      <c r="C44" s="5">
        <f>VLOOKUP('Road Accident Data 2019'!AI43,'Road Accident Data 2019'!AI43:AM93,1,FALSE)</f>
        <v>45</v>
      </c>
      <c r="D44" s="5">
        <f>VLOOKUP('Road Accident Data 2019'!AJ43,'Road Accident Data 2019'!AJ43:AN93,1,FALSE)</f>
        <v>0</v>
      </c>
      <c r="E44" s="5">
        <f>VLOOKUP('Road Accident Data 2019'!AK43,'Road Accident Data 2019'!AK43:AO93,1,FALSE)</f>
        <v>323</v>
      </c>
      <c r="F44" s="5">
        <f>VLOOKUP('Road Accident Data 2019'!AL43,'Road Accident Data 2019'!AL43:AP93,1,FALSE)</f>
        <v>323</v>
      </c>
    </row>
    <row r="45" spans="1:6" x14ac:dyDescent="0.25">
      <c r="A45" s="3" t="s">
        <v>80</v>
      </c>
      <c r="B45" s="5">
        <f>VLOOKUP('Road Accident Data 2019'!AH44,'Road Accident Data 2019'!AH44:AL94,1,FALSE)</f>
        <v>945</v>
      </c>
      <c r="C45" s="5">
        <f>VLOOKUP('Road Accident Data 2019'!AI44,'Road Accident Data 2019'!AI44:AM94,1,FALSE)</f>
        <v>292</v>
      </c>
      <c r="D45" s="5">
        <f>VLOOKUP('Road Accident Data 2019'!AJ44,'Road Accident Data 2019'!AJ44:AN94,1,FALSE)</f>
        <v>534</v>
      </c>
      <c r="E45" s="5">
        <f>VLOOKUP('Road Accident Data 2019'!AK44,'Road Accident Data 2019'!AK44:AO94,1,FALSE)</f>
        <v>184</v>
      </c>
      <c r="F45" s="5">
        <f>VLOOKUP('Road Accident Data 2019'!AL44,'Road Accident Data 2019'!AL44:AP94,1,FALSE)</f>
        <v>718</v>
      </c>
    </row>
    <row r="46" spans="1:6" x14ac:dyDescent="0.25">
      <c r="A46" s="3" t="s">
        <v>81</v>
      </c>
      <c r="B46" s="5">
        <f>VLOOKUP('Road Accident Data 2019'!AH45,'Road Accident Data 2019'!AH45:AL95,1,FALSE)</f>
        <v>1995</v>
      </c>
      <c r="C46" s="5">
        <f>VLOOKUP('Road Accident Data 2019'!AI45,'Road Accident Data 2019'!AI45:AM95,1,FALSE)</f>
        <v>205</v>
      </c>
      <c r="D46" s="5">
        <f>VLOOKUP('Road Accident Data 2019'!AJ45,'Road Accident Data 2019'!AJ45:AN95,1,FALSE)</f>
        <v>1762</v>
      </c>
      <c r="E46" s="5">
        <f>VLOOKUP('Road Accident Data 2019'!AK45,'Road Accident Data 2019'!AK45:AO95,1,FALSE)</f>
        <v>422</v>
      </c>
      <c r="F46" s="5">
        <f>VLOOKUP('Road Accident Data 2019'!AL45,'Road Accident Data 2019'!AL45:AP95,1,FALSE)</f>
        <v>2184</v>
      </c>
    </row>
    <row r="47" spans="1:6" x14ac:dyDescent="0.25">
      <c r="A47" s="3" t="s">
        <v>82</v>
      </c>
      <c r="B47" s="5">
        <f>VLOOKUP('Road Accident Data 2019'!AH46,'Road Accident Data 2019'!AH46:AL96,1,FALSE)</f>
        <v>2210</v>
      </c>
      <c r="C47" s="5">
        <f>VLOOKUP('Road Accident Data 2019'!AI46,'Road Accident Data 2019'!AI46:AM96,1,FALSE)</f>
        <v>213</v>
      </c>
      <c r="D47" s="5">
        <f>VLOOKUP('Road Accident Data 2019'!AJ46,'Road Accident Data 2019'!AJ46:AN96,1,FALSE)</f>
        <v>1636</v>
      </c>
      <c r="E47" s="5">
        <f>VLOOKUP('Road Accident Data 2019'!AK46,'Road Accident Data 2019'!AK46:AO96,1,FALSE)</f>
        <v>855</v>
      </c>
      <c r="F47" s="5">
        <f>VLOOKUP('Road Accident Data 2019'!AL46,'Road Accident Data 2019'!AL46:AP96,1,FALSE)</f>
        <v>2491</v>
      </c>
    </row>
    <row r="48" spans="1:6" x14ac:dyDescent="0.25">
      <c r="A48" s="3" t="s">
        <v>83</v>
      </c>
      <c r="B48" s="5">
        <f>VLOOKUP('Road Accident Data 2019'!AH47,'Road Accident Data 2019'!AH47:AL97,1,FALSE)</f>
        <v>517</v>
      </c>
      <c r="C48" s="5">
        <f>VLOOKUP('Road Accident Data 2019'!AI47,'Road Accident Data 2019'!AI47:AM97,1,FALSE)</f>
        <v>104</v>
      </c>
      <c r="D48" s="5">
        <f>VLOOKUP('Road Accident Data 2019'!AJ47,'Road Accident Data 2019'!AJ47:AN97,1,FALSE)</f>
        <v>32</v>
      </c>
      <c r="E48" s="5">
        <f>VLOOKUP('Road Accident Data 2019'!AK47,'Road Accident Data 2019'!AK47:AO97,1,FALSE)</f>
        <v>553</v>
      </c>
      <c r="F48" s="5">
        <f>VLOOKUP('Road Accident Data 2019'!AL47,'Road Accident Data 2019'!AL47:AP97,1,FALSE)</f>
        <v>585</v>
      </c>
    </row>
    <row r="49" spans="1:6" x14ac:dyDescent="0.25">
      <c r="A49" s="3" t="s">
        <v>84</v>
      </c>
      <c r="B49" s="5">
        <f>VLOOKUP('Road Accident Data 2019'!AH48,'Road Accident Data 2019'!AH48:AL98,1,FALSE)</f>
        <v>679</v>
      </c>
      <c r="C49" s="5">
        <f>VLOOKUP('Road Accident Data 2019'!AI48,'Road Accident Data 2019'!AI48:AM98,1,FALSE)</f>
        <v>158</v>
      </c>
      <c r="D49" s="5">
        <f>VLOOKUP('Road Accident Data 2019'!AJ48,'Road Accident Data 2019'!AJ48:AN98,1,FALSE)</f>
        <v>347</v>
      </c>
      <c r="E49" s="5">
        <f>VLOOKUP('Road Accident Data 2019'!AK48,'Road Accident Data 2019'!AK48:AO98,1,FALSE)</f>
        <v>204</v>
      </c>
      <c r="F49" s="5">
        <f>VLOOKUP('Road Accident Data 2019'!AL48,'Road Accident Data 2019'!AL48:AP98,1,FALSE)</f>
        <v>551</v>
      </c>
    </row>
    <row r="50" spans="1:6" x14ac:dyDescent="0.25">
      <c r="A50" s="3" t="s">
        <v>85</v>
      </c>
      <c r="B50" s="5">
        <f>VLOOKUP('Road Accident Data 2019'!AH49,'Road Accident Data 2019'!AH49:AL99,1,FALSE)</f>
        <v>610</v>
      </c>
      <c r="C50" s="5">
        <f>VLOOKUP('Road Accident Data 2019'!AI49,'Road Accident Data 2019'!AI49:AM99,1,FALSE)</f>
        <v>288</v>
      </c>
      <c r="D50" s="5">
        <f>VLOOKUP('Road Accident Data 2019'!AJ49,'Road Accident Data 2019'!AJ49:AN99,1,FALSE)</f>
        <v>179</v>
      </c>
      <c r="E50" s="5">
        <f>VLOOKUP('Road Accident Data 2019'!AK49,'Road Accident Data 2019'!AK49:AO99,1,FALSE)</f>
        <v>149</v>
      </c>
      <c r="F50" s="5">
        <f>VLOOKUP('Road Accident Data 2019'!AL49,'Road Accident Data 2019'!AL49:AP99,1,FALSE)</f>
        <v>328</v>
      </c>
    </row>
    <row r="51" spans="1:6" x14ac:dyDescent="0.25">
      <c r="A51" s="3" t="s">
        <v>86</v>
      </c>
      <c r="B51" s="5">
        <f>VLOOKUP('Road Accident Data 2019'!AH50,'Road Accident Data 2019'!AH50:AL100,1,FALSE)</f>
        <v>1495</v>
      </c>
      <c r="C51" s="5">
        <f>VLOOKUP('Road Accident Data 2019'!AI50,'Road Accident Data 2019'!AI50:AM100,1,FALSE)</f>
        <v>354</v>
      </c>
      <c r="D51" s="5">
        <f>VLOOKUP('Road Accident Data 2019'!AJ50,'Road Accident Data 2019'!AJ50:AN100,1,FALSE)</f>
        <v>474</v>
      </c>
      <c r="E51" s="5">
        <f>VLOOKUP('Road Accident Data 2019'!AK50,'Road Accident Data 2019'!AK50:AO100,1,FALSE)</f>
        <v>917</v>
      </c>
      <c r="F51" s="5">
        <f>VLOOKUP('Road Accident Data 2019'!AL50,'Road Accident Data 2019'!AL50:AP100,1,FALSE)</f>
        <v>1391</v>
      </c>
    </row>
    <row r="52" spans="1:6" x14ac:dyDescent="0.25">
      <c r="A52" s="3" t="s">
        <v>87</v>
      </c>
      <c r="B52" s="5">
        <f>VLOOKUP('Road Accident Data 2019'!AH51,'Road Accident Data 2019'!AH51:AL101,1,FALSE)</f>
        <v>1706</v>
      </c>
      <c r="C52" s="5">
        <f>VLOOKUP('Road Accident Data 2019'!AI51,'Road Accident Data 2019'!AI51:AM101,1,FALSE)</f>
        <v>323</v>
      </c>
      <c r="D52" s="5">
        <f>VLOOKUP('Road Accident Data 2019'!AJ51,'Road Accident Data 2019'!AJ51:AN101,1,FALSE)</f>
        <v>1030</v>
      </c>
      <c r="E52" s="5">
        <f>VLOOKUP('Road Accident Data 2019'!AK51,'Road Accident Data 2019'!AK51:AO101,1,FALSE)</f>
        <v>440</v>
      </c>
      <c r="F52" s="5">
        <f>VLOOKUP('Road Accident Data 2019'!AL51,'Road Accident Data 2019'!AL51:AP101,1,FALSE)</f>
        <v>1470</v>
      </c>
    </row>
    <row r="53" spans="1:6" x14ac:dyDescent="0.25">
      <c r="A53" s="3" t="s">
        <v>88</v>
      </c>
      <c r="B53" s="5">
        <f>VLOOKUP('Road Accident Data 2019'!AH52,'Road Accident Data 2019'!AH52:AL102,1,FALSE)</f>
        <v>82781</v>
      </c>
      <c r="C53" s="5">
        <f>VLOOKUP('Road Accident Data 2019'!AI52,'Road Accident Data 2019'!AI52:AM102,1,FALSE)</f>
        <v>17798</v>
      </c>
      <c r="D53" s="5">
        <f>VLOOKUP('Road Accident Data 2019'!AJ52,'Road Accident Data 2019'!AJ52:AN102,1,FALSE)</f>
        <v>31466</v>
      </c>
      <c r="E53" s="5">
        <f>VLOOKUP('Road Accident Data 2019'!AK52,'Road Accident Data 2019'!AK52:AO102,1,FALSE)</f>
        <v>42654</v>
      </c>
      <c r="F53" s="5">
        <f>VLOOKUP('Road Accident Data 2019'!AL52,'Road Accident Data 2019'!AL52:AP102,1,FALSE)</f>
        <v>74120</v>
      </c>
    </row>
  </sheetData>
  <mergeCells count="1">
    <mergeCell ref="A1:F1"/>
  </mergeCells>
  <conditionalFormatting sqref="B3:F53">
    <cfRule type="cellIs" dxfId="152" priority="13" operator="equal">
      <formula>819</formula>
    </cfRule>
  </conditionalFormatting>
  <conditionalFormatting sqref="B3:F53">
    <cfRule type="cellIs" dxfId="151" priority="12" operator="equal">
      <formula>1909</formula>
    </cfRule>
  </conditionalFormatting>
  <conditionalFormatting sqref="C3:C52 F3:F52">
    <cfRule type="cellIs" dxfId="150" priority="5" operator="equal">
      <formula>1112</formula>
    </cfRule>
    <cfRule type="cellIs" dxfId="149" priority="8" operator="equal">
      <formula>106</formula>
    </cfRule>
    <cfRule type="cellIs" dxfId="148" priority="11" operator="equal">
      <formula>182</formula>
    </cfRule>
  </conditionalFormatting>
  <conditionalFormatting sqref="F3:F52">
    <cfRule type="cellIs" dxfId="147" priority="1" operator="equal">
      <formula>6702</formula>
    </cfRule>
    <cfRule type="cellIs" dxfId="146" priority="4" operator="equal">
      <formula>4720</formula>
    </cfRule>
    <cfRule type="cellIs" dxfId="145" priority="7" operator="equal">
      <formula>619</formula>
    </cfRule>
    <cfRule type="cellIs" dxfId="144" priority="10" operator="equal">
      <formula>1772</formula>
    </cfRule>
  </conditionalFormatting>
  <conditionalFormatting sqref="B3:F53">
    <cfRule type="cellIs" dxfId="143" priority="9" operator="equal">
      <formula>655</formula>
    </cfRule>
  </conditionalFormatting>
  <conditionalFormatting sqref="B3:F53">
    <cfRule type="cellIs" dxfId="142" priority="6" operator="equal">
      <formula>4709</formula>
    </cfRule>
  </conditionalFormatting>
  <conditionalFormatting sqref="B3:B53 C53:F53">
    <cfRule type="cellIs" dxfId="141" priority="3" operator="equal">
      <formula>6871</formula>
    </cfRule>
  </conditionalFormatting>
  <conditionalFormatting sqref="C3:C52">
    <cfRule type="cellIs" dxfId="140" priority="2" operator="equal">
      <formula>1463</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52"/>
  <sheetViews>
    <sheetView topLeftCell="S1" zoomScale="90" zoomScaleNormal="90" workbookViewId="0">
      <selection activeCell="AE3" sqref="AE3"/>
    </sheetView>
  </sheetViews>
  <sheetFormatPr defaultRowHeight="15" x14ac:dyDescent="0.25"/>
  <cols>
    <col min="1" max="1" width="9.7109375" customWidth="1"/>
    <col min="4" max="4" width="9.140625"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t="s">
        <v>38</v>
      </c>
      <c r="B2">
        <v>71</v>
      </c>
      <c r="C2">
        <v>31</v>
      </c>
      <c r="D2">
        <v>52</v>
      </c>
      <c r="E2">
        <v>12</v>
      </c>
      <c r="F2">
        <v>27</v>
      </c>
      <c r="G2">
        <v>29</v>
      </c>
      <c r="H2">
        <v>56</v>
      </c>
      <c r="I2">
        <v>85</v>
      </c>
      <c r="J2">
        <v>34</v>
      </c>
      <c r="K2">
        <v>46</v>
      </c>
      <c r="L2">
        <v>42</v>
      </c>
      <c r="M2">
        <v>88</v>
      </c>
      <c r="N2">
        <v>114</v>
      </c>
      <c r="O2">
        <v>29</v>
      </c>
      <c r="P2">
        <v>51</v>
      </c>
      <c r="Q2">
        <v>45</v>
      </c>
      <c r="R2">
        <v>96</v>
      </c>
      <c r="S2">
        <v>101</v>
      </c>
      <c r="T2">
        <v>46</v>
      </c>
      <c r="U2">
        <v>57</v>
      </c>
      <c r="V2">
        <v>40</v>
      </c>
      <c r="W2">
        <v>97</v>
      </c>
      <c r="X2">
        <v>91</v>
      </c>
      <c r="Y2">
        <v>28</v>
      </c>
      <c r="Z2">
        <v>34</v>
      </c>
      <c r="AA2">
        <v>37</v>
      </c>
      <c r="AB2">
        <v>71</v>
      </c>
      <c r="AC2">
        <v>623</v>
      </c>
      <c r="AD2">
        <v>427</v>
      </c>
      <c r="AE2">
        <v>467</v>
      </c>
      <c r="AF2">
        <v>57</v>
      </c>
      <c r="AG2">
        <v>524</v>
      </c>
      <c r="AH2">
        <v>1085</v>
      </c>
      <c r="AI2">
        <v>616</v>
      </c>
      <c r="AJ2">
        <v>682</v>
      </c>
      <c r="AK2">
        <v>250</v>
      </c>
      <c r="AL2">
        <v>932</v>
      </c>
    </row>
    <row r="3" spans="1:38" x14ac:dyDescent="0.25">
      <c r="A3" t="s">
        <v>39</v>
      </c>
      <c r="B3">
        <v>187</v>
      </c>
      <c r="C3">
        <v>22</v>
      </c>
      <c r="D3">
        <v>56</v>
      </c>
      <c r="E3">
        <v>11</v>
      </c>
      <c r="F3">
        <v>77</v>
      </c>
      <c r="G3">
        <v>79</v>
      </c>
      <c r="H3">
        <v>156</v>
      </c>
      <c r="I3">
        <v>74</v>
      </c>
      <c r="J3">
        <v>21</v>
      </c>
      <c r="K3">
        <v>38</v>
      </c>
      <c r="L3">
        <v>32</v>
      </c>
      <c r="M3">
        <v>70</v>
      </c>
      <c r="N3">
        <v>247</v>
      </c>
      <c r="O3">
        <v>82</v>
      </c>
      <c r="P3">
        <v>121</v>
      </c>
      <c r="Q3">
        <v>96</v>
      </c>
      <c r="R3">
        <v>217</v>
      </c>
      <c r="S3">
        <v>101</v>
      </c>
      <c r="T3">
        <v>30</v>
      </c>
      <c r="U3">
        <v>45</v>
      </c>
      <c r="V3">
        <v>45</v>
      </c>
      <c r="W3">
        <v>90</v>
      </c>
      <c r="X3">
        <v>179</v>
      </c>
      <c r="Y3">
        <v>53</v>
      </c>
      <c r="Z3">
        <v>84</v>
      </c>
      <c r="AA3">
        <v>94</v>
      </c>
      <c r="AB3">
        <v>178</v>
      </c>
      <c r="AC3">
        <v>587</v>
      </c>
      <c r="AD3">
        <v>197</v>
      </c>
      <c r="AE3">
        <v>224</v>
      </c>
      <c r="AF3">
        <v>208</v>
      </c>
      <c r="AG3">
        <v>432</v>
      </c>
      <c r="AH3">
        <v>1375</v>
      </c>
      <c r="AI3">
        <v>439</v>
      </c>
      <c r="AJ3">
        <v>589</v>
      </c>
      <c r="AK3">
        <v>554</v>
      </c>
      <c r="AL3">
        <v>1143</v>
      </c>
    </row>
    <row r="4" spans="1:38" x14ac:dyDescent="0.25">
      <c r="A4" t="s">
        <v>40</v>
      </c>
      <c r="B4">
        <v>130</v>
      </c>
      <c r="C4">
        <v>24</v>
      </c>
      <c r="D4">
        <v>42</v>
      </c>
      <c r="E4">
        <v>16</v>
      </c>
      <c r="F4">
        <v>50</v>
      </c>
      <c r="G4">
        <v>47</v>
      </c>
      <c r="H4">
        <v>97</v>
      </c>
      <c r="I4">
        <v>113</v>
      </c>
      <c r="J4">
        <v>44</v>
      </c>
      <c r="K4">
        <v>60</v>
      </c>
      <c r="L4">
        <v>42</v>
      </c>
      <c r="M4">
        <v>102</v>
      </c>
      <c r="N4">
        <v>181</v>
      </c>
      <c r="O4">
        <v>57</v>
      </c>
      <c r="P4">
        <v>72</v>
      </c>
      <c r="Q4">
        <v>49</v>
      </c>
      <c r="R4">
        <v>121</v>
      </c>
      <c r="S4">
        <v>116</v>
      </c>
      <c r="T4">
        <v>36</v>
      </c>
      <c r="U4">
        <v>62</v>
      </c>
      <c r="V4">
        <v>28</v>
      </c>
      <c r="W4">
        <v>90</v>
      </c>
      <c r="X4">
        <v>103</v>
      </c>
      <c r="Y4">
        <v>35</v>
      </c>
      <c r="Z4">
        <v>36</v>
      </c>
      <c r="AA4">
        <v>32</v>
      </c>
      <c r="AB4">
        <v>68</v>
      </c>
      <c r="AC4">
        <v>770</v>
      </c>
      <c r="AD4">
        <v>385</v>
      </c>
      <c r="AE4">
        <v>332</v>
      </c>
      <c r="AF4">
        <v>155</v>
      </c>
      <c r="AG4">
        <v>487</v>
      </c>
      <c r="AH4">
        <v>1413</v>
      </c>
      <c r="AI4">
        <v>599</v>
      </c>
      <c r="AJ4">
        <v>612</v>
      </c>
      <c r="AK4">
        <v>353</v>
      </c>
      <c r="AL4">
        <v>965</v>
      </c>
    </row>
    <row r="5" spans="1:38" x14ac:dyDescent="0.25">
      <c r="A5" t="s">
        <v>41</v>
      </c>
      <c r="B5">
        <v>6</v>
      </c>
      <c r="C5">
        <v>46</v>
      </c>
      <c r="D5">
        <v>2</v>
      </c>
      <c r="E5">
        <v>47</v>
      </c>
      <c r="F5">
        <v>3</v>
      </c>
      <c r="G5">
        <v>1</v>
      </c>
      <c r="H5">
        <v>4</v>
      </c>
      <c r="I5">
        <v>0</v>
      </c>
      <c r="J5">
        <v>0</v>
      </c>
      <c r="K5">
        <v>0</v>
      </c>
      <c r="L5">
        <v>0</v>
      </c>
      <c r="M5">
        <v>0</v>
      </c>
      <c r="N5">
        <v>3</v>
      </c>
      <c r="O5">
        <v>1</v>
      </c>
      <c r="P5">
        <v>2</v>
      </c>
      <c r="Q5">
        <v>0</v>
      </c>
      <c r="R5">
        <v>2</v>
      </c>
      <c r="S5">
        <v>3</v>
      </c>
      <c r="T5">
        <v>1</v>
      </c>
      <c r="U5">
        <v>2</v>
      </c>
      <c r="V5">
        <v>0</v>
      </c>
      <c r="W5">
        <v>2</v>
      </c>
      <c r="X5">
        <v>4</v>
      </c>
      <c r="Y5">
        <v>1</v>
      </c>
      <c r="Z5">
        <v>3</v>
      </c>
      <c r="AA5">
        <v>0</v>
      </c>
      <c r="AB5">
        <v>3</v>
      </c>
      <c r="AC5">
        <v>117</v>
      </c>
      <c r="AD5">
        <v>90</v>
      </c>
      <c r="AE5">
        <v>48</v>
      </c>
      <c r="AF5">
        <v>17</v>
      </c>
      <c r="AG5">
        <v>65</v>
      </c>
      <c r="AH5">
        <v>133</v>
      </c>
      <c r="AI5">
        <v>95</v>
      </c>
      <c r="AJ5">
        <v>58</v>
      </c>
      <c r="AK5">
        <v>18</v>
      </c>
      <c r="AL5">
        <v>76</v>
      </c>
    </row>
    <row r="6" spans="1:38" x14ac:dyDescent="0.25">
      <c r="A6" t="s">
        <v>42</v>
      </c>
      <c r="B6">
        <v>52</v>
      </c>
      <c r="C6">
        <v>38</v>
      </c>
      <c r="D6">
        <v>39</v>
      </c>
      <c r="E6">
        <v>17</v>
      </c>
      <c r="F6">
        <v>11</v>
      </c>
      <c r="G6">
        <v>4</v>
      </c>
      <c r="H6">
        <v>15</v>
      </c>
      <c r="I6">
        <v>9</v>
      </c>
      <c r="J6">
        <v>5</v>
      </c>
      <c r="K6">
        <v>4</v>
      </c>
      <c r="L6">
        <v>1</v>
      </c>
      <c r="M6">
        <v>5</v>
      </c>
      <c r="N6">
        <v>19</v>
      </c>
      <c r="O6">
        <v>12</v>
      </c>
      <c r="P6">
        <v>7</v>
      </c>
      <c r="Q6">
        <v>4</v>
      </c>
      <c r="R6">
        <v>11</v>
      </c>
      <c r="S6">
        <v>71</v>
      </c>
      <c r="T6">
        <v>59</v>
      </c>
      <c r="U6">
        <v>28</v>
      </c>
      <c r="V6">
        <v>11</v>
      </c>
      <c r="W6">
        <v>39</v>
      </c>
      <c r="X6">
        <v>8</v>
      </c>
      <c r="Y6">
        <v>5</v>
      </c>
      <c r="Z6">
        <v>3</v>
      </c>
      <c r="AA6">
        <v>9</v>
      </c>
      <c r="AB6">
        <v>12</v>
      </c>
      <c r="AC6">
        <v>287</v>
      </c>
      <c r="AD6">
        <v>193</v>
      </c>
      <c r="AE6">
        <v>231</v>
      </c>
      <c r="AF6">
        <v>39</v>
      </c>
      <c r="AG6">
        <v>270</v>
      </c>
      <c r="AH6">
        <v>446</v>
      </c>
      <c r="AI6">
        <v>313</v>
      </c>
      <c r="AJ6">
        <v>284</v>
      </c>
      <c r="AK6">
        <v>68</v>
      </c>
      <c r="AL6">
        <v>352</v>
      </c>
    </row>
    <row r="7" spans="1:38" x14ac:dyDescent="0.25">
      <c r="A7" t="s">
        <v>43</v>
      </c>
      <c r="B7">
        <v>71</v>
      </c>
      <c r="C7">
        <v>31</v>
      </c>
      <c r="D7">
        <v>32</v>
      </c>
      <c r="E7">
        <v>22</v>
      </c>
      <c r="F7">
        <v>37</v>
      </c>
      <c r="G7">
        <v>11</v>
      </c>
      <c r="H7">
        <v>48</v>
      </c>
      <c r="I7">
        <v>6</v>
      </c>
      <c r="J7">
        <v>1</v>
      </c>
      <c r="K7">
        <v>3</v>
      </c>
      <c r="L7">
        <v>1</v>
      </c>
      <c r="M7">
        <v>4</v>
      </c>
      <c r="N7">
        <v>64</v>
      </c>
      <c r="O7">
        <v>21</v>
      </c>
      <c r="P7">
        <v>32</v>
      </c>
      <c r="Q7">
        <v>26</v>
      </c>
      <c r="R7">
        <v>58</v>
      </c>
      <c r="S7">
        <v>0</v>
      </c>
      <c r="T7">
        <v>0</v>
      </c>
      <c r="U7">
        <v>0</v>
      </c>
      <c r="V7">
        <v>0</v>
      </c>
      <c r="W7">
        <v>0</v>
      </c>
      <c r="X7">
        <v>5</v>
      </c>
      <c r="Y7">
        <v>2</v>
      </c>
      <c r="Z7">
        <v>0</v>
      </c>
      <c r="AA7">
        <v>3</v>
      </c>
      <c r="AB7">
        <v>3</v>
      </c>
      <c r="AC7">
        <v>414</v>
      </c>
      <c r="AD7">
        <v>143</v>
      </c>
      <c r="AE7">
        <v>245</v>
      </c>
      <c r="AF7">
        <v>76</v>
      </c>
      <c r="AG7">
        <v>321</v>
      </c>
      <c r="AH7">
        <v>560</v>
      </c>
      <c r="AI7">
        <v>199</v>
      </c>
      <c r="AJ7">
        <v>317</v>
      </c>
      <c r="AK7">
        <v>117</v>
      </c>
      <c r="AL7">
        <v>434</v>
      </c>
    </row>
    <row r="8" spans="1:38" x14ac:dyDescent="0.25">
      <c r="A8" t="s">
        <v>44</v>
      </c>
      <c r="B8">
        <v>786</v>
      </c>
      <c r="C8">
        <v>3</v>
      </c>
      <c r="D8">
        <v>133</v>
      </c>
      <c r="E8">
        <v>3</v>
      </c>
      <c r="F8">
        <v>419</v>
      </c>
      <c r="G8">
        <v>274</v>
      </c>
      <c r="H8">
        <v>693</v>
      </c>
      <c r="I8">
        <v>217</v>
      </c>
      <c r="J8">
        <v>22</v>
      </c>
      <c r="K8">
        <v>96</v>
      </c>
      <c r="L8">
        <v>101</v>
      </c>
      <c r="M8">
        <v>197</v>
      </c>
      <c r="N8">
        <v>819</v>
      </c>
      <c r="O8">
        <v>111</v>
      </c>
      <c r="P8">
        <v>445</v>
      </c>
      <c r="Q8">
        <v>269</v>
      </c>
      <c r="R8">
        <v>714</v>
      </c>
      <c r="S8">
        <v>553</v>
      </c>
      <c r="T8">
        <v>81</v>
      </c>
      <c r="U8">
        <v>293</v>
      </c>
      <c r="V8">
        <v>194</v>
      </c>
      <c r="W8">
        <v>487</v>
      </c>
      <c r="X8">
        <v>331</v>
      </c>
      <c r="Y8">
        <v>86</v>
      </c>
      <c r="Z8">
        <v>181</v>
      </c>
      <c r="AA8">
        <v>74</v>
      </c>
      <c r="AB8">
        <v>255</v>
      </c>
      <c r="AC8">
        <v>1978</v>
      </c>
      <c r="AD8">
        <v>335</v>
      </c>
      <c r="AE8">
        <v>1054</v>
      </c>
      <c r="AF8">
        <v>850</v>
      </c>
      <c r="AG8">
        <v>1904</v>
      </c>
      <c r="AH8">
        <v>4684</v>
      </c>
      <c r="AI8">
        <v>768</v>
      </c>
      <c r="AJ8">
        <v>2488</v>
      </c>
      <c r="AK8">
        <v>1762</v>
      </c>
      <c r="AL8">
        <v>4250</v>
      </c>
    </row>
    <row r="9" spans="1:38" x14ac:dyDescent="0.25">
      <c r="A9" t="s">
        <v>45</v>
      </c>
      <c r="B9">
        <v>362</v>
      </c>
      <c r="C9">
        <v>12</v>
      </c>
      <c r="D9">
        <v>39</v>
      </c>
      <c r="E9">
        <v>17</v>
      </c>
      <c r="F9">
        <v>23</v>
      </c>
      <c r="G9">
        <v>244</v>
      </c>
      <c r="H9">
        <v>267</v>
      </c>
      <c r="I9">
        <v>346</v>
      </c>
      <c r="J9">
        <v>34</v>
      </c>
      <c r="K9">
        <v>37</v>
      </c>
      <c r="L9">
        <v>229</v>
      </c>
      <c r="M9">
        <v>266</v>
      </c>
      <c r="N9">
        <v>208</v>
      </c>
      <c r="O9">
        <v>3</v>
      </c>
      <c r="P9">
        <v>23</v>
      </c>
      <c r="Q9">
        <v>141</v>
      </c>
      <c r="R9">
        <v>164</v>
      </c>
      <c r="S9">
        <v>806</v>
      </c>
      <c r="T9">
        <v>54</v>
      </c>
      <c r="U9">
        <v>37</v>
      </c>
      <c r="V9">
        <v>664</v>
      </c>
      <c r="W9">
        <v>701</v>
      </c>
      <c r="X9">
        <v>205</v>
      </c>
      <c r="Y9">
        <v>16</v>
      </c>
      <c r="Z9">
        <v>2</v>
      </c>
      <c r="AA9">
        <v>153</v>
      </c>
      <c r="AB9">
        <v>155</v>
      </c>
      <c r="AC9">
        <v>1360</v>
      </c>
      <c r="AD9">
        <v>113</v>
      </c>
      <c r="AE9">
        <v>101</v>
      </c>
      <c r="AF9">
        <v>976</v>
      </c>
      <c r="AG9">
        <v>1077</v>
      </c>
      <c r="AH9">
        <v>3287</v>
      </c>
      <c r="AI9">
        <v>259</v>
      </c>
      <c r="AJ9">
        <v>223</v>
      </c>
      <c r="AK9">
        <v>2407</v>
      </c>
      <c r="AL9">
        <v>2630</v>
      </c>
    </row>
    <row r="10" spans="1:38" x14ac:dyDescent="0.25">
      <c r="A10" t="s">
        <v>46</v>
      </c>
      <c r="B10">
        <v>5</v>
      </c>
      <c r="C10">
        <v>47</v>
      </c>
      <c r="D10">
        <v>1</v>
      </c>
      <c r="E10">
        <v>48</v>
      </c>
      <c r="F10">
        <v>0</v>
      </c>
      <c r="G10">
        <v>5</v>
      </c>
      <c r="H10">
        <v>5</v>
      </c>
      <c r="I10">
        <v>0</v>
      </c>
      <c r="J10">
        <v>0</v>
      </c>
      <c r="K10">
        <v>0</v>
      </c>
      <c r="L10">
        <v>0</v>
      </c>
      <c r="M10">
        <v>0</v>
      </c>
      <c r="N10">
        <v>53</v>
      </c>
      <c r="O10">
        <v>17</v>
      </c>
      <c r="P10">
        <v>1</v>
      </c>
      <c r="Q10">
        <v>81</v>
      </c>
      <c r="R10">
        <v>82</v>
      </c>
      <c r="S10">
        <v>13</v>
      </c>
      <c r="T10">
        <v>5</v>
      </c>
      <c r="U10">
        <v>4</v>
      </c>
      <c r="V10">
        <v>7</v>
      </c>
      <c r="W10">
        <v>11</v>
      </c>
      <c r="X10">
        <v>13</v>
      </c>
      <c r="Y10">
        <v>2</v>
      </c>
      <c r="Z10">
        <v>0</v>
      </c>
      <c r="AA10">
        <v>9</v>
      </c>
      <c r="AB10">
        <v>9</v>
      </c>
      <c r="AC10">
        <v>221</v>
      </c>
      <c r="AD10">
        <v>79</v>
      </c>
      <c r="AE10">
        <v>12</v>
      </c>
      <c r="AF10">
        <v>156</v>
      </c>
      <c r="AG10">
        <v>168</v>
      </c>
      <c r="AH10">
        <v>305</v>
      </c>
      <c r="AI10">
        <v>104</v>
      </c>
      <c r="AJ10">
        <v>17</v>
      </c>
      <c r="AK10">
        <v>258</v>
      </c>
      <c r="AL10">
        <v>275</v>
      </c>
    </row>
    <row r="11" spans="1:38" x14ac:dyDescent="0.25">
      <c r="A11" t="s">
        <v>47</v>
      </c>
      <c r="B11">
        <v>135</v>
      </c>
      <c r="C11">
        <v>23</v>
      </c>
      <c r="D11">
        <v>24</v>
      </c>
      <c r="E11">
        <v>32</v>
      </c>
      <c r="F11">
        <v>53</v>
      </c>
      <c r="G11">
        <v>79</v>
      </c>
      <c r="H11">
        <v>132</v>
      </c>
      <c r="I11">
        <v>62</v>
      </c>
      <c r="J11">
        <v>5</v>
      </c>
      <c r="K11">
        <v>27</v>
      </c>
      <c r="L11">
        <v>42</v>
      </c>
      <c r="M11">
        <v>69</v>
      </c>
      <c r="N11">
        <v>52</v>
      </c>
      <c r="O11">
        <v>5</v>
      </c>
      <c r="P11">
        <v>19</v>
      </c>
      <c r="Q11">
        <v>39</v>
      </c>
      <c r="R11">
        <v>58</v>
      </c>
      <c r="S11">
        <v>0</v>
      </c>
      <c r="T11">
        <v>0</v>
      </c>
      <c r="U11">
        <v>0</v>
      </c>
      <c r="V11">
        <v>0</v>
      </c>
      <c r="W11">
        <v>0</v>
      </c>
      <c r="X11">
        <v>10</v>
      </c>
      <c r="Y11">
        <v>0</v>
      </c>
      <c r="Z11">
        <v>0</v>
      </c>
      <c r="AA11">
        <v>0</v>
      </c>
      <c r="AB11">
        <v>0</v>
      </c>
      <c r="AC11">
        <v>803</v>
      </c>
      <c r="AD11">
        <v>98</v>
      </c>
      <c r="AE11">
        <v>233</v>
      </c>
      <c r="AF11">
        <v>581</v>
      </c>
      <c r="AG11">
        <v>814</v>
      </c>
      <c r="AH11">
        <v>1062</v>
      </c>
      <c r="AI11">
        <v>132</v>
      </c>
      <c r="AJ11">
        <v>332</v>
      </c>
      <c r="AK11">
        <v>741</v>
      </c>
      <c r="AL11">
        <v>1073</v>
      </c>
    </row>
    <row r="12" spans="1:38" x14ac:dyDescent="0.25">
      <c r="A12" t="s">
        <v>48</v>
      </c>
      <c r="B12">
        <v>481</v>
      </c>
      <c r="C12">
        <v>9</v>
      </c>
      <c r="D12">
        <v>83</v>
      </c>
      <c r="E12">
        <v>8</v>
      </c>
      <c r="F12">
        <v>197</v>
      </c>
      <c r="G12">
        <v>234</v>
      </c>
      <c r="H12">
        <v>431</v>
      </c>
      <c r="I12">
        <v>221</v>
      </c>
      <c r="J12">
        <v>44</v>
      </c>
      <c r="K12">
        <v>89</v>
      </c>
      <c r="L12">
        <v>107</v>
      </c>
      <c r="M12">
        <v>196</v>
      </c>
      <c r="N12">
        <v>465</v>
      </c>
      <c r="O12">
        <v>96</v>
      </c>
      <c r="P12">
        <v>175</v>
      </c>
      <c r="Q12">
        <v>239</v>
      </c>
      <c r="R12">
        <v>414</v>
      </c>
      <c r="S12">
        <v>455</v>
      </c>
      <c r="T12">
        <v>65</v>
      </c>
      <c r="U12">
        <v>188</v>
      </c>
      <c r="V12">
        <v>217</v>
      </c>
      <c r="W12">
        <v>405</v>
      </c>
      <c r="X12">
        <v>540</v>
      </c>
      <c r="Y12">
        <v>68</v>
      </c>
      <c r="Z12">
        <v>223</v>
      </c>
      <c r="AA12">
        <v>313</v>
      </c>
      <c r="AB12">
        <v>536</v>
      </c>
      <c r="AC12">
        <v>4709</v>
      </c>
      <c r="AD12">
        <v>896</v>
      </c>
      <c r="AE12">
        <v>901</v>
      </c>
      <c r="AF12">
        <v>3819</v>
      </c>
      <c r="AG12">
        <v>4720</v>
      </c>
      <c r="AH12">
        <v>6871</v>
      </c>
      <c r="AI12">
        <v>1252</v>
      </c>
      <c r="AJ12">
        <v>1773</v>
      </c>
      <c r="AK12">
        <v>4929</v>
      </c>
      <c r="AL12">
        <v>6702</v>
      </c>
    </row>
    <row r="13" spans="1:38" x14ac:dyDescent="0.25">
      <c r="A13" t="s">
        <v>49</v>
      </c>
      <c r="B13">
        <v>717</v>
      </c>
      <c r="C13">
        <v>4</v>
      </c>
      <c r="D13">
        <v>181</v>
      </c>
      <c r="E13">
        <v>1</v>
      </c>
      <c r="F13">
        <v>109</v>
      </c>
      <c r="G13">
        <v>552</v>
      </c>
      <c r="H13">
        <v>661</v>
      </c>
      <c r="I13">
        <v>354</v>
      </c>
      <c r="J13">
        <v>72</v>
      </c>
      <c r="K13">
        <v>40</v>
      </c>
      <c r="L13">
        <v>340</v>
      </c>
      <c r="M13">
        <v>380</v>
      </c>
      <c r="N13">
        <v>801</v>
      </c>
      <c r="O13">
        <v>198</v>
      </c>
      <c r="P13">
        <v>89</v>
      </c>
      <c r="Q13">
        <v>637</v>
      </c>
      <c r="R13">
        <v>726</v>
      </c>
      <c r="S13">
        <v>462</v>
      </c>
      <c r="T13">
        <v>99</v>
      </c>
      <c r="U13">
        <v>77</v>
      </c>
      <c r="V13">
        <v>338</v>
      </c>
      <c r="W13">
        <v>415</v>
      </c>
      <c r="X13">
        <v>339</v>
      </c>
      <c r="Y13">
        <v>90</v>
      </c>
      <c r="Z13">
        <v>32</v>
      </c>
      <c r="AA13">
        <v>248</v>
      </c>
      <c r="AB13">
        <v>280</v>
      </c>
      <c r="AC13">
        <v>2937</v>
      </c>
      <c r="AD13">
        <v>823</v>
      </c>
      <c r="AE13">
        <v>431</v>
      </c>
      <c r="AF13">
        <v>2259</v>
      </c>
      <c r="AG13">
        <v>2690</v>
      </c>
      <c r="AH13">
        <v>5610</v>
      </c>
      <c r="AI13">
        <v>1463</v>
      </c>
      <c r="AJ13">
        <v>778</v>
      </c>
      <c r="AK13">
        <v>4374</v>
      </c>
      <c r="AL13">
        <v>5152</v>
      </c>
    </row>
    <row r="14" spans="1:38" x14ac:dyDescent="0.25">
      <c r="A14" t="s">
        <v>50</v>
      </c>
      <c r="B14">
        <v>56</v>
      </c>
      <c r="C14">
        <v>35</v>
      </c>
      <c r="D14">
        <v>37</v>
      </c>
      <c r="E14">
        <v>20</v>
      </c>
      <c r="F14">
        <v>18</v>
      </c>
      <c r="G14">
        <v>16</v>
      </c>
      <c r="H14">
        <v>34</v>
      </c>
      <c r="I14">
        <v>50</v>
      </c>
      <c r="J14">
        <v>41</v>
      </c>
      <c r="K14">
        <v>14</v>
      </c>
      <c r="L14">
        <v>4</v>
      </c>
      <c r="M14">
        <v>18</v>
      </c>
      <c r="N14">
        <v>16</v>
      </c>
      <c r="O14">
        <v>11</v>
      </c>
      <c r="P14">
        <v>4</v>
      </c>
      <c r="Q14">
        <v>2</v>
      </c>
      <c r="R14">
        <v>6</v>
      </c>
      <c r="S14">
        <v>22</v>
      </c>
      <c r="T14">
        <v>16</v>
      </c>
      <c r="U14">
        <v>5</v>
      </c>
      <c r="V14">
        <v>4</v>
      </c>
      <c r="W14">
        <v>9</v>
      </c>
      <c r="X14">
        <v>27</v>
      </c>
      <c r="Y14">
        <v>22</v>
      </c>
      <c r="Z14">
        <v>5</v>
      </c>
      <c r="AA14">
        <v>3</v>
      </c>
      <c r="AB14">
        <v>8</v>
      </c>
      <c r="AC14">
        <v>0</v>
      </c>
      <c r="AD14">
        <v>0</v>
      </c>
      <c r="AE14">
        <v>0</v>
      </c>
      <c r="AF14">
        <v>0</v>
      </c>
      <c r="AG14">
        <v>0</v>
      </c>
      <c r="AH14">
        <v>171</v>
      </c>
      <c r="AI14">
        <v>127</v>
      </c>
      <c r="AJ14">
        <v>46</v>
      </c>
      <c r="AK14">
        <v>29</v>
      </c>
      <c r="AL14">
        <v>75</v>
      </c>
    </row>
    <row r="15" spans="1:38" x14ac:dyDescent="0.25">
      <c r="A15" t="s">
        <v>51</v>
      </c>
      <c r="B15">
        <v>7</v>
      </c>
      <c r="C15">
        <v>45</v>
      </c>
      <c r="D15">
        <v>3</v>
      </c>
      <c r="E15">
        <v>45</v>
      </c>
      <c r="F15">
        <v>0</v>
      </c>
      <c r="G15">
        <v>5</v>
      </c>
      <c r="H15">
        <v>5</v>
      </c>
      <c r="I15">
        <v>0</v>
      </c>
      <c r="J15">
        <v>0</v>
      </c>
      <c r="K15">
        <v>0</v>
      </c>
      <c r="L15">
        <v>0</v>
      </c>
      <c r="M15">
        <v>0</v>
      </c>
      <c r="N15">
        <v>101</v>
      </c>
      <c r="O15">
        <v>35</v>
      </c>
      <c r="P15">
        <v>11</v>
      </c>
      <c r="Q15">
        <v>80</v>
      </c>
      <c r="R15">
        <v>91</v>
      </c>
      <c r="S15">
        <v>0</v>
      </c>
      <c r="T15">
        <v>0</v>
      </c>
      <c r="U15">
        <v>0</v>
      </c>
      <c r="V15">
        <v>0</v>
      </c>
      <c r="W15">
        <v>0</v>
      </c>
      <c r="X15">
        <v>2</v>
      </c>
      <c r="Y15">
        <v>1</v>
      </c>
      <c r="Z15">
        <v>0</v>
      </c>
      <c r="AA15">
        <v>2</v>
      </c>
      <c r="AB15">
        <v>2</v>
      </c>
      <c r="AC15">
        <v>579</v>
      </c>
      <c r="AD15">
        <v>225</v>
      </c>
      <c r="AE15">
        <v>90</v>
      </c>
      <c r="AF15">
        <v>447</v>
      </c>
      <c r="AG15">
        <v>537</v>
      </c>
      <c r="AH15">
        <v>689</v>
      </c>
      <c r="AI15">
        <v>264</v>
      </c>
      <c r="AJ15">
        <v>101</v>
      </c>
      <c r="AK15">
        <v>534</v>
      </c>
      <c r="AL15">
        <v>635</v>
      </c>
    </row>
    <row r="16" spans="1:38" x14ac:dyDescent="0.25">
      <c r="A16" t="s">
        <v>52</v>
      </c>
      <c r="B16">
        <v>52</v>
      </c>
      <c r="C16">
        <v>38</v>
      </c>
      <c r="D16">
        <v>15</v>
      </c>
      <c r="E16">
        <v>38</v>
      </c>
      <c r="F16">
        <v>28</v>
      </c>
      <c r="G16">
        <v>21</v>
      </c>
      <c r="H16">
        <v>49</v>
      </c>
      <c r="I16">
        <v>10</v>
      </c>
      <c r="J16">
        <v>0</v>
      </c>
      <c r="K16">
        <v>9</v>
      </c>
      <c r="L16">
        <v>6</v>
      </c>
      <c r="M16">
        <v>15</v>
      </c>
      <c r="N16">
        <v>138</v>
      </c>
      <c r="O16">
        <v>63</v>
      </c>
      <c r="P16">
        <v>71</v>
      </c>
      <c r="Q16">
        <v>22</v>
      </c>
      <c r="R16">
        <v>93</v>
      </c>
      <c r="S16">
        <v>24</v>
      </c>
      <c r="T16">
        <v>5</v>
      </c>
      <c r="U16">
        <v>18</v>
      </c>
      <c r="V16">
        <v>9</v>
      </c>
      <c r="W16">
        <v>27</v>
      </c>
      <c r="X16">
        <v>33</v>
      </c>
      <c r="Y16">
        <v>7</v>
      </c>
      <c r="Z16">
        <v>19</v>
      </c>
      <c r="AA16">
        <v>15</v>
      </c>
      <c r="AB16">
        <v>34</v>
      </c>
      <c r="AC16">
        <v>633</v>
      </c>
      <c r="AD16">
        <v>295</v>
      </c>
      <c r="AE16">
        <v>245</v>
      </c>
      <c r="AF16">
        <v>143</v>
      </c>
      <c r="AG16">
        <v>388</v>
      </c>
      <c r="AH16">
        <v>890</v>
      </c>
      <c r="AI16">
        <v>385</v>
      </c>
      <c r="AJ16">
        <v>390</v>
      </c>
      <c r="AK16">
        <v>216</v>
      </c>
      <c r="AL16">
        <v>606</v>
      </c>
    </row>
    <row r="17" spans="1:38" x14ac:dyDescent="0.25">
      <c r="A17" t="s">
        <v>53</v>
      </c>
      <c r="B17">
        <v>230</v>
      </c>
      <c r="C17">
        <v>21</v>
      </c>
      <c r="D17">
        <v>26</v>
      </c>
      <c r="E17">
        <v>28</v>
      </c>
      <c r="F17">
        <v>11</v>
      </c>
      <c r="G17">
        <v>167</v>
      </c>
      <c r="H17">
        <v>178</v>
      </c>
      <c r="I17">
        <v>160</v>
      </c>
      <c r="J17">
        <v>20</v>
      </c>
      <c r="K17">
        <v>8</v>
      </c>
      <c r="L17">
        <v>105</v>
      </c>
      <c r="M17">
        <v>113</v>
      </c>
      <c r="N17">
        <v>359</v>
      </c>
      <c r="O17">
        <v>45</v>
      </c>
      <c r="P17">
        <v>16</v>
      </c>
      <c r="Q17">
        <v>255</v>
      </c>
      <c r="R17">
        <v>271</v>
      </c>
      <c r="S17">
        <v>108</v>
      </c>
      <c r="T17">
        <v>5</v>
      </c>
      <c r="U17">
        <v>5</v>
      </c>
      <c r="V17">
        <v>84</v>
      </c>
      <c r="W17">
        <v>89</v>
      </c>
      <c r="X17">
        <v>37</v>
      </c>
      <c r="Y17">
        <v>6</v>
      </c>
      <c r="Z17">
        <v>0</v>
      </c>
      <c r="AA17">
        <v>26</v>
      </c>
      <c r="AB17">
        <v>26</v>
      </c>
      <c r="AC17">
        <v>1215</v>
      </c>
      <c r="AD17">
        <v>190</v>
      </c>
      <c r="AE17">
        <v>40</v>
      </c>
      <c r="AF17">
        <v>891</v>
      </c>
      <c r="AG17">
        <v>931</v>
      </c>
      <c r="AH17">
        <v>2109</v>
      </c>
      <c r="AI17">
        <v>292</v>
      </c>
      <c r="AJ17">
        <v>80</v>
      </c>
      <c r="AK17">
        <v>1528</v>
      </c>
      <c r="AL17">
        <v>1608</v>
      </c>
    </row>
    <row r="18" spans="1:38" x14ac:dyDescent="0.25">
      <c r="A18" t="s">
        <v>54</v>
      </c>
      <c r="B18">
        <v>286</v>
      </c>
      <c r="C18">
        <v>15</v>
      </c>
      <c r="D18">
        <v>28</v>
      </c>
      <c r="E18">
        <v>25</v>
      </c>
      <c r="F18">
        <v>28</v>
      </c>
      <c r="G18">
        <v>235</v>
      </c>
      <c r="H18">
        <v>263</v>
      </c>
      <c r="I18">
        <v>165</v>
      </c>
      <c r="J18">
        <v>15</v>
      </c>
      <c r="K18">
        <v>7</v>
      </c>
      <c r="L18">
        <v>127</v>
      </c>
      <c r="M18">
        <v>134</v>
      </c>
      <c r="N18">
        <v>134</v>
      </c>
      <c r="O18">
        <v>8</v>
      </c>
      <c r="P18">
        <v>11</v>
      </c>
      <c r="Q18">
        <v>98</v>
      </c>
      <c r="R18">
        <v>109</v>
      </c>
      <c r="S18">
        <v>1909</v>
      </c>
      <c r="T18">
        <v>182</v>
      </c>
      <c r="U18">
        <v>125</v>
      </c>
      <c r="V18">
        <v>1647</v>
      </c>
      <c r="W18">
        <v>1772</v>
      </c>
      <c r="X18">
        <v>406</v>
      </c>
      <c r="Y18">
        <v>38</v>
      </c>
      <c r="Z18">
        <v>13</v>
      </c>
      <c r="AA18">
        <v>358</v>
      </c>
      <c r="AB18">
        <v>371</v>
      </c>
      <c r="AC18">
        <v>0</v>
      </c>
      <c r="AD18">
        <v>0</v>
      </c>
      <c r="AE18">
        <v>0</v>
      </c>
      <c r="AF18">
        <v>0</v>
      </c>
      <c r="AG18">
        <v>0</v>
      </c>
      <c r="AH18">
        <v>2900</v>
      </c>
      <c r="AI18">
        <v>271</v>
      </c>
      <c r="AJ18">
        <v>184</v>
      </c>
      <c r="AK18">
        <v>2465</v>
      </c>
      <c r="AL18">
        <v>2649</v>
      </c>
    </row>
    <row r="19" spans="1:38" x14ac:dyDescent="0.25">
      <c r="A19" t="s">
        <v>55</v>
      </c>
      <c r="B19">
        <v>916</v>
      </c>
      <c r="C19">
        <v>2</v>
      </c>
      <c r="D19">
        <v>95</v>
      </c>
      <c r="E19">
        <v>7</v>
      </c>
      <c r="F19">
        <v>16</v>
      </c>
      <c r="G19">
        <v>785</v>
      </c>
      <c r="H19">
        <v>801</v>
      </c>
      <c r="I19">
        <v>868</v>
      </c>
      <c r="J19">
        <v>85</v>
      </c>
      <c r="K19">
        <v>12</v>
      </c>
      <c r="L19">
        <v>734</v>
      </c>
      <c r="M19">
        <v>746</v>
      </c>
      <c r="N19">
        <v>577</v>
      </c>
      <c r="O19">
        <v>53</v>
      </c>
      <c r="P19">
        <v>7</v>
      </c>
      <c r="Q19">
        <v>522</v>
      </c>
      <c r="R19">
        <v>529</v>
      </c>
      <c r="S19">
        <v>71</v>
      </c>
      <c r="T19">
        <v>6</v>
      </c>
      <c r="U19">
        <v>0</v>
      </c>
      <c r="V19">
        <v>63</v>
      </c>
      <c r="W19">
        <v>63</v>
      </c>
      <c r="X19">
        <v>655</v>
      </c>
      <c r="Y19">
        <v>72</v>
      </c>
      <c r="Z19">
        <v>6</v>
      </c>
      <c r="AA19">
        <v>613</v>
      </c>
      <c r="AB19">
        <v>619</v>
      </c>
      <c r="AC19">
        <v>296</v>
      </c>
      <c r="AD19">
        <v>17</v>
      </c>
      <c r="AE19">
        <v>1</v>
      </c>
      <c r="AF19">
        <v>232</v>
      </c>
      <c r="AG19">
        <v>233</v>
      </c>
      <c r="AH19">
        <v>3383</v>
      </c>
      <c r="AI19">
        <v>328</v>
      </c>
      <c r="AJ19">
        <v>42</v>
      </c>
      <c r="AK19">
        <v>2949</v>
      </c>
      <c r="AL19">
        <v>2991</v>
      </c>
    </row>
    <row r="20" spans="1:38" x14ac:dyDescent="0.25">
      <c r="A20" t="s">
        <v>56</v>
      </c>
      <c r="B20">
        <v>962</v>
      </c>
      <c r="C20">
        <v>1</v>
      </c>
      <c r="D20">
        <v>114</v>
      </c>
      <c r="E20">
        <v>5</v>
      </c>
      <c r="F20">
        <v>187</v>
      </c>
      <c r="G20">
        <v>838</v>
      </c>
      <c r="H20">
        <v>1025</v>
      </c>
      <c r="I20">
        <v>495</v>
      </c>
      <c r="J20">
        <v>43</v>
      </c>
      <c r="K20">
        <v>56</v>
      </c>
      <c r="L20">
        <v>434</v>
      </c>
      <c r="M20">
        <v>490</v>
      </c>
      <c r="N20">
        <v>624</v>
      </c>
      <c r="O20">
        <v>49</v>
      </c>
      <c r="P20">
        <v>81</v>
      </c>
      <c r="Q20">
        <v>567</v>
      </c>
      <c r="R20">
        <v>648</v>
      </c>
      <c r="S20">
        <v>319</v>
      </c>
      <c r="T20">
        <v>64</v>
      </c>
      <c r="U20">
        <v>61</v>
      </c>
      <c r="V20">
        <v>255</v>
      </c>
      <c r="W20">
        <v>316</v>
      </c>
      <c r="X20">
        <v>67</v>
      </c>
      <c r="Y20">
        <v>0</v>
      </c>
      <c r="Z20">
        <v>2</v>
      </c>
      <c r="AA20">
        <v>78</v>
      </c>
      <c r="AB20">
        <v>80</v>
      </c>
      <c r="AC20">
        <v>930</v>
      </c>
      <c r="AD20">
        <v>136</v>
      </c>
      <c r="AE20">
        <v>144</v>
      </c>
      <c r="AF20">
        <v>827</v>
      </c>
      <c r="AG20">
        <v>971</v>
      </c>
      <c r="AH20">
        <v>3397</v>
      </c>
      <c r="AI20">
        <v>406</v>
      </c>
      <c r="AJ20">
        <v>531</v>
      </c>
      <c r="AK20">
        <v>2999</v>
      </c>
      <c r="AL20">
        <v>3530</v>
      </c>
    </row>
    <row r="21" spans="1:38" x14ac:dyDescent="0.25">
      <c r="A21" t="s">
        <v>57</v>
      </c>
      <c r="B21">
        <v>348</v>
      </c>
      <c r="C21">
        <v>13</v>
      </c>
      <c r="D21">
        <v>68</v>
      </c>
      <c r="E21">
        <v>9</v>
      </c>
      <c r="F21">
        <v>111</v>
      </c>
      <c r="G21">
        <v>189</v>
      </c>
      <c r="H21">
        <v>300</v>
      </c>
      <c r="I21">
        <v>73</v>
      </c>
      <c r="J21">
        <v>15</v>
      </c>
      <c r="K21">
        <v>28</v>
      </c>
      <c r="L21">
        <v>34</v>
      </c>
      <c r="M21">
        <v>62</v>
      </c>
      <c r="N21">
        <v>368</v>
      </c>
      <c r="O21">
        <v>61</v>
      </c>
      <c r="P21">
        <v>96</v>
      </c>
      <c r="Q21">
        <v>252</v>
      </c>
      <c r="R21">
        <v>348</v>
      </c>
      <c r="S21">
        <v>48</v>
      </c>
      <c r="T21">
        <v>5</v>
      </c>
      <c r="U21">
        <v>6</v>
      </c>
      <c r="V21">
        <v>47</v>
      </c>
      <c r="W21">
        <v>53</v>
      </c>
      <c r="X21">
        <v>80</v>
      </c>
      <c r="Y21">
        <v>22</v>
      </c>
      <c r="Z21">
        <v>29</v>
      </c>
      <c r="AA21">
        <v>34</v>
      </c>
      <c r="AB21">
        <v>63</v>
      </c>
      <c r="AC21">
        <v>3354</v>
      </c>
      <c r="AD21">
        <v>1112</v>
      </c>
      <c r="AE21">
        <v>960</v>
      </c>
      <c r="AF21">
        <v>1795</v>
      </c>
      <c r="AG21">
        <v>2755</v>
      </c>
      <c r="AH21">
        <v>4271</v>
      </c>
      <c r="AI21">
        <v>1283</v>
      </c>
      <c r="AJ21">
        <v>1230</v>
      </c>
      <c r="AK21">
        <v>2351</v>
      </c>
      <c r="AL21">
        <v>3581</v>
      </c>
    </row>
    <row r="22" spans="1:38" x14ac:dyDescent="0.25">
      <c r="A22" t="s">
        <v>58</v>
      </c>
      <c r="B22">
        <v>59</v>
      </c>
      <c r="C22">
        <v>34</v>
      </c>
      <c r="D22">
        <v>26</v>
      </c>
      <c r="E22">
        <v>28</v>
      </c>
      <c r="F22">
        <v>22</v>
      </c>
      <c r="G22">
        <v>11</v>
      </c>
      <c r="H22">
        <v>33</v>
      </c>
      <c r="I22">
        <v>51</v>
      </c>
      <c r="J22">
        <v>25</v>
      </c>
      <c r="K22">
        <v>21</v>
      </c>
      <c r="L22">
        <v>9</v>
      </c>
      <c r="M22">
        <v>30</v>
      </c>
      <c r="N22">
        <v>34</v>
      </c>
      <c r="O22">
        <v>18</v>
      </c>
      <c r="P22">
        <v>19</v>
      </c>
      <c r="Q22">
        <v>4</v>
      </c>
      <c r="R22">
        <v>23</v>
      </c>
      <c r="S22">
        <v>25</v>
      </c>
      <c r="T22">
        <v>12</v>
      </c>
      <c r="U22">
        <v>15</v>
      </c>
      <c r="V22">
        <v>3</v>
      </c>
      <c r="W22">
        <v>18</v>
      </c>
      <c r="X22">
        <v>22</v>
      </c>
      <c r="Y22">
        <v>11</v>
      </c>
      <c r="Z22">
        <v>23</v>
      </c>
      <c r="AA22">
        <v>2</v>
      </c>
      <c r="AB22">
        <v>25</v>
      </c>
      <c r="AC22">
        <v>0</v>
      </c>
      <c r="AD22">
        <v>0</v>
      </c>
      <c r="AE22">
        <v>0</v>
      </c>
      <c r="AF22">
        <v>0</v>
      </c>
      <c r="AG22">
        <v>0</v>
      </c>
      <c r="AH22">
        <v>191</v>
      </c>
      <c r="AI22">
        <v>92</v>
      </c>
      <c r="AJ22">
        <v>100</v>
      </c>
      <c r="AK22">
        <v>29</v>
      </c>
      <c r="AL22">
        <v>129</v>
      </c>
    </row>
    <row r="23" spans="1:38" x14ac:dyDescent="0.25">
      <c r="A23" t="s">
        <v>59</v>
      </c>
      <c r="B23">
        <v>76</v>
      </c>
      <c r="C23">
        <v>29</v>
      </c>
      <c r="D23">
        <v>27</v>
      </c>
      <c r="E23">
        <v>27</v>
      </c>
      <c r="F23">
        <v>17</v>
      </c>
      <c r="G23">
        <v>32</v>
      </c>
      <c r="H23">
        <v>49</v>
      </c>
      <c r="I23">
        <v>38</v>
      </c>
      <c r="J23">
        <v>10</v>
      </c>
      <c r="K23">
        <v>8</v>
      </c>
      <c r="L23">
        <v>23</v>
      </c>
      <c r="M23">
        <v>31</v>
      </c>
      <c r="N23">
        <v>50</v>
      </c>
      <c r="O23">
        <v>9</v>
      </c>
      <c r="P23">
        <v>6</v>
      </c>
      <c r="Q23">
        <v>18</v>
      </c>
      <c r="R23">
        <v>24</v>
      </c>
      <c r="S23">
        <v>23</v>
      </c>
      <c r="T23">
        <v>10</v>
      </c>
      <c r="U23">
        <v>1</v>
      </c>
      <c r="V23">
        <v>14</v>
      </c>
      <c r="W23">
        <v>15</v>
      </c>
      <c r="X23">
        <v>34</v>
      </c>
      <c r="Y23">
        <v>5</v>
      </c>
      <c r="Z23">
        <v>3</v>
      </c>
      <c r="AA23">
        <v>29</v>
      </c>
      <c r="AB23">
        <v>32</v>
      </c>
      <c r="AC23">
        <v>896</v>
      </c>
      <c r="AD23">
        <v>528</v>
      </c>
      <c r="AE23">
        <v>242</v>
      </c>
      <c r="AF23">
        <v>441</v>
      </c>
      <c r="AG23">
        <v>683</v>
      </c>
      <c r="AH23">
        <v>1117</v>
      </c>
      <c r="AI23">
        <v>589</v>
      </c>
      <c r="AJ23">
        <v>277</v>
      </c>
      <c r="AK23">
        <v>557</v>
      </c>
      <c r="AL23">
        <v>834</v>
      </c>
    </row>
    <row r="24" spans="1:38" x14ac:dyDescent="0.25">
      <c r="A24" t="s">
        <v>60</v>
      </c>
      <c r="B24">
        <v>109</v>
      </c>
      <c r="C24">
        <v>26</v>
      </c>
      <c r="D24">
        <v>15</v>
      </c>
      <c r="E24">
        <v>38</v>
      </c>
      <c r="F24">
        <v>87</v>
      </c>
      <c r="G24">
        <v>64</v>
      </c>
      <c r="H24">
        <v>151</v>
      </c>
      <c r="I24">
        <v>36</v>
      </c>
      <c r="J24">
        <v>7</v>
      </c>
      <c r="K24">
        <v>20</v>
      </c>
      <c r="L24">
        <v>12</v>
      </c>
      <c r="M24">
        <v>32</v>
      </c>
      <c r="N24">
        <v>19</v>
      </c>
      <c r="O24">
        <v>3</v>
      </c>
      <c r="P24">
        <v>14</v>
      </c>
      <c r="Q24">
        <v>6</v>
      </c>
      <c r="R24">
        <v>20</v>
      </c>
      <c r="S24">
        <v>0</v>
      </c>
      <c r="T24">
        <v>0</v>
      </c>
      <c r="U24">
        <v>0</v>
      </c>
      <c r="V24">
        <v>0</v>
      </c>
      <c r="W24">
        <v>0</v>
      </c>
      <c r="X24">
        <v>5</v>
      </c>
      <c r="Y24">
        <v>0</v>
      </c>
      <c r="Z24">
        <v>3</v>
      </c>
      <c r="AA24">
        <v>3</v>
      </c>
      <c r="AB24">
        <v>6</v>
      </c>
      <c r="AC24">
        <v>488</v>
      </c>
      <c r="AD24">
        <v>57</v>
      </c>
      <c r="AE24">
        <v>281</v>
      </c>
      <c r="AF24">
        <v>321</v>
      </c>
      <c r="AG24">
        <v>602</v>
      </c>
      <c r="AH24">
        <v>657</v>
      </c>
      <c r="AI24">
        <v>82</v>
      </c>
      <c r="AJ24">
        <v>405</v>
      </c>
      <c r="AK24">
        <v>406</v>
      </c>
      <c r="AL24">
        <v>811</v>
      </c>
    </row>
    <row r="25" spans="1:38" x14ac:dyDescent="0.25">
      <c r="A25" t="s">
        <v>61</v>
      </c>
      <c r="B25">
        <v>54</v>
      </c>
      <c r="C25">
        <v>37</v>
      </c>
      <c r="D25">
        <v>28</v>
      </c>
      <c r="E25">
        <v>25</v>
      </c>
      <c r="F25">
        <v>34</v>
      </c>
      <c r="G25">
        <v>7</v>
      </c>
      <c r="H25">
        <v>41</v>
      </c>
      <c r="I25">
        <v>33</v>
      </c>
      <c r="J25">
        <v>16</v>
      </c>
      <c r="K25">
        <v>24</v>
      </c>
      <c r="L25">
        <v>4</v>
      </c>
      <c r="M25">
        <v>28</v>
      </c>
      <c r="N25">
        <v>31</v>
      </c>
      <c r="O25">
        <v>15</v>
      </c>
      <c r="P25">
        <v>21</v>
      </c>
      <c r="Q25">
        <v>7</v>
      </c>
      <c r="R25">
        <v>28</v>
      </c>
      <c r="S25">
        <v>136</v>
      </c>
      <c r="T25">
        <v>63</v>
      </c>
      <c r="U25">
        <v>71</v>
      </c>
      <c r="V25">
        <v>17</v>
      </c>
      <c r="W25">
        <v>88</v>
      </c>
      <c r="X25">
        <v>241</v>
      </c>
      <c r="Y25">
        <v>106</v>
      </c>
      <c r="Z25">
        <v>126</v>
      </c>
      <c r="AA25">
        <v>32</v>
      </c>
      <c r="AB25">
        <v>158</v>
      </c>
      <c r="AC25">
        <v>1012</v>
      </c>
      <c r="AD25">
        <v>464</v>
      </c>
      <c r="AE25">
        <v>559</v>
      </c>
      <c r="AF25">
        <v>141</v>
      </c>
      <c r="AG25">
        <v>700</v>
      </c>
      <c r="AH25">
        <v>1507</v>
      </c>
      <c r="AI25">
        <v>692</v>
      </c>
      <c r="AJ25">
        <v>835</v>
      </c>
      <c r="AK25">
        <v>208</v>
      </c>
      <c r="AL25">
        <v>1043</v>
      </c>
    </row>
    <row r="26" spans="1:38" x14ac:dyDescent="0.25">
      <c r="A26" t="s">
        <v>62</v>
      </c>
      <c r="B26">
        <v>344</v>
      </c>
      <c r="C26">
        <v>14</v>
      </c>
      <c r="D26">
        <v>21</v>
      </c>
      <c r="E26">
        <v>35</v>
      </c>
      <c r="F26">
        <v>268</v>
      </c>
      <c r="G26">
        <v>80</v>
      </c>
      <c r="H26">
        <v>348</v>
      </c>
      <c r="I26">
        <v>54</v>
      </c>
      <c r="J26">
        <v>6</v>
      </c>
      <c r="K26">
        <v>42</v>
      </c>
      <c r="L26">
        <v>13</v>
      </c>
      <c r="M26">
        <v>55</v>
      </c>
      <c r="N26">
        <v>131</v>
      </c>
      <c r="O26">
        <v>14</v>
      </c>
      <c r="P26">
        <v>88</v>
      </c>
      <c r="Q26">
        <v>41</v>
      </c>
      <c r="R26">
        <v>129</v>
      </c>
      <c r="S26">
        <v>9</v>
      </c>
      <c r="T26">
        <v>1</v>
      </c>
      <c r="U26">
        <v>8</v>
      </c>
      <c r="V26">
        <v>7</v>
      </c>
      <c r="W26">
        <v>15</v>
      </c>
      <c r="X26">
        <v>6</v>
      </c>
      <c r="Y26">
        <v>1</v>
      </c>
      <c r="Z26">
        <v>5</v>
      </c>
      <c r="AA26">
        <v>1</v>
      </c>
      <c r="AB26">
        <v>6</v>
      </c>
      <c r="AC26">
        <v>1053</v>
      </c>
      <c r="AD26">
        <v>136</v>
      </c>
      <c r="AE26">
        <v>741</v>
      </c>
      <c r="AF26">
        <v>303</v>
      </c>
      <c r="AG26">
        <v>1044</v>
      </c>
      <c r="AH26">
        <v>1597</v>
      </c>
      <c r="AI26">
        <v>179</v>
      </c>
      <c r="AJ26">
        <v>1152</v>
      </c>
      <c r="AK26">
        <v>445</v>
      </c>
      <c r="AL26">
        <v>1597</v>
      </c>
    </row>
    <row r="27" spans="1:38" x14ac:dyDescent="0.25">
      <c r="A27" t="s">
        <v>63</v>
      </c>
      <c r="B27">
        <v>411</v>
      </c>
      <c r="C27">
        <v>11</v>
      </c>
      <c r="D27">
        <v>19</v>
      </c>
      <c r="E27">
        <v>36</v>
      </c>
      <c r="F27">
        <v>323</v>
      </c>
      <c r="G27">
        <v>102</v>
      </c>
      <c r="H27">
        <v>425</v>
      </c>
      <c r="I27">
        <v>90</v>
      </c>
      <c r="J27">
        <v>8</v>
      </c>
      <c r="K27">
        <v>68</v>
      </c>
      <c r="L27">
        <v>13</v>
      </c>
      <c r="M27">
        <v>81</v>
      </c>
      <c r="N27">
        <v>250</v>
      </c>
      <c r="O27">
        <v>7</v>
      </c>
      <c r="P27">
        <v>174</v>
      </c>
      <c r="Q27">
        <v>69</v>
      </c>
      <c r="R27">
        <v>243</v>
      </c>
      <c r="S27">
        <v>144</v>
      </c>
      <c r="T27">
        <v>11</v>
      </c>
      <c r="U27">
        <v>79</v>
      </c>
      <c r="V27">
        <v>41</v>
      </c>
      <c r="W27">
        <v>120</v>
      </c>
      <c r="X27">
        <v>10</v>
      </c>
      <c r="Y27">
        <v>0</v>
      </c>
      <c r="Z27">
        <v>5</v>
      </c>
      <c r="AA27">
        <v>4</v>
      </c>
      <c r="AB27">
        <v>9</v>
      </c>
      <c r="AC27">
        <v>1385</v>
      </c>
      <c r="AD27">
        <v>110</v>
      </c>
      <c r="AE27">
        <v>1048</v>
      </c>
      <c r="AF27">
        <v>328</v>
      </c>
      <c r="AG27">
        <v>1376</v>
      </c>
      <c r="AH27">
        <v>2290</v>
      </c>
      <c r="AI27">
        <v>155</v>
      </c>
      <c r="AJ27">
        <v>1697</v>
      </c>
      <c r="AK27">
        <v>557</v>
      </c>
      <c r="AL27">
        <v>2254</v>
      </c>
    </row>
    <row r="28" spans="1:38" x14ac:dyDescent="0.25">
      <c r="A28" t="s">
        <v>64</v>
      </c>
      <c r="B28">
        <v>485</v>
      </c>
      <c r="C28">
        <v>8</v>
      </c>
      <c r="D28">
        <v>22</v>
      </c>
      <c r="E28">
        <v>34</v>
      </c>
      <c r="F28">
        <v>235</v>
      </c>
      <c r="G28">
        <v>142</v>
      </c>
      <c r="H28">
        <v>377</v>
      </c>
      <c r="I28">
        <v>286</v>
      </c>
      <c r="J28">
        <v>6</v>
      </c>
      <c r="K28">
        <v>142</v>
      </c>
      <c r="L28">
        <v>107</v>
      </c>
      <c r="M28">
        <v>249</v>
      </c>
      <c r="N28">
        <v>223</v>
      </c>
      <c r="O28">
        <v>28</v>
      </c>
      <c r="P28">
        <v>106</v>
      </c>
      <c r="Q28">
        <v>76</v>
      </c>
      <c r="R28">
        <v>182</v>
      </c>
      <c r="S28">
        <v>133</v>
      </c>
      <c r="T28">
        <v>3</v>
      </c>
      <c r="U28">
        <v>67</v>
      </c>
      <c r="V28">
        <v>59</v>
      </c>
      <c r="W28">
        <v>126</v>
      </c>
      <c r="X28">
        <v>91</v>
      </c>
      <c r="Y28">
        <v>4</v>
      </c>
      <c r="Z28">
        <v>53</v>
      </c>
      <c r="AA28">
        <v>27</v>
      </c>
      <c r="AB28">
        <v>80</v>
      </c>
      <c r="AC28">
        <v>1282</v>
      </c>
      <c r="AD28">
        <v>204</v>
      </c>
      <c r="AE28">
        <v>624</v>
      </c>
      <c r="AF28">
        <v>366</v>
      </c>
      <c r="AG28">
        <v>990</v>
      </c>
      <c r="AH28">
        <v>2500</v>
      </c>
      <c r="AI28">
        <v>267</v>
      </c>
      <c r="AJ28">
        <v>1227</v>
      </c>
      <c r="AK28">
        <v>777</v>
      </c>
      <c r="AL28">
        <v>2004</v>
      </c>
    </row>
    <row r="29" spans="1:38" x14ac:dyDescent="0.25">
      <c r="A29" t="s">
        <v>65</v>
      </c>
      <c r="B29">
        <v>621</v>
      </c>
      <c r="C29">
        <v>5</v>
      </c>
      <c r="D29">
        <v>61</v>
      </c>
      <c r="E29">
        <v>10</v>
      </c>
      <c r="F29">
        <v>567</v>
      </c>
      <c r="G29">
        <v>84</v>
      </c>
      <c r="H29">
        <v>651</v>
      </c>
      <c r="I29">
        <v>113</v>
      </c>
      <c r="J29">
        <v>12</v>
      </c>
      <c r="K29">
        <v>107</v>
      </c>
      <c r="L29">
        <v>23</v>
      </c>
      <c r="M29">
        <v>130</v>
      </c>
      <c r="N29">
        <v>145</v>
      </c>
      <c r="O29">
        <v>17</v>
      </c>
      <c r="P29">
        <v>121</v>
      </c>
      <c r="Q29">
        <v>37</v>
      </c>
      <c r="R29">
        <v>158</v>
      </c>
      <c r="S29">
        <v>68</v>
      </c>
      <c r="T29">
        <v>9</v>
      </c>
      <c r="U29">
        <v>57</v>
      </c>
      <c r="V29">
        <v>7</v>
      </c>
      <c r="W29">
        <v>64</v>
      </c>
      <c r="X29">
        <v>7</v>
      </c>
      <c r="Y29">
        <v>1</v>
      </c>
      <c r="Z29">
        <v>6</v>
      </c>
      <c r="AA29">
        <v>0</v>
      </c>
      <c r="AB29">
        <v>6</v>
      </c>
      <c r="AC29">
        <v>986</v>
      </c>
      <c r="AD29">
        <v>125</v>
      </c>
      <c r="AE29">
        <v>868</v>
      </c>
      <c r="AF29">
        <v>104</v>
      </c>
      <c r="AG29">
        <v>972</v>
      </c>
      <c r="AH29">
        <v>1940</v>
      </c>
      <c r="AI29">
        <v>225</v>
      </c>
      <c r="AJ29">
        <v>1726</v>
      </c>
      <c r="AK29">
        <v>255</v>
      </c>
      <c r="AL29">
        <v>1981</v>
      </c>
    </row>
    <row r="30" spans="1:38" x14ac:dyDescent="0.25">
      <c r="A30" t="s">
        <v>66</v>
      </c>
      <c r="B30">
        <v>47</v>
      </c>
      <c r="C30">
        <v>41</v>
      </c>
      <c r="D30">
        <v>7</v>
      </c>
      <c r="E30">
        <v>42</v>
      </c>
      <c r="F30">
        <v>6</v>
      </c>
      <c r="G30">
        <v>37</v>
      </c>
      <c r="H30">
        <v>43</v>
      </c>
      <c r="I30">
        <v>19</v>
      </c>
      <c r="J30">
        <v>3</v>
      </c>
      <c r="K30">
        <v>3</v>
      </c>
      <c r="L30">
        <v>12</v>
      </c>
      <c r="M30">
        <v>15</v>
      </c>
      <c r="N30">
        <v>34</v>
      </c>
      <c r="O30">
        <v>1</v>
      </c>
      <c r="P30">
        <v>10</v>
      </c>
      <c r="Q30">
        <v>21</v>
      </c>
      <c r="R30">
        <v>31</v>
      </c>
      <c r="S30">
        <v>0</v>
      </c>
      <c r="T30">
        <v>0</v>
      </c>
      <c r="U30">
        <v>0</v>
      </c>
      <c r="V30">
        <v>0</v>
      </c>
      <c r="W30">
        <v>0</v>
      </c>
      <c r="X30">
        <v>41</v>
      </c>
      <c r="Y30">
        <v>4</v>
      </c>
      <c r="Z30">
        <v>8</v>
      </c>
      <c r="AA30">
        <v>32</v>
      </c>
      <c r="AB30">
        <v>40</v>
      </c>
      <c r="AC30">
        <v>643</v>
      </c>
      <c r="AD30">
        <v>210</v>
      </c>
      <c r="AE30">
        <v>86</v>
      </c>
      <c r="AF30">
        <v>598</v>
      </c>
      <c r="AG30">
        <v>684</v>
      </c>
      <c r="AH30">
        <v>784</v>
      </c>
      <c r="AI30">
        <v>225</v>
      </c>
      <c r="AJ30">
        <v>113</v>
      </c>
      <c r="AK30">
        <v>700</v>
      </c>
      <c r="AL30">
        <v>813</v>
      </c>
    </row>
    <row r="31" spans="1:38" x14ac:dyDescent="0.25">
      <c r="A31" t="s">
        <v>67</v>
      </c>
      <c r="B31">
        <v>250</v>
      </c>
      <c r="C31">
        <v>18</v>
      </c>
      <c r="D31">
        <v>115</v>
      </c>
      <c r="E31">
        <v>4</v>
      </c>
      <c r="F31">
        <v>102</v>
      </c>
      <c r="G31">
        <v>41</v>
      </c>
      <c r="H31">
        <v>143</v>
      </c>
      <c r="I31">
        <v>136</v>
      </c>
      <c r="J31">
        <v>62</v>
      </c>
      <c r="K31">
        <v>46</v>
      </c>
      <c r="L31">
        <v>32</v>
      </c>
      <c r="M31">
        <v>78</v>
      </c>
      <c r="N31">
        <v>146</v>
      </c>
      <c r="O31">
        <v>83</v>
      </c>
      <c r="P31">
        <v>45</v>
      </c>
      <c r="Q31">
        <v>16</v>
      </c>
      <c r="R31">
        <v>61</v>
      </c>
      <c r="S31">
        <v>0</v>
      </c>
      <c r="T31">
        <v>0</v>
      </c>
      <c r="U31">
        <v>0</v>
      </c>
      <c r="V31">
        <v>0</v>
      </c>
      <c r="W31">
        <v>0</v>
      </c>
      <c r="X31">
        <v>54</v>
      </c>
      <c r="Y31">
        <v>24</v>
      </c>
      <c r="Z31">
        <v>19</v>
      </c>
      <c r="AA31">
        <v>14</v>
      </c>
      <c r="AB31">
        <v>33</v>
      </c>
      <c r="AC31">
        <v>1099</v>
      </c>
      <c r="AD31">
        <v>297</v>
      </c>
      <c r="AE31">
        <v>295</v>
      </c>
      <c r="AF31">
        <v>321</v>
      </c>
      <c r="AG31">
        <v>616</v>
      </c>
      <c r="AH31">
        <v>1685</v>
      </c>
      <c r="AI31">
        <v>581</v>
      </c>
      <c r="AJ31">
        <v>507</v>
      </c>
      <c r="AK31">
        <v>424</v>
      </c>
      <c r="AL31">
        <v>931</v>
      </c>
    </row>
    <row r="32" spans="1:38" x14ac:dyDescent="0.25">
      <c r="A32" t="s">
        <v>68</v>
      </c>
      <c r="B32">
        <v>4</v>
      </c>
      <c r="C32">
        <v>48</v>
      </c>
      <c r="D32">
        <v>3</v>
      </c>
      <c r="E32">
        <v>45</v>
      </c>
      <c r="F32">
        <v>1</v>
      </c>
      <c r="G32">
        <v>0</v>
      </c>
      <c r="H32">
        <v>1</v>
      </c>
      <c r="I32">
        <v>4</v>
      </c>
      <c r="J32">
        <v>3</v>
      </c>
      <c r="K32">
        <v>1</v>
      </c>
      <c r="L32">
        <v>0</v>
      </c>
      <c r="M32">
        <v>1</v>
      </c>
      <c r="N32">
        <v>0</v>
      </c>
      <c r="O32">
        <v>0</v>
      </c>
      <c r="P32">
        <v>0</v>
      </c>
      <c r="Q32">
        <v>0</v>
      </c>
      <c r="R32">
        <v>0</v>
      </c>
      <c r="S32">
        <v>10</v>
      </c>
      <c r="T32">
        <v>5</v>
      </c>
      <c r="U32">
        <v>4</v>
      </c>
      <c r="V32">
        <v>1</v>
      </c>
      <c r="W32">
        <v>5</v>
      </c>
      <c r="X32">
        <v>0</v>
      </c>
      <c r="Y32">
        <v>0</v>
      </c>
      <c r="Z32">
        <v>0</v>
      </c>
      <c r="AA32">
        <v>0</v>
      </c>
      <c r="AB32">
        <v>0</v>
      </c>
      <c r="AC32">
        <v>535</v>
      </c>
      <c r="AD32">
        <v>253</v>
      </c>
      <c r="AE32">
        <v>267</v>
      </c>
      <c r="AF32">
        <v>15</v>
      </c>
      <c r="AG32">
        <v>282</v>
      </c>
      <c r="AH32">
        <v>553</v>
      </c>
      <c r="AI32">
        <v>264</v>
      </c>
      <c r="AJ32">
        <v>273</v>
      </c>
      <c r="AK32">
        <v>16</v>
      </c>
      <c r="AL32">
        <v>289</v>
      </c>
    </row>
    <row r="33" spans="1:38" x14ac:dyDescent="0.25">
      <c r="A33" t="s">
        <v>69</v>
      </c>
      <c r="B33">
        <v>52</v>
      </c>
      <c r="C33">
        <v>38</v>
      </c>
      <c r="D33">
        <v>8</v>
      </c>
      <c r="E33">
        <v>41</v>
      </c>
      <c r="F33">
        <v>29</v>
      </c>
      <c r="G33">
        <v>32</v>
      </c>
      <c r="H33">
        <v>61</v>
      </c>
      <c r="I33">
        <v>11</v>
      </c>
      <c r="J33">
        <v>3</v>
      </c>
      <c r="K33">
        <v>4</v>
      </c>
      <c r="L33">
        <v>8</v>
      </c>
      <c r="M33">
        <v>12</v>
      </c>
      <c r="N33">
        <v>56</v>
      </c>
      <c r="O33">
        <v>10</v>
      </c>
      <c r="P33">
        <v>22</v>
      </c>
      <c r="Q33">
        <v>33</v>
      </c>
      <c r="R33">
        <v>55</v>
      </c>
      <c r="S33">
        <v>2</v>
      </c>
      <c r="T33">
        <v>2</v>
      </c>
      <c r="U33">
        <v>0</v>
      </c>
      <c r="V33">
        <v>0</v>
      </c>
      <c r="W33">
        <v>0</v>
      </c>
      <c r="X33">
        <v>5</v>
      </c>
      <c r="Y33">
        <v>1</v>
      </c>
      <c r="Z33">
        <v>4</v>
      </c>
      <c r="AA33">
        <v>1</v>
      </c>
      <c r="AB33">
        <v>5</v>
      </c>
      <c r="AC33">
        <v>740</v>
      </c>
      <c r="AD33">
        <v>169</v>
      </c>
      <c r="AE33">
        <v>-54</v>
      </c>
      <c r="AF33">
        <v>720</v>
      </c>
      <c r="AG33">
        <v>666</v>
      </c>
      <c r="AH33">
        <v>866</v>
      </c>
      <c r="AI33">
        <v>193</v>
      </c>
      <c r="AJ33">
        <v>5</v>
      </c>
      <c r="AK33">
        <v>794</v>
      </c>
      <c r="AL33">
        <v>799</v>
      </c>
    </row>
    <row r="34" spans="1:38" x14ac:dyDescent="0.25">
      <c r="A34" t="s">
        <v>70</v>
      </c>
      <c r="B34">
        <v>240</v>
      </c>
      <c r="C34">
        <v>19</v>
      </c>
      <c r="D34">
        <v>30</v>
      </c>
      <c r="E34">
        <v>24</v>
      </c>
      <c r="F34">
        <v>197</v>
      </c>
      <c r="G34">
        <v>47</v>
      </c>
      <c r="H34">
        <v>244</v>
      </c>
      <c r="I34">
        <v>134</v>
      </c>
      <c r="J34">
        <v>21</v>
      </c>
      <c r="K34">
        <v>90</v>
      </c>
      <c r="L34">
        <v>40</v>
      </c>
      <c r="M34">
        <v>130</v>
      </c>
      <c r="N34">
        <v>48</v>
      </c>
      <c r="O34">
        <v>7</v>
      </c>
      <c r="P34">
        <v>31</v>
      </c>
      <c r="Q34">
        <v>11</v>
      </c>
      <c r="R34">
        <v>42</v>
      </c>
      <c r="S34">
        <v>0</v>
      </c>
      <c r="T34">
        <v>0</v>
      </c>
      <c r="U34">
        <v>0</v>
      </c>
      <c r="V34">
        <v>0</v>
      </c>
      <c r="W34">
        <v>0</v>
      </c>
      <c r="X34">
        <v>17</v>
      </c>
      <c r="Y34">
        <v>1</v>
      </c>
      <c r="Z34">
        <v>15</v>
      </c>
      <c r="AA34">
        <v>5</v>
      </c>
      <c r="AB34">
        <v>20</v>
      </c>
      <c r="AC34">
        <v>2123</v>
      </c>
      <c r="AD34">
        <v>305</v>
      </c>
      <c r="AE34">
        <v>1722</v>
      </c>
      <c r="AF34">
        <v>668</v>
      </c>
      <c r="AG34">
        <v>2390</v>
      </c>
      <c r="AH34">
        <v>2562</v>
      </c>
      <c r="AI34">
        <v>364</v>
      </c>
      <c r="AJ34">
        <v>2055</v>
      </c>
      <c r="AK34">
        <v>771</v>
      </c>
      <c r="AL34">
        <v>2826</v>
      </c>
    </row>
    <row r="35" spans="1:38" x14ac:dyDescent="0.25">
      <c r="A35" t="s">
        <v>71</v>
      </c>
      <c r="B35">
        <v>76</v>
      </c>
      <c r="C35">
        <v>29</v>
      </c>
      <c r="D35">
        <v>35</v>
      </c>
      <c r="E35">
        <v>21</v>
      </c>
      <c r="F35">
        <v>15</v>
      </c>
      <c r="G35">
        <v>27</v>
      </c>
      <c r="H35">
        <v>42</v>
      </c>
      <c r="I35">
        <v>68</v>
      </c>
      <c r="J35">
        <v>30</v>
      </c>
      <c r="K35">
        <v>9</v>
      </c>
      <c r="L35">
        <v>32</v>
      </c>
      <c r="M35">
        <v>41</v>
      </c>
      <c r="N35">
        <v>95</v>
      </c>
      <c r="O35">
        <v>36</v>
      </c>
      <c r="P35">
        <v>20</v>
      </c>
      <c r="Q35">
        <v>43</v>
      </c>
      <c r="R35">
        <v>63</v>
      </c>
      <c r="S35">
        <v>57</v>
      </c>
      <c r="T35">
        <v>24</v>
      </c>
      <c r="U35">
        <v>9</v>
      </c>
      <c r="V35">
        <v>24</v>
      </c>
      <c r="W35">
        <v>33</v>
      </c>
      <c r="X35">
        <v>60</v>
      </c>
      <c r="Y35">
        <v>22</v>
      </c>
      <c r="Z35">
        <v>11</v>
      </c>
      <c r="AA35">
        <v>28</v>
      </c>
      <c r="AB35">
        <v>39</v>
      </c>
      <c r="AC35">
        <v>600</v>
      </c>
      <c r="AD35">
        <v>266</v>
      </c>
      <c r="AE35">
        <v>92</v>
      </c>
      <c r="AF35">
        <v>334</v>
      </c>
      <c r="AG35">
        <v>426</v>
      </c>
      <c r="AH35">
        <v>956</v>
      </c>
      <c r="AI35">
        <v>413</v>
      </c>
      <c r="AJ35">
        <v>156</v>
      </c>
      <c r="AK35">
        <v>488</v>
      </c>
      <c r="AL35">
        <v>644</v>
      </c>
    </row>
    <row r="36" spans="1:38" x14ac:dyDescent="0.25">
      <c r="A36" t="s">
        <v>72</v>
      </c>
      <c r="B36">
        <v>38</v>
      </c>
      <c r="C36">
        <v>42</v>
      </c>
      <c r="D36">
        <v>5</v>
      </c>
      <c r="E36">
        <v>43</v>
      </c>
      <c r="F36">
        <v>25</v>
      </c>
      <c r="G36">
        <v>12</v>
      </c>
      <c r="H36">
        <v>37</v>
      </c>
      <c r="I36">
        <v>26</v>
      </c>
      <c r="J36">
        <v>0</v>
      </c>
      <c r="K36">
        <v>17</v>
      </c>
      <c r="L36">
        <v>11</v>
      </c>
      <c r="M36">
        <v>28</v>
      </c>
      <c r="N36">
        <v>125</v>
      </c>
      <c r="O36">
        <v>17</v>
      </c>
      <c r="P36">
        <v>88</v>
      </c>
      <c r="Q36">
        <v>33</v>
      </c>
      <c r="R36">
        <v>121</v>
      </c>
      <c r="S36">
        <v>43</v>
      </c>
      <c r="T36">
        <v>4</v>
      </c>
      <c r="U36">
        <v>30</v>
      </c>
      <c r="V36">
        <v>18</v>
      </c>
      <c r="W36">
        <v>48</v>
      </c>
      <c r="X36">
        <v>22</v>
      </c>
      <c r="Y36">
        <v>1</v>
      </c>
      <c r="Z36">
        <v>12</v>
      </c>
      <c r="AA36">
        <v>4</v>
      </c>
      <c r="AB36">
        <v>16</v>
      </c>
      <c r="AC36">
        <v>2618</v>
      </c>
      <c r="AD36">
        <v>420</v>
      </c>
      <c r="AE36">
        <v>1975</v>
      </c>
      <c r="AF36">
        <v>700</v>
      </c>
      <c r="AG36">
        <v>2675</v>
      </c>
      <c r="AH36">
        <v>2872</v>
      </c>
      <c r="AI36">
        <v>447</v>
      </c>
      <c r="AJ36">
        <v>2147</v>
      </c>
      <c r="AK36">
        <v>778</v>
      </c>
      <c r="AL36">
        <v>2925</v>
      </c>
    </row>
    <row r="37" spans="1:38" x14ac:dyDescent="0.25">
      <c r="A37" t="s">
        <v>73</v>
      </c>
      <c r="B37">
        <v>120</v>
      </c>
      <c r="C37">
        <v>25</v>
      </c>
      <c r="D37">
        <v>18</v>
      </c>
      <c r="E37">
        <v>37</v>
      </c>
      <c r="F37">
        <v>72</v>
      </c>
      <c r="G37">
        <v>59</v>
      </c>
      <c r="H37">
        <v>131</v>
      </c>
      <c r="I37">
        <v>59</v>
      </c>
      <c r="J37">
        <v>9</v>
      </c>
      <c r="K37">
        <v>44</v>
      </c>
      <c r="L37">
        <v>25</v>
      </c>
      <c r="M37">
        <v>69</v>
      </c>
      <c r="N37">
        <v>24</v>
      </c>
      <c r="O37">
        <v>3</v>
      </c>
      <c r="P37">
        <v>8</v>
      </c>
      <c r="Q37">
        <v>21</v>
      </c>
      <c r="R37">
        <v>29</v>
      </c>
      <c r="S37">
        <v>0</v>
      </c>
      <c r="T37">
        <v>0</v>
      </c>
      <c r="U37">
        <v>0</v>
      </c>
      <c r="V37">
        <v>0</v>
      </c>
      <c r="W37">
        <v>0</v>
      </c>
      <c r="X37">
        <v>36</v>
      </c>
      <c r="Y37">
        <v>7</v>
      </c>
      <c r="Z37">
        <v>23</v>
      </c>
      <c r="AA37">
        <v>17</v>
      </c>
      <c r="AB37">
        <v>40</v>
      </c>
      <c r="AC37">
        <v>768</v>
      </c>
      <c r="AD37">
        <v>213</v>
      </c>
      <c r="AE37">
        <v>465</v>
      </c>
      <c r="AF37">
        <v>308</v>
      </c>
      <c r="AG37">
        <v>773</v>
      </c>
      <c r="AH37">
        <v>1007</v>
      </c>
      <c r="AI37">
        <v>250</v>
      </c>
      <c r="AJ37">
        <v>612</v>
      </c>
      <c r="AK37">
        <v>430</v>
      </c>
      <c r="AL37">
        <v>1042</v>
      </c>
    </row>
    <row r="38" spans="1:38" x14ac:dyDescent="0.25">
      <c r="A38" t="s">
        <v>74</v>
      </c>
      <c r="B38">
        <v>80</v>
      </c>
      <c r="C38">
        <v>28</v>
      </c>
      <c r="D38">
        <v>23</v>
      </c>
      <c r="E38">
        <v>33</v>
      </c>
      <c r="F38">
        <v>56</v>
      </c>
      <c r="G38">
        <v>24</v>
      </c>
      <c r="H38">
        <v>80</v>
      </c>
      <c r="I38">
        <v>6</v>
      </c>
      <c r="J38">
        <v>2</v>
      </c>
      <c r="K38">
        <v>4</v>
      </c>
      <c r="L38">
        <v>0</v>
      </c>
      <c r="M38">
        <v>4</v>
      </c>
      <c r="N38">
        <v>86</v>
      </c>
      <c r="O38">
        <v>23</v>
      </c>
      <c r="P38">
        <v>53</v>
      </c>
      <c r="Q38">
        <v>31</v>
      </c>
      <c r="R38">
        <v>84</v>
      </c>
      <c r="S38">
        <v>2</v>
      </c>
      <c r="T38">
        <v>2</v>
      </c>
      <c r="U38">
        <v>0</v>
      </c>
      <c r="V38">
        <v>0</v>
      </c>
      <c r="W38">
        <v>0</v>
      </c>
      <c r="X38">
        <v>17</v>
      </c>
      <c r="Y38">
        <v>4</v>
      </c>
      <c r="Z38">
        <v>15</v>
      </c>
      <c r="AA38">
        <v>1</v>
      </c>
      <c r="AB38">
        <v>16</v>
      </c>
      <c r="AC38">
        <v>362</v>
      </c>
      <c r="AD38">
        <v>123</v>
      </c>
      <c r="AE38">
        <v>257</v>
      </c>
      <c r="AF38">
        <v>99</v>
      </c>
      <c r="AG38">
        <v>356</v>
      </c>
      <c r="AH38">
        <v>553</v>
      </c>
      <c r="AI38">
        <v>177</v>
      </c>
      <c r="AJ38">
        <v>385</v>
      </c>
      <c r="AK38">
        <v>155</v>
      </c>
      <c r="AL38">
        <v>540</v>
      </c>
    </row>
    <row r="39" spans="1:38" x14ac:dyDescent="0.25">
      <c r="A39" t="s">
        <v>75</v>
      </c>
      <c r="B39">
        <v>55</v>
      </c>
      <c r="C39">
        <v>36</v>
      </c>
      <c r="D39">
        <v>25</v>
      </c>
      <c r="E39">
        <v>31</v>
      </c>
      <c r="F39">
        <v>35</v>
      </c>
      <c r="G39">
        <v>3</v>
      </c>
      <c r="H39">
        <v>38</v>
      </c>
      <c r="I39">
        <v>35</v>
      </c>
      <c r="J39">
        <v>16</v>
      </c>
      <c r="K39">
        <v>25</v>
      </c>
      <c r="L39">
        <v>2</v>
      </c>
      <c r="M39">
        <v>27</v>
      </c>
      <c r="N39">
        <v>25</v>
      </c>
      <c r="O39">
        <v>6</v>
      </c>
      <c r="P39">
        <v>25</v>
      </c>
      <c r="Q39">
        <v>0</v>
      </c>
      <c r="R39">
        <v>25</v>
      </c>
      <c r="S39">
        <v>24</v>
      </c>
      <c r="T39">
        <v>8</v>
      </c>
      <c r="U39">
        <v>20</v>
      </c>
      <c r="V39">
        <v>0</v>
      </c>
      <c r="W39">
        <v>20</v>
      </c>
      <c r="X39">
        <v>0</v>
      </c>
      <c r="Y39">
        <v>0</v>
      </c>
      <c r="Z39">
        <v>0</v>
      </c>
      <c r="AA39">
        <v>0</v>
      </c>
      <c r="AB39">
        <v>0</v>
      </c>
      <c r="AC39">
        <v>385</v>
      </c>
      <c r="AD39">
        <v>137</v>
      </c>
      <c r="AE39">
        <v>188</v>
      </c>
      <c r="AF39">
        <v>16</v>
      </c>
      <c r="AG39">
        <v>204</v>
      </c>
      <c r="AH39">
        <v>524</v>
      </c>
      <c r="AI39">
        <v>192</v>
      </c>
      <c r="AJ39">
        <v>293</v>
      </c>
      <c r="AK39">
        <v>21</v>
      </c>
      <c r="AL39">
        <v>314</v>
      </c>
    </row>
    <row r="40" spans="1:38" x14ac:dyDescent="0.25">
      <c r="A40" t="s">
        <v>76</v>
      </c>
      <c r="B40">
        <v>237</v>
      </c>
      <c r="C40">
        <v>20</v>
      </c>
      <c r="D40">
        <v>49</v>
      </c>
      <c r="E40">
        <v>13</v>
      </c>
      <c r="F40">
        <v>133</v>
      </c>
      <c r="G40">
        <v>42</v>
      </c>
      <c r="H40">
        <v>175</v>
      </c>
      <c r="I40">
        <v>110</v>
      </c>
      <c r="J40">
        <v>24</v>
      </c>
      <c r="K40">
        <v>66</v>
      </c>
      <c r="L40">
        <v>17</v>
      </c>
      <c r="M40">
        <v>83</v>
      </c>
      <c r="N40">
        <v>100</v>
      </c>
      <c r="O40">
        <v>29</v>
      </c>
      <c r="P40">
        <v>47</v>
      </c>
      <c r="Q40">
        <v>15</v>
      </c>
      <c r="R40">
        <v>62</v>
      </c>
      <c r="S40">
        <v>0</v>
      </c>
      <c r="T40">
        <v>0</v>
      </c>
      <c r="U40">
        <v>0</v>
      </c>
      <c r="V40">
        <v>0</v>
      </c>
      <c r="W40">
        <v>0</v>
      </c>
      <c r="X40">
        <v>0</v>
      </c>
      <c r="Y40">
        <v>0</v>
      </c>
      <c r="Z40">
        <v>0</v>
      </c>
      <c r="AA40">
        <v>0</v>
      </c>
      <c r="AB40">
        <v>0</v>
      </c>
      <c r="AC40">
        <v>344</v>
      </c>
      <c r="AD40">
        <v>104</v>
      </c>
      <c r="AE40">
        <v>217</v>
      </c>
      <c r="AF40">
        <v>89</v>
      </c>
      <c r="AG40">
        <v>306</v>
      </c>
      <c r="AH40">
        <v>791</v>
      </c>
      <c r="AI40">
        <v>206</v>
      </c>
      <c r="AJ40">
        <v>463</v>
      </c>
      <c r="AK40">
        <v>163</v>
      </c>
      <c r="AL40">
        <v>626</v>
      </c>
    </row>
    <row r="41" spans="1:38" x14ac:dyDescent="0.25">
      <c r="A41" t="s">
        <v>77</v>
      </c>
      <c r="B41">
        <v>581</v>
      </c>
      <c r="C41">
        <v>6</v>
      </c>
      <c r="D41">
        <v>172</v>
      </c>
      <c r="E41">
        <v>2</v>
      </c>
      <c r="F41">
        <v>23</v>
      </c>
      <c r="G41">
        <v>273</v>
      </c>
      <c r="H41">
        <v>296</v>
      </c>
      <c r="I41">
        <v>59</v>
      </c>
      <c r="J41">
        <v>16</v>
      </c>
      <c r="K41">
        <v>7</v>
      </c>
      <c r="L41">
        <v>33</v>
      </c>
      <c r="M41">
        <v>40</v>
      </c>
      <c r="N41">
        <v>364</v>
      </c>
      <c r="O41">
        <v>58</v>
      </c>
      <c r="P41">
        <v>16</v>
      </c>
      <c r="Q41">
        <v>156</v>
      </c>
      <c r="R41">
        <v>172</v>
      </c>
      <c r="S41">
        <v>0</v>
      </c>
      <c r="T41">
        <v>0</v>
      </c>
      <c r="U41">
        <v>0</v>
      </c>
      <c r="V41">
        <v>0</v>
      </c>
      <c r="W41">
        <v>0</v>
      </c>
      <c r="X41">
        <v>0</v>
      </c>
      <c r="Y41">
        <v>0</v>
      </c>
      <c r="Z41">
        <v>0</v>
      </c>
      <c r="AA41">
        <v>0</v>
      </c>
      <c r="AB41">
        <v>0</v>
      </c>
      <c r="AC41">
        <v>1142</v>
      </c>
      <c r="AD41">
        <v>212</v>
      </c>
      <c r="AE41">
        <v>29</v>
      </c>
      <c r="AF41">
        <v>1044</v>
      </c>
      <c r="AG41">
        <v>1073</v>
      </c>
      <c r="AH41">
        <v>2146</v>
      </c>
      <c r="AI41">
        <v>458</v>
      </c>
      <c r="AJ41">
        <v>75</v>
      </c>
      <c r="AK41">
        <v>1506</v>
      </c>
      <c r="AL41">
        <v>1581</v>
      </c>
    </row>
    <row r="42" spans="1:38" x14ac:dyDescent="0.25">
      <c r="A42" t="s">
        <v>78</v>
      </c>
      <c r="B42">
        <v>35</v>
      </c>
      <c r="C42">
        <v>43</v>
      </c>
      <c r="D42">
        <v>12</v>
      </c>
      <c r="E42">
        <v>40</v>
      </c>
      <c r="F42">
        <v>10</v>
      </c>
      <c r="G42">
        <v>10</v>
      </c>
      <c r="H42">
        <v>20</v>
      </c>
      <c r="I42">
        <v>2</v>
      </c>
      <c r="J42">
        <v>0</v>
      </c>
      <c r="K42">
        <v>0</v>
      </c>
      <c r="L42">
        <v>2</v>
      </c>
      <c r="M42">
        <v>2</v>
      </c>
      <c r="N42">
        <v>116</v>
      </c>
      <c r="O42">
        <v>39</v>
      </c>
      <c r="P42">
        <v>53</v>
      </c>
      <c r="Q42">
        <v>32</v>
      </c>
      <c r="R42">
        <v>85</v>
      </c>
      <c r="S42">
        <v>66</v>
      </c>
      <c r="T42">
        <v>12</v>
      </c>
      <c r="U42">
        <v>36</v>
      </c>
      <c r="V42">
        <v>18</v>
      </c>
      <c r="W42">
        <v>54</v>
      </c>
      <c r="X42">
        <v>74</v>
      </c>
      <c r="Y42">
        <v>19</v>
      </c>
      <c r="Z42">
        <v>26</v>
      </c>
      <c r="AA42">
        <v>31</v>
      </c>
      <c r="AB42">
        <v>57</v>
      </c>
      <c r="AC42">
        <v>282</v>
      </c>
      <c r="AD42">
        <v>88</v>
      </c>
      <c r="AE42">
        <v>87</v>
      </c>
      <c r="AF42">
        <v>132</v>
      </c>
      <c r="AG42">
        <v>219</v>
      </c>
      <c r="AH42">
        <v>575</v>
      </c>
      <c r="AI42">
        <v>170</v>
      </c>
      <c r="AJ42">
        <v>212</v>
      </c>
      <c r="AK42">
        <v>225</v>
      </c>
      <c r="AL42">
        <v>437</v>
      </c>
    </row>
    <row r="43" spans="1:38" x14ac:dyDescent="0.25">
      <c r="A43" t="s">
        <v>79</v>
      </c>
      <c r="B43">
        <v>0</v>
      </c>
      <c r="C43">
        <v>50</v>
      </c>
      <c r="D43">
        <v>0</v>
      </c>
      <c r="E43">
        <v>49</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310</v>
      </c>
      <c r="AD43">
        <v>45</v>
      </c>
      <c r="AE43">
        <v>0</v>
      </c>
      <c r="AF43">
        <v>323</v>
      </c>
      <c r="AG43">
        <v>323</v>
      </c>
      <c r="AH43">
        <v>310</v>
      </c>
      <c r="AI43">
        <v>45</v>
      </c>
      <c r="AJ43">
        <v>0</v>
      </c>
      <c r="AK43">
        <v>323</v>
      </c>
      <c r="AL43">
        <v>323</v>
      </c>
    </row>
    <row r="44" spans="1:38" x14ac:dyDescent="0.25">
      <c r="A44" t="s">
        <v>80</v>
      </c>
      <c r="B44">
        <v>96</v>
      </c>
      <c r="C44">
        <v>27</v>
      </c>
      <c r="D44">
        <v>49</v>
      </c>
      <c r="E44">
        <v>13</v>
      </c>
      <c r="F44">
        <v>52</v>
      </c>
      <c r="G44">
        <v>15</v>
      </c>
      <c r="H44">
        <v>67</v>
      </c>
      <c r="I44">
        <v>27</v>
      </c>
      <c r="J44">
        <v>8</v>
      </c>
      <c r="K44">
        <v>13</v>
      </c>
      <c r="L44">
        <v>4</v>
      </c>
      <c r="M44">
        <v>17</v>
      </c>
      <c r="N44">
        <v>62</v>
      </c>
      <c r="O44">
        <v>26</v>
      </c>
      <c r="P44">
        <v>39</v>
      </c>
      <c r="Q44">
        <v>11</v>
      </c>
      <c r="R44">
        <v>50</v>
      </c>
      <c r="S44">
        <v>69</v>
      </c>
      <c r="T44">
        <v>27</v>
      </c>
      <c r="U44">
        <v>35</v>
      </c>
      <c r="V44">
        <v>21</v>
      </c>
      <c r="W44">
        <v>56</v>
      </c>
      <c r="X44">
        <v>49</v>
      </c>
      <c r="Y44">
        <v>10</v>
      </c>
      <c r="Z44">
        <v>29</v>
      </c>
      <c r="AA44">
        <v>19</v>
      </c>
      <c r="AB44">
        <v>48</v>
      </c>
      <c r="AC44">
        <v>642</v>
      </c>
      <c r="AD44">
        <v>172</v>
      </c>
      <c r="AE44">
        <v>366</v>
      </c>
      <c r="AF44">
        <v>114</v>
      </c>
      <c r="AG44">
        <v>480</v>
      </c>
      <c r="AH44">
        <v>945</v>
      </c>
      <c r="AI44">
        <v>292</v>
      </c>
      <c r="AJ44">
        <v>534</v>
      </c>
      <c r="AK44">
        <v>184</v>
      </c>
      <c r="AL44">
        <v>718</v>
      </c>
    </row>
    <row r="45" spans="1:38" x14ac:dyDescent="0.25">
      <c r="A45" t="s">
        <v>81</v>
      </c>
      <c r="B45">
        <v>261</v>
      </c>
      <c r="C45">
        <v>17</v>
      </c>
      <c r="D45">
        <v>26</v>
      </c>
      <c r="E45">
        <v>28</v>
      </c>
      <c r="F45">
        <v>246</v>
      </c>
      <c r="G45">
        <v>56</v>
      </c>
      <c r="H45">
        <v>302</v>
      </c>
      <c r="I45">
        <v>137</v>
      </c>
      <c r="J45">
        <v>13</v>
      </c>
      <c r="K45">
        <v>119</v>
      </c>
      <c r="L45">
        <v>29</v>
      </c>
      <c r="M45">
        <v>148</v>
      </c>
      <c r="N45">
        <v>162</v>
      </c>
      <c r="O45">
        <v>15</v>
      </c>
      <c r="P45">
        <v>149</v>
      </c>
      <c r="Q45">
        <v>36</v>
      </c>
      <c r="R45">
        <v>185</v>
      </c>
      <c r="S45">
        <v>123</v>
      </c>
      <c r="T45">
        <v>18</v>
      </c>
      <c r="U45">
        <v>108</v>
      </c>
      <c r="V45">
        <v>22</v>
      </c>
      <c r="W45">
        <v>130</v>
      </c>
      <c r="X45">
        <v>26</v>
      </c>
      <c r="Y45">
        <v>1</v>
      </c>
      <c r="Z45">
        <v>31</v>
      </c>
      <c r="AA45">
        <v>7</v>
      </c>
      <c r="AB45">
        <v>38</v>
      </c>
      <c r="AC45">
        <v>1286</v>
      </c>
      <c r="AD45">
        <v>132</v>
      </c>
      <c r="AE45">
        <v>1109</v>
      </c>
      <c r="AF45">
        <v>272</v>
      </c>
      <c r="AG45">
        <v>1381</v>
      </c>
      <c r="AH45">
        <v>1995</v>
      </c>
      <c r="AI45">
        <v>205</v>
      </c>
      <c r="AJ45">
        <v>1762</v>
      </c>
      <c r="AK45">
        <v>422</v>
      </c>
      <c r="AL45">
        <v>2184</v>
      </c>
    </row>
    <row r="46" spans="1:38" x14ac:dyDescent="0.25">
      <c r="A46" t="s">
        <v>82</v>
      </c>
      <c r="B46">
        <v>413</v>
      </c>
      <c r="C46">
        <v>10</v>
      </c>
      <c r="D46">
        <v>39</v>
      </c>
      <c r="E46">
        <v>17</v>
      </c>
      <c r="F46">
        <v>317</v>
      </c>
      <c r="G46">
        <v>180</v>
      </c>
      <c r="H46">
        <v>497</v>
      </c>
      <c r="I46">
        <v>237</v>
      </c>
      <c r="J46">
        <v>22</v>
      </c>
      <c r="K46">
        <v>181</v>
      </c>
      <c r="L46">
        <v>86</v>
      </c>
      <c r="M46">
        <v>267</v>
      </c>
      <c r="N46">
        <v>143</v>
      </c>
      <c r="O46">
        <v>5</v>
      </c>
      <c r="P46">
        <v>94</v>
      </c>
      <c r="Q46">
        <v>69</v>
      </c>
      <c r="R46">
        <v>163</v>
      </c>
      <c r="S46">
        <v>115</v>
      </c>
      <c r="T46">
        <v>14</v>
      </c>
      <c r="U46">
        <v>82</v>
      </c>
      <c r="V46">
        <v>52</v>
      </c>
      <c r="W46">
        <v>134</v>
      </c>
      <c r="X46">
        <v>12</v>
      </c>
      <c r="Y46">
        <v>0</v>
      </c>
      <c r="Z46">
        <v>11</v>
      </c>
      <c r="AA46">
        <v>7</v>
      </c>
      <c r="AB46">
        <v>18</v>
      </c>
      <c r="AC46">
        <v>1290</v>
      </c>
      <c r="AD46">
        <v>133</v>
      </c>
      <c r="AE46">
        <v>951</v>
      </c>
      <c r="AF46">
        <v>461</v>
      </c>
      <c r="AG46">
        <v>1412</v>
      </c>
      <c r="AH46">
        <v>2210</v>
      </c>
      <c r="AI46">
        <v>213</v>
      </c>
      <c r="AJ46">
        <v>1636</v>
      </c>
      <c r="AK46">
        <v>855</v>
      </c>
      <c r="AL46">
        <v>2491</v>
      </c>
    </row>
    <row r="47" spans="1:38" x14ac:dyDescent="0.25">
      <c r="A47" t="s">
        <v>83</v>
      </c>
      <c r="B47">
        <v>1</v>
      </c>
      <c r="C47">
        <v>49</v>
      </c>
      <c r="D47">
        <v>0</v>
      </c>
      <c r="E47">
        <v>49</v>
      </c>
      <c r="F47">
        <v>0</v>
      </c>
      <c r="G47">
        <v>0</v>
      </c>
      <c r="H47">
        <v>0</v>
      </c>
      <c r="I47">
        <v>18</v>
      </c>
      <c r="J47">
        <v>6</v>
      </c>
      <c r="K47">
        <v>0</v>
      </c>
      <c r="L47">
        <v>17</v>
      </c>
      <c r="M47">
        <v>17</v>
      </c>
      <c r="N47">
        <v>20</v>
      </c>
      <c r="O47">
        <v>6</v>
      </c>
      <c r="P47">
        <v>0</v>
      </c>
      <c r="Q47">
        <v>17</v>
      </c>
      <c r="R47">
        <v>17</v>
      </c>
      <c r="S47">
        <v>235</v>
      </c>
      <c r="T47">
        <v>53</v>
      </c>
      <c r="U47">
        <v>27</v>
      </c>
      <c r="V47">
        <v>252</v>
      </c>
      <c r="W47">
        <v>279</v>
      </c>
      <c r="X47">
        <v>53</v>
      </c>
      <c r="Y47">
        <v>14</v>
      </c>
      <c r="Z47">
        <v>5</v>
      </c>
      <c r="AA47">
        <v>36</v>
      </c>
      <c r="AB47">
        <v>41</v>
      </c>
      <c r="AC47">
        <v>190</v>
      </c>
      <c r="AD47">
        <v>25</v>
      </c>
      <c r="AE47">
        <v>0</v>
      </c>
      <c r="AF47">
        <v>231</v>
      </c>
      <c r="AG47">
        <v>231</v>
      </c>
      <c r="AH47">
        <v>517</v>
      </c>
      <c r="AI47">
        <v>104</v>
      </c>
      <c r="AJ47">
        <v>32</v>
      </c>
      <c r="AK47">
        <v>553</v>
      </c>
      <c r="AL47">
        <v>585</v>
      </c>
    </row>
    <row r="48" spans="1:38" x14ac:dyDescent="0.25">
      <c r="A48" t="s">
        <v>84</v>
      </c>
      <c r="B48">
        <v>33</v>
      </c>
      <c r="C48">
        <v>44</v>
      </c>
      <c r="D48">
        <v>4</v>
      </c>
      <c r="E48">
        <v>44</v>
      </c>
      <c r="F48">
        <v>15</v>
      </c>
      <c r="G48">
        <v>11</v>
      </c>
      <c r="H48">
        <v>26</v>
      </c>
      <c r="I48">
        <v>10</v>
      </c>
      <c r="J48">
        <v>1</v>
      </c>
      <c r="K48">
        <v>6</v>
      </c>
      <c r="L48">
        <v>5</v>
      </c>
      <c r="M48">
        <v>11</v>
      </c>
      <c r="N48">
        <v>51</v>
      </c>
      <c r="O48">
        <v>3</v>
      </c>
      <c r="P48">
        <v>28</v>
      </c>
      <c r="Q48">
        <v>19</v>
      </c>
      <c r="R48">
        <v>47</v>
      </c>
      <c r="S48">
        <v>30</v>
      </c>
      <c r="T48">
        <v>11</v>
      </c>
      <c r="U48">
        <v>10</v>
      </c>
      <c r="V48">
        <v>9</v>
      </c>
      <c r="W48">
        <v>19</v>
      </c>
      <c r="X48">
        <v>18</v>
      </c>
      <c r="Y48">
        <v>0</v>
      </c>
      <c r="Z48">
        <v>11</v>
      </c>
      <c r="AA48">
        <v>7</v>
      </c>
      <c r="AB48">
        <v>18</v>
      </c>
      <c r="AC48">
        <v>537</v>
      </c>
      <c r="AD48">
        <v>139</v>
      </c>
      <c r="AE48">
        <v>277</v>
      </c>
      <c r="AF48">
        <v>153</v>
      </c>
      <c r="AG48">
        <v>430</v>
      </c>
      <c r="AH48">
        <v>679</v>
      </c>
      <c r="AI48">
        <v>158</v>
      </c>
      <c r="AJ48">
        <v>347</v>
      </c>
      <c r="AK48">
        <v>204</v>
      </c>
      <c r="AL48">
        <v>551</v>
      </c>
    </row>
    <row r="49" spans="1:38" x14ac:dyDescent="0.25">
      <c r="A49" t="s">
        <v>85</v>
      </c>
      <c r="B49">
        <v>64</v>
      </c>
      <c r="C49">
        <v>33</v>
      </c>
      <c r="D49">
        <v>31</v>
      </c>
      <c r="E49">
        <v>23</v>
      </c>
      <c r="F49">
        <v>17</v>
      </c>
      <c r="G49">
        <v>17</v>
      </c>
      <c r="H49">
        <v>34</v>
      </c>
      <c r="I49">
        <v>41</v>
      </c>
      <c r="J49">
        <v>18</v>
      </c>
      <c r="K49">
        <v>12</v>
      </c>
      <c r="L49">
        <v>14</v>
      </c>
      <c r="M49">
        <v>26</v>
      </c>
      <c r="N49">
        <v>57</v>
      </c>
      <c r="O49">
        <v>28</v>
      </c>
      <c r="P49">
        <v>19</v>
      </c>
      <c r="Q49">
        <v>13</v>
      </c>
      <c r="R49">
        <v>32</v>
      </c>
      <c r="S49">
        <v>38</v>
      </c>
      <c r="T49">
        <v>15</v>
      </c>
      <c r="U49">
        <v>10</v>
      </c>
      <c r="V49">
        <v>12</v>
      </c>
      <c r="W49">
        <v>22</v>
      </c>
      <c r="X49">
        <v>31</v>
      </c>
      <c r="Y49">
        <v>10</v>
      </c>
      <c r="Z49">
        <v>8</v>
      </c>
      <c r="AA49">
        <v>9</v>
      </c>
      <c r="AB49">
        <v>17</v>
      </c>
      <c r="AC49">
        <v>379</v>
      </c>
      <c r="AD49">
        <v>186</v>
      </c>
      <c r="AE49">
        <v>113</v>
      </c>
      <c r="AF49">
        <v>84</v>
      </c>
      <c r="AG49">
        <v>197</v>
      </c>
      <c r="AH49">
        <v>610</v>
      </c>
      <c r="AI49">
        <v>288</v>
      </c>
      <c r="AJ49">
        <v>179</v>
      </c>
      <c r="AK49">
        <v>149</v>
      </c>
      <c r="AL49">
        <v>328</v>
      </c>
    </row>
    <row r="50" spans="1:38" x14ac:dyDescent="0.25">
      <c r="A50" t="s">
        <v>86</v>
      </c>
      <c r="B50">
        <v>509</v>
      </c>
      <c r="C50">
        <v>7</v>
      </c>
      <c r="D50">
        <v>97</v>
      </c>
      <c r="E50">
        <v>6</v>
      </c>
      <c r="F50">
        <v>169</v>
      </c>
      <c r="G50">
        <v>338</v>
      </c>
      <c r="H50">
        <v>507</v>
      </c>
      <c r="I50">
        <v>109</v>
      </c>
      <c r="J50">
        <v>23</v>
      </c>
      <c r="K50">
        <v>35</v>
      </c>
      <c r="L50">
        <v>53</v>
      </c>
      <c r="M50">
        <v>88</v>
      </c>
      <c r="N50">
        <v>267</v>
      </c>
      <c r="O50">
        <v>67</v>
      </c>
      <c r="P50">
        <v>78</v>
      </c>
      <c r="Q50">
        <v>159</v>
      </c>
      <c r="R50">
        <v>237</v>
      </c>
      <c r="S50">
        <v>61</v>
      </c>
      <c r="T50">
        <v>9</v>
      </c>
      <c r="U50">
        <v>18</v>
      </c>
      <c r="V50">
        <v>42</v>
      </c>
      <c r="W50">
        <v>60</v>
      </c>
      <c r="X50">
        <v>56</v>
      </c>
      <c r="Y50">
        <v>14</v>
      </c>
      <c r="Z50">
        <v>12</v>
      </c>
      <c r="AA50">
        <v>22</v>
      </c>
      <c r="AB50">
        <v>34</v>
      </c>
      <c r="AC50">
        <v>493</v>
      </c>
      <c r="AD50">
        <v>144</v>
      </c>
      <c r="AE50">
        <v>162</v>
      </c>
      <c r="AF50">
        <v>303</v>
      </c>
      <c r="AG50">
        <v>465</v>
      </c>
      <c r="AH50">
        <v>1495</v>
      </c>
      <c r="AI50">
        <v>354</v>
      </c>
      <c r="AJ50">
        <v>474</v>
      </c>
      <c r="AK50">
        <v>917</v>
      </c>
      <c r="AL50">
        <v>1391</v>
      </c>
    </row>
    <row r="51" spans="1:38" x14ac:dyDescent="0.25">
      <c r="A51" t="s">
        <v>87</v>
      </c>
      <c r="B51">
        <v>267</v>
      </c>
      <c r="C51">
        <v>16</v>
      </c>
      <c r="D51">
        <v>46</v>
      </c>
      <c r="E51">
        <v>15</v>
      </c>
      <c r="F51">
        <v>161</v>
      </c>
      <c r="G51">
        <v>71</v>
      </c>
      <c r="H51">
        <v>232</v>
      </c>
      <c r="I51">
        <v>140</v>
      </c>
      <c r="J51">
        <v>24</v>
      </c>
      <c r="K51">
        <v>97</v>
      </c>
      <c r="L51">
        <v>39</v>
      </c>
      <c r="M51">
        <v>136</v>
      </c>
      <c r="N51">
        <v>277</v>
      </c>
      <c r="O51">
        <v>63</v>
      </c>
      <c r="P51">
        <v>152</v>
      </c>
      <c r="Q51">
        <v>52</v>
      </c>
      <c r="R51">
        <v>204</v>
      </c>
      <c r="S51">
        <v>105</v>
      </c>
      <c r="T51">
        <v>17</v>
      </c>
      <c r="U51">
        <v>68</v>
      </c>
      <c r="V51">
        <v>36</v>
      </c>
      <c r="W51">
        <v>104</v>
      </c>
      <c r="X51">
        <v>51</v>
      </c>
      <c r="Y51">
        <v>17</v>
      </c>
      <c r="Z51">
        <v>37</v>
      </c>
      <c r="AA51">
        <v>7</v>
      </c>
      <c r="AB51">
        <v>44</v>
      </c>
      <c r="AC51">
        <v>866</v>
      </c>
      <c r="AD51">
        <v>156</v>
      </c>
      <c r="AE51">
        <v>515</v>
      </c>
      <c r="AF51">
        <v>235</v>
      </c>
      <c r="AG51">
        <v>750</v>
      </c>
      <c r="AH51">
        <v>1706</v>
      </c>
      <c r="AI51">
        <v>323</v>
      </c>
      <c r="AJ51">
        <v>1030</v>
      </c>
      <c r="AK51">
        <v>440</v>
      </c>
      <c r="AL51">
        <v>1470</v>
      </c>
    </row>
    <row r="52" spans="1:38" x14ac:dyDescent="0.25">
      <c r="A52" t="s">
        <v>88</v>
      </c>
      <c r="B52">
        <v>11478</v>
      </c>
      <c r="C52" t="s">
        <v>89</v>
      </c>
      <c r="D52">
        <v>2083</v>
      </c>
      <c r="E52" t="s">
        <v>89</v>
      </c>
      <c r="F52">
        <v>4639</v>
      </c>
      <c r="G52">
        <v>5632</v>
      </c>
      <c r="H52">
        <v>10271</v>
      </c>
      <c r="I52">
        <v>5397</v>
      </c>
      <c r="J52">
        <v>895</v>
      </c>
      <c r="K52">
        <v>1785</v>
      </c>
      <c r="L52">
        <v>3046</v>
      </c>
      <c r="M52">
        <v>4831</v>
      </c>
      <c r="N52">
        <v>8484</v>
      </c>
      <c r="O52">
        <v>1593</v>
      </c>
      <c r="P52">
        <v>2860</v>
      </c>
      <c r="Q52">
        <v>4470</v>
      </c>
      <c r="R52">
        <v>7330</v>
      </c>
      <c r="S52">
        <v>6700</v>
      </c>
      <c r="T52">
        <v>1089</v>
      </c>
      <c r="U52">
        <v>1768</v>
      </c>
      <c r="V52">
        <v>4308</v>
      </c>
      <c r="W52">
        <v>6076</v>
      </c>
      <c r="X52">
        <v>4173</v>
      </c>
      <c r="Y52">
        <v>831</v>
      </c>
      <c r="Z52">
        <v>1173</v>
      </c>
      <c r="AA52">
        <v>2446</v>
      </c>
      <c r="AB52">
        <v>3619</v>
      </c>
      <c r="AC52">
        <v>46549</v>
      </c>
      <c r="AD52">
        <v>11307</v>
      </c>
      <c r="AE52">
        <v>19241</v>
      </c>
      <c r="AF52">
        <v>22752</v>
      </c>
      <c r="AG52">
        <v>41993</v>
      </c>
      <c r="AH52">
        <v>82781</v>
      </c>
      <c r="AI52">
        <v>17798</v>
      </c>
      <c r="AJ52">
        <v>31466</v>
      </c>
      <c r="AK52">
        <v>42654</v>
      </c>
      <c r="AL52">
        <v>74120</v>
      </c>
    </row>
  </sheetData>
  <autoFilter ref="A1:AL1" xr:uid="{0027A806-ADA7-4C1C-9B79-00C672942A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5F6F4-2797-458A-A84F-8BADACE37DF6}">
  <dimension ref="A1:L29"/>
  <sheetViews>
    <sheetView topLeftCell="C1" zoomScale="80" zoomScaleNormal="80" workbookViewId="0">
      <selection activeCell="I29" sqref="I29"/>
    </sheetView>
  </sheetViews>
  <sheetFormatPr defaultRowHeight="15" x14ac:dyDescent="0.25"/>
  <cols>
    <col min="1" max="1" width="38.7109375" bestFit="1" customWidth="1"/>
    <col min="2" max="2" width="4.42578125" bestFit="1" customWidth="1"/>
    <col min="3" max="4" width="20.42578125" bestFit="1" customWidth="1"/>
    <col min="5" max="5" width="23.5703125" bestFit="1" customWidth="1"/>
    <col min="6" max="6" width="3.42578125" bestFit="1" customWidth="1"/>
    <col min="7" max="7" width="19.140625" bestFit="1" customWidth="1"/>
    <col min="8" max="8" width="22" bestFit="1" customWidth="1"/>
    <col min="9" max="9" width="27" bestFit="1" customWidth="1"/>
    <col min="10" max="10" width="14.85546875" bestFit="1" customWidth="1"/>
    <col min="11" max="11" width="14.28515625" bestFit="1" customWidth="1"/>
    <col min="12" max="13" width="19.140625" bestFit="1" customWidth="1"/>
    <col min="14" max="30" width="4.42578125" bestFit="1" customWidth="1"/>
    <col min="31" max="58" width="5.5703125" bestFit="1" customWidth="1"/>
    <col min="59" max="59" width="6.5703125" bestFit="1" customWidth="1"/>
    <col min="60" max="60" width="11.5703125" bestFit="1" customWidth="1"/>
    <col min="61" max="131" width="26.7109375" bestFit="1" customWidth="1"/>
    <col min="132" max="132" width="25.85546875" bestFit="1" customWidth="1"/>
    <col min="133" max="133" width="20" bestFit="1" customWidth="1"/>
    <col min="134" max="134" width="31.7109375" bestFit="1" customWidth="1"/>
  </cols>
  <sheetData>
    <row r="1" spans="1:12" x14ac:dyDescent="0.25">
      <c r="I1" s="9" t="s">
        <v>0</v>
      </c>
      <c r="J1" s="9" t="s">
        <v>98</v>
      </c>
      <c r="K1" s="5"/>
    </row>
    <row r="2" spans="1:12" x14ac:dyDescent="0.25">
      <c r="A2" s="40" t="s">
        <v>130</v>
      </c>
      <c r="B2" s="40"/>
      <c r="E2" s="28" t="s">
        <v>133</v>
      </c>
      <c r="F2" s="28"/>
      <c r="I2" s="5" t="s">
        <v>88</v>
      </c>
      <c r="J2" s="4" t="s">
        <v>91</v>
      </c>
      <c r="K2" s="10">
        <v>82781</v>
      </c>
      <c r="L2">
        <f>GETPIVOTDATA("Total number of Accidents ",$I$1,"States/UTs","Total")</f>
        <v>82781</v>
      </c>
    </row>
    <row r="3" spans="1:12" x14ac:dyDescent="0.25">
      <c r="A3" s="13" t="s">
        <v>98</v>
      </c>
      <c r="B3" s="4"/>
      <c r="E3" s="13" t="s">
        <v>98</v>
      </c>
      <c r="F3" s="4"/>
      <c r="I3" s="5" t="s">
        <v>88</v>
      </c>
      <c r="J3" s="4" t="s">
        <v>112</v>
      </c>
      <c r="K3" s="10">
        <v>17798</v>
      </c>
    </row>
    <row r="4" spans="1:12" x14ac:dyDescent="0.25">
      <c r="A4" s="4" t="s">
        <v>125</v>
      </c>
      <c r="B4" s="26">
        <v>85</v>
      </c>
      <c r="C4">
        <f>GETPIVOTDATA("[Measures].[Sum of Total number of Accidents 7]",$A$3)</f>
        <v>85</v>
      </c>
      <c r="E4" s="27" t="s">
        <v>152</v>
      </c>
      <c r="F4" s="26">
        <v>42</v>
      </c>
      <c r="I4" s="5" t="s">
        <v>88</v>
      </c>
      <c r="J4" s="4" t="s">
        <v>103</v>
      </c>
      <c r="K4" s="10">
        <v>31466</v>
      </c>
    </row>
    <row r="5" spans="1:12" x14ac:dyDescent="0.25">
      <c r="A5" s="4" t="s">
        <v>126</v>
      </c>
      <c r="B5" s="26">
        <v>114</v>
      </c>
      <c r="C5">
        <f>GETPIVOTDATA("[Measures].[Sum of Total number of Accidents 2]",$A$3)</f>
        <v>114</v>
      </c>
      <c r="E5" s="27" t="s">
        <v>148</v>
      </c>
      <c r="F5" s="26">
        <v>45</v>
      </c>
      <c r="I5" s="5" t="s">
        <v>88</v>
      </c>
      <c r="J5" s="4" t="s">
        <v>104</v>
      </c>
      <c r="K5" s="10">
        <v>42654</v>
      </c>
    </row>
    <row r="6" spans="1:12" x14ac:dyDescent="0.25">
      <c r="A6" s="4" t="s">
        <v>128</v>
      </c>
      <c r="B6" s="26">
        <v>623</v>
      </c>
      <c r="C6">
        <f>GETPIVOTDATA("[Measures].[Sum of Total number of Accidents 3]",$A$3)</f>
        <v>623</v>
      </c>
      <c r="E6" s="27" t="s">
        <v>149</v>
      </c>
      <c r="F6" s="26">
        <v>57</v>
      </c>
      <c r="I6" s="5" t="s">
        <v>88</v>
      </c>
      <c r="J6" s="4" t="s">
        <v>105</v>
      </c>
      <c r="K6" s="10">
        <v>74120</v>
      </c>
    </row>
    <row r="7" spans="1:12" x14ac:dyDescent="0.25">
      <c r="A7" s="4" t="s">
        <v>129</v>
      </c>
      <c r="B7" s="26">
        <v>91</v>
      </c>
      <c r="C7">
        <f>GETPIVOTDATA("[Measures].[Sum of Total number of Accidents 4]",$A$3)</f>
        <v>91</v>
      </c>
      <c r="E7" s="27" t="s">
        <v>150</v>
      </c>
      <c r="F7" s="26">
        <v>40</v>
      </c>
    </row>
    <row r="8" spans="1:12" x14ac:dyDescent="0.25">
      <c r="A8" s="4" t="s">
        <v>127</v>
      </c>
      <c r="B8" s="26">
        <v>101</v>
      </c>
      <c r="C8">
        <f>GETPIVOTDATA("[Measures].[Sum of Total number of Accidents 5]",$A$3)</f>
        <v>101</v>
      </c>
      <c r="E8" s="27" t="s">
        <v>151</v>
      </c>
      <c r="F8" s="26">
        <v>29</v>
      </c>
    </row>
    <row r="9" spans="1:12" x14ac:dyDescent="0.25">
      <c r="A9" s="4" t="s">
        <v>124</v>
      </c>
      <c r="B9" s="26">
        <v>71</v>
      </c>
      <c r="C9">
        <f>GETPIVOTDATA("[Measures].[Sum of Total number of Accidents 6]",$A$3)</f>
        <v>71</v>
      </c>
    </row>
    <row r="12" spans="1:12" x14ac:dyDescent="0.25">
      <c r="A12" s="40" t="s">
        <v>131</v>
      </c>
      <c r="B12" s="40"/>
      <c r="E12" s="40" t="s">
        <v>134</v>
      </c>
      <c r="F12" s="40"/>
    </row>
    <row r="13" spans="1:12" x14ac:dyDescent="0.25">
      <c r="A13" s="29" t="s">
        <v>98</v>
      </c>
      <c r="B13" s="30"/>
      <c r="E13" s="13" t="s">
        <v>98</v>
      </c>
      <c r="F13" s="4"/>
    </row>
    <row r="14" spans="1:12" x14ac:dyDescent="0.25">
      <c r="A14" s="34" t="s">
        <v>141</v>
      </c>
      <c r="B14" s="33">
        <v>34</v>
      </c>
      <c r="E14" s="27" t="s">
        <v>158</v>
      </c>
      <c r="F14" s="26">
        <v>88</v>
      </c>
    </row>
    <row r="15" spans="1:12" x14ac:dyDescent="0.25">
      <c r="A15" s="31" t="s">
        <v>136</v>
      </c>
      <c r="B15" s="26">
        <v>29</v>
      </c>
      <c r="E15" s="27" t="s">
        <v>153</v>
      </c>
      <c r="F15" s="26">
        <v>96</v>
      </c>
    </row>
    <row r="16" spans="1:12" x14ac:dyDescent="0.25">
      <c r="A16" s="31" t="s">
        <v>138</v>
      </c>
      <c r="B16" s="26">
        <v>28</v>
      </c>
      <c r="E16" s="27" t="s">
        <v>157</v>
      </c>
      <c r="F16" s="26">
        <v>71</v>
      </c>
      <c r="I16" s="37" t="s">
        <v>161</v>
      </c>
      <c r="J16" s="38"/>
      <c r="K16" s="39"/>
    </row>
    <row r="17" spans="1:11" x14ac:dyDescent="0.25">
      <c r="A17" s="31" t="s">
        <v>139</v>
      </c>
      <c r="B17" s="26">
        <v>46</v>
      </c>
      <c r="E17" s="27" t="s">
        <v>155</v>
      </c>
      <c r="F17" s="26">
        <v>97</v>
      </c>
      <c r="I17" s="29" t="s">
        <v>162</v>
      </c>
      <c r="J17" s="30" t="s">
        <v>160</v>
      </c>
      <c r="K17" s="30" t="s">
        <v>112</v>
      </c>
    </row>
    <row r="18" spans="1:11" x14ac:dyDescent="0.25">
      <c r="A18" s="31" t="s">
        <v>140</v>
      </c>
      <c r="B18" s="26">
        <v>52</v>
      </c>
      <c r="E18" s="27" t="s">
        <v>156</v>
      </c>
      <c r="F18" s="26">
        <v>56</v>
      </c>
      <c r="I18" s="4" t="s">
        <v>38</v>
      </c>
      <c r="J18" s="26">
        <v>1085</v>
      </c>
      <c r="K18" s="26">
        <v>616</v>
      </c>
    </row>
    <row r="19" spans="1:11" x14ac:dyDescent="0.25">
      <c r="A19" s="32" t="s">
        <v>137</v>
      </c>
      <c r="B19" s="26">
        <v>427</v>
      </c>
      <c r="E19" s="27" t="s">
        <v>154</v>
      </c>
      <c r="F19" s="26">
        <v>524</v>
      </c>
      <c r="I19" s="4" t="s">
        <v>39</v>
      </c>
      <c r="J19" s="26">
        <v>1375</v>
      </c>
      <c r="K19" s="26">
        <v>439</v>
      </c>
    </row>
    <row r="20" spans="1:11" x14ac:dyDescent="0.25">
      <c r="I20" s="4" t="s">
        <v>40</v>
      </c>
      <c r="J20" s="26">
        <v>1413</v>
      </c>
      <c r="K20" s="26">
        <v>599</v>
      </c>
    </row>
    <row r="21" spans="1:11" x14ac:dyDescent="0.25">
      <c r="I21" s="4" t="s">
        <v>41</v>
      </c>
      <c r="J21" s="26">
        <v>133</v>
      </c>
      <c r="K21" s="26">
        <v>95</v>
      </c>
    </row>
    <row r="22" spans="1:11" x14ac:dyDescent="0.25">
      <c r="A22" s="40" t="s">
        <v>132</v>
      </c>
      <c r="B22" s="40"/>
      <c r="E22" s="40" t="s">
        <v>135</v>
      </c>
      <c r="F22" s="40"/>
      <c r="I22" s="4" t="s">
        <v>42</v>
      </c>
      <c r="J22" s="26">
        <v>446</v>
      </c>
      <c r="K22" s="26">
        <v>313</v>
      </c>
    </row>
    <row r="23" spans="1:11" x14ac:dyDescent="0.25">
      <c r="A23" s="13" t="s">
        <v>98</v>
      </c>
      <c r="B23" s="4"/>
      <c r="E23" s="13" t="s">
        <v>98</v>
      </c>
      <c r="F23" s="4"/>
    </row>
    <row r="24" spans="1:11" x14ac:dyDescent="0.25">
      <c r="A24" s="27" t="s">
        <v>142</v>
      </c>
      <c r="B24" s="26">
        <v>46</v>
      </c>
      <c r="E24" s="27" t="s">
        <v>92</v>
      </c>
      <c r="F24" s="26">
        <v>31</v>
      </c>
      <c r="G24">
        <f>GETPIVOTDATA("[Measures].[Sum of Rank of Accidents 2]",$E$23)</f>
        <v>31</v>
      </c>
    </row>
    <row r="25" spans="1:11" x14ac:dyDescent="0.25">
      <c r="A25" s="27" t="s">
        <v>143</v>
      </c>
      <c r="B25" s="26">
        <v>51</v>
      </c>
      <c r="E25" s="27" t="s">
        <v>94</v>
      </c>
      <c r="F25" s="26">
        <v>12</v>
      </c>
      <c r="G25">
        <f>GETPIVOTDATA("[Measures].[Sum of Rank of Persons Killed 2]",$E$23)</f>
        <v>12</v>
      </c>
    </row>
    <row r="26" spans="1:11" x14ac:dyDescent="0.25">
      <c r="A26" s="27" t="s">
        <v>145</v>
      </c>
      <c r="B26" s="26">
        <v>34</v>
      </c>
    </row>
    <row r="27" spans="1:11" x14ac:dyDescent="0.25">
      <c r="A27" s="27" t="s">
        <v>146</v>
      </c>
      <c r="B27" s="26">
        <v>57</v>
      </c>
    </row>
    <row r="28" spans="1:11" x14ac:dyDescent="0.25">
      <c r="A28" s="27" t="s">
        <v>147</v>
      </c>
      <c r="B28" s="26">
        <v>27</v>
      </c>
    </row>
    <row r="29" spans="1:11" x14ac:dyDescent="0.25">
      <c r="A29" s="27" t="s">
        <v>144</v>
      </c>
      <c r="B29" s="26">
        <v>467</v>
      </c>
    </row>
  </sheetData>
  <mergeCells count="6">
    <mergeCell ref="I16:K16"/>
    <mergeCell ref="A2:B2"/>
    <mergeCell ref="A12:B12"/>
    <mergeCell ref="A22:B22"/>
    <mergeCell ref="E12:F12"/>
    <mergeCell ref="E22:F22"/>
  </mergeCells>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45206-C9C5-45A0-AC9E-67E6612F7BFD}">
  <dimension ref="A1:N52"/>
  <sheetViews>
    <sheetView zoomScale="80" zoomScaleNormal="80" workbookViewId="0">
      <selection activeCell="L29" sqref="L29"/>
    </sheetView>
  </sheetViews>
  <sheetFormatPr defaultRowHeight="15" x14ac:dyDescent="0.25"/>
  <cols>
    <col min="1" max="1" width="19.7109375" bestFit="1" customWidth="1"/>
    <col min="2" max="2" width="26.28515625" customWidth="1"/>
    <col min="3" max="3" width="18.28515625" customWidth="1"/>
    <col min="4" max="4" width="16.140625" customWidth="1"/>
    <col min="5" max="5" width="22" customWidth="1"/>
    <col min="6" max="6" width="18.85546875" customWidth="1"/>
    <col min="7" max="7" width="13.85546875" customWidth="1"/>
    <col min="8" max="8" width="14.140625" customWidth="1"/>
    <col min="10" max="10" width="14.5703125" bestFit="1" customWidth="1"/>
    <col min="11" max="11" width="12" bestFit="1" customWidth="1"/>
    <col min="12" max="12" width="18.7109375" customWidth="1"/>
    <col min="13" max="13" width="28.42578125" bestFit="1" customWidth="1"/>
    <col min="14" max="14" width="3.42578125" bestFit="1" customWidth="1"/>
    <col min="15" max="15" width="4.42578125" customWidth="1"/>
    <col min="16" max="16" width="21.42578125" bestFit="1" customWidth="1"/>
    <col min="17" max="17" width="27.7109375" bestFit="1" customWidth="1"/>
    <col min="18" max="18" width="24.42578125" bestFit="1" customWidth="1"/>
    <col min="19" max="19" width="18.85546875" bestFit="1" customWidth="1"/>
    <col min="20" max="20" width="19.140625" bestFit="1" customWidth="1"/>
  </cols>
  <sheetData>
    <row r="1" spans="1:14" x14ac:dyDescent="0.25">
      <c r="A1" s="41" t="s">
        <v>90</v>
      </c>
      <c r="B1" s="41"/>
      <c r="C1" s="41"/>
      <c r="D1" s="41"/>
      <c r="E1" s="41"/>
      <c r="F1" s="41"/>
      <c r="G1" s="41"/>
      <c r="H1" s="41"/>
      <c r="L1" s="9" t="s">
        <v>0</v>
      </c>
      <c r="M1" s="9" t="s">
        <v>98</v>
      </c>
      <c r="N1" s="5"/>
    </row>
    <row r="2" spans="1:14" x14ac:dyDescent="0.25">
      <c r="A2" s="20" t="s">
        <v>0</v>
      </c>
      <c r="B2" s="21" t="s">
        <v>91</v>
      </c>
      <c r="C2" s="21" t="s">
        <v>92</v>
      </c>
      <c r="D2" s="21" t="s">
        <v>93</v>
      </c>
      <c r="E2" s="21" t="s">
        <v>94</v>
      </c>
      <c r="F2" s="21" t="s">
        <v>95</v>
      </c>
      <c r="G2" s="21" t="s">
        <v>96</v>
      </c>
      <c r="H2" s="22" t="s">
        <v>97</v>
      </c>
      <c r="L2" s="5" t="s">
        <v>38</v>
      </c>
      <c r="M2" s="11" t="s">
        <v>99</v>
      </c>
      <c r="N2" s="10">
        <v>71</v>
      </c>
    </row>
    <row r="3" spans="1:14" x14ac:dyDescent="0.25">
      <c r="A3" s="15" t="s">
        <v>38</v>
      </c>
      <c r="B3" s="5">
        <f>VLOOKUP('Road Accident Data 2019'!B2,'Road Accident Data 2019'!B2:H52,1,FALSE)</f>
        <v>71</v>
      </c>
      <c r="C3" s="5">
        <f>VLOOKUP('Road Accident Data 2019'!C2,'Road Accident Data 2019'!C2:I52,1,FALSE)</f>
        <v>31</v>
      </c>
      <c r="D3" s="5">
        <f>VLOOKUP('Road Accident Data 2019'!D2,'Road Accident Data 2019'!D2:J52,1,FALSE)</f>
        <v>52</v>
      </c>
      <c r="E3" s="5">
        <f>VLOOKUP('Road Accident Data 2019'!E2,'Road Accident Data 2019'!E2:K52,1,FALSE)</f>
        <v>12</v>
      </c>
      <c r="F3" s="5">
        <f>VLOOKUP('Road Accident Data 2019'!F2,'Road Accident Data 2019'!F2:L52,1,FALSE)</f>
        <v>27</v>
      </c>
      <c r="G3" s="5">
        <f>VLOOKUP('Road Accident Data 2019'!G2,'Road Accident Data 2019'!G2:M52,1,FALSE)</f>
        <v>29</v>
      </c>
      <c r="H3" s="16">
        <f>VLOOKUP('Road Accident Data 2019'!H2,'Road Accident Data 2019'!H2:N52,1,FALSE)</f>
        <v>56</v>
      </c>
      <c r="L3" s="5" t="s">
        <v>38</v>
      </c>
      <c r="M3" s="11" t="s">
        <v>100</v>
      </c>
      <c r="N3" s="10">
        <v>31</v>
      </c>
    </row>
    <row r="4" spans="1:14" x14ac:dyDescent="0.25">
      <c r="A4" s="15" t="s">
        <v>39</v>
      </c>
      <c r="B4" s="5">
        <f>VLOOKUP('Road Accident Data 2019'!B3,'Road Accident Data 2019'!B3:H53,1,FALSE)</f>
        <v>187</v>
      </c>
      <c r="C4" s="5">
        <f>VLOOKUP('Road Accident Data 2019'!C3,'Road Accident Data 2019'!C3:I53,1,FALSE)</f>
        <v>22</v>
      </c>
      <c r="D4" s="5">
        <f>VLOOKUP('Road Accident Data 2019'!D3,'Road Accident Data 2019'!D3:J53,1,FALSE)</f>
        <v>56</v>
      </c>
      <c r="E4" s="5">
        <f>VLOOKUP('Road Accident Data 2019'!E3,'Road Accident Data 2019'!E3:K53,1,FALSE)</f>
        <v>11</v>
      </c>
      <c r="F4" s="5">
        <f>VLOOKUP('Road Accident Data 2019'!F3,'Road Accident Data 2019'!F3:L53,1,FALSE)</f>
        <v>77</v>
      </c>
      <c r="G4" s="5">
        <f>VLOOKUP('Road Accident Data 2019'!G3,'Road Accident Data 2019'!G3:M53,1,FALSE)</f>
        <v>79</v>
      </c>
      <c r="H4" s="16">
        <f>VLOOKUP('Road Accident Data 2019'!H3,'Road Accident Data 2019'!H3:N53,1,FALSE)</f>
        <v>156</v>
      </c>
      <c r="L4" s="5" t="s">
        <v>38</v>
      </c>
      <c r="M4" s="11" t="s">
        <v>101</v>
      </c>
      <c r="N4" s="10">
        <v>52</v>
      </c>
    </row>
    <row r="5" spans="1:14" x14ac:dyDescent="0.25">
      <c r="A5" s="15" t="s">
        <v>40</v>
      </c>
      <c r="B5" s="5">
        <f>VLOOKUP('Road Accident Data 2019'!B4,'Road Accident Data 2019'!B4:H54,1,FALSE)</f>
        <v>130</v>
      </c>
      <c r="C5" s="5">
        <f>VLOOKUP('Road Accident Data 2019'!C4,'Road Accident Data 2019'!C4:I54,1,FALSE)</f>
        <v>24</v>
      </c>
      <c r="D5" s="5">
        <f>VLOOKUP('Road Accident Data 2019'!D4,'Road Accident Data 2019'!D4:J54,1,FALSE)</f>
        <v>42</v>
      </c>
      <c r="E5" s="5">
        <f>VLOOKUP('Road Accident Data 2019'!E4,'Road Accident Data 2019'!E4:K54,1,FALSE)</f>
        <v>16</v>
      </c>
      <c r="F5" s="5">
        <f>VLOOKUP('Road Accident Data 2019'!F4,'Road Accident Data 2019'!F4:L54,1,FALSE)</f>
        <v>50</v>
      </c>
      <c r="G5" s="5">
        <f>VLOOKUP('Road Accident Data 2019'!G4,'Road Accident Data 2019'!G4:M54,1,FALSE)</f>
        <v>47</v>
      </c>
      <c r="H5" s="16">
        <f>VLOOKUP('Road Accident Data 2019'!H4,'Road Accident Data 2019'!H4:N54,1,FALSE)</f>
        <v>97</v>
      </c>
      <c r="L5" s="5" t="s">
        <v>38</v>
      </c>
      <c r="M5" s="11" t="s">
        <v>102</v>
      </c>
      <c r="N5" s="10">
        <v>12</v>
      </c>
    </row>
    <row r="6" spans="1:14" x14ac:dyDescent="0.25">
      <c r="A6" s="15" t="s">
        <v>41</v>
      </c>
      <c r="B6" s="5">
        <f>VLOOKUP('Road Accident Data 2019'!B5,'Road Accident Data 2019'!B5:H55,1,FALSE)</f>
        <v>6</v>
      </c>
      <c r="C6" s="5">
        <f>VLOOKUP('Road Accident Data 2019'!C5,'Road Accident Data 2019'!C5:I55,1,FALSE)</f>
        <v>46</v>
      </c>
      <c r="D6" s="5">
        <f>VLOOKUP('Road Accident Data 2019'!D5,'Road Accident Data 2019'!D5:J55,1,FALSE)</f>
        <v>2</v>
      </c>
      <c r="E6" s="5">
        <f>VLOOKUP('Road Accident Data 2019'!E5,'Road Accident Data 2019'!E5:K55,1,FALSE)</f>
        <v>47</v>
      </c>
      <c r="F6" s="5">
        <f>VLOOKUP('Road Accident Data 2019'!F5,'Road Accident Data 2019'!F5:L55,1,FALSE)</f>
        <v>3</v>
      </c>
      <c r="G6" s="5">
        <f>VLOOKUP('Road Accident Data 2019'!G5,'Road Accident Data 2019'!G5:M55,1,FALSE)</f>
        <v>1</v>
      </c>
      <c r="H6" s="16">
        <f>VLOOKUP('Road Accident Data 2019'!H5,'Road Accident Data 2019'!H5:N55,1,FALSE)</f>
        <v>4</v>
      </c>
      <c r="L6" s="5" t="s">
        <v>38</v>
      </c>
      <c r="M6" s="11" t="s">
        <v>103</v>
      </c>
      <c r="N6" s="10">
        <v>27</v>
      </c>
    </row>
    <row r="7" spans="1:14" x14ac:dyDescent="0.25">
      <c r="A7" s="15" t="s">
        <v>42</v>
      </c>
      <c r="B7" s="5">
        <f>VLOOKUP('Road Accident Data 2019'!B6,'Road Accident Data 2019'!B6:H56,1,FALSE)</f>
        <v>52</v>
      </c>
      <c r="C7" s="5">
        <f>VLOOKUP('Road Accident Data 2019'!C6,'Road Accident Data 2019'!C6:I56,1,FALSE)</f>
        <v>38</v>
      </c>
      <c r="D7" s="5">
        <f>VLOOKUP('Road Accident Data 2019'!D6,'Road Accident Data 2019'!D6:J56,1,FALSE)</f>
        <v>39</v>
      </c>
      <c r="E7" s="5">
        <f>VLOOKUP('Road Accident Data 2019'!E6,'Road Accident Data 2019'!E6:K56,1,FALSE)</f>
        <v>17</v>
      </c>
      <c r="F7" s="5">
        <f>VLOOKUP('Road Accident Data 2019'!F6,'Road Accident Data 2019'!F6:L56,1,FALSE)</f>
        <v>11</v>
      </c>
      <c r="G7" s="5">
        <f>VLOOKUP('Road Accident Data 2019'!G6,'Road Accident Data 2019'!G6:M56,1,FALSE)</f>
        <v>4</v>
      </c>
      <c r="H7" s="16">
        <f>VLOOKUP('Road Accident Data 2019'!H6,'Road Accident Data 2019'!H6:N56,1,FALSE)</f>
        <v>15</v>
      </c>
      <c r="L7" s="5" t="s">
        <v>38</v>
      </c>
      <c r="M7" s="11" t="s">
        <v>104</v>
      </c>
      <c r="N7" s="10">
        <v>29</v>
      </c>
    </row>
    <row r="8" spans="1:14" x14ac:dyDescent="0.25">
      <c r="A8" s="15" t="s">
        <v>43</v>
      </c>
      <c r="B8" s="5">
        <f>VLOOKUP('Road Accident Data 2019'!B7,'Road Accident Data 2019'!B7:H57,1,FALSE)</f>
        <v>71</v>
      </c>
      <c r="C8" s="5">
        <f>VLOOKUP('Road Accident Data 2019'!C7,'Road Accident Data 2019'!C7:I57,1,FALSE)</f>
        <v>31</v>
      </c>
      <c r="D8" s="5">
        <f>VLOOKUP('Road Accident Data 2019'!D7,'Road Accident Data 2019'!D7:J57,1,FALSE)</f>
        <v>32</v>
      </c>
      <c r="E8" s="5">
        <f>VLOOKUP('Road Accident Data 2019'!E7,'Road Accident Data 2019'!E7:K57,1,FALSE)</f>
        <v>22</v>
      </c>
      <c r="F8" s="5">
        <f>VLOOKUP('Road Accident Data 2019'!F7,'Road Accident Data 2019'!F7:L57,1,FALSE)</f>
        <v>37</v>
      </c>
      <c r="G8" s="5">
        <f>VLOOKUP('Road Accident Data 2019'!G7,'Road Accident Data 2019'!G7:M57,1,FALSE)</f>
        <v>11</v>
      </c>
      <c r="H8" s="16">
        <f>VLOOKUP('Road Accident Data 2019'!H7,'Road Accident Data 2019'!H7:N57,1,FALSE)</f>
        <v>48</v>
      </c>
      <c r="L8" s="5" t="s">
        <v>38</v>
      </c>
      <c r="M8" s="11" t="s">
        <v>105</v>
      </c>
      <c r="N8" s="10">
        <v>56</v>
      </c>
    </row>
    <row r="9" spans="1:14" x14ac:dyDescent="0.25">
      <c r="A9" s="15" t="s">
        <v>44</v>
      </c>
      <c r="B9" s="5">
        <f>VLOOKUP('Road Accident Data 2019'!B8,'Road Accident Data 2019'!B8:H58,1,FALSE)</f>
        <v>786</v>
      </c>
      <c r="C9" s="5">
        <f>VLOOKUP('Road Accident Data 2019'!C8,'Road Accident Data 2019'!C8:I58,1,FALSE)</f>
        <v>3</v>
      </c>
      <c r="D9" s="5">
        <f>VLOOKUP('Road Accident Data 2019'!D8,'Road Accident Data 2019'!D8:J58,1,FALSE)</f>
        <v>133</v>
      </c>
      <c r="E9" s="5">
        <f>VLOOKUP('Road Accident Data 2019'!E8,'Road Accident Data 2019'!E8:K58,1,FALSE)</f>
        <v>3</v>
      </c>
      <c r="F9" s="5">
        <f>VLOOKUP('Road Accident Data 2019'!F8,'Road Accident Data 2019'!F8:L58,1,FALSE)</f>
        <v>419</v>
      </c>
      <c r="G9" s="5">
        <f>VLOOKUP('Road Accident Data 2019'!G8,'Road Accident Data 2019'!G8:M58,1,FALSE)</f>
        <v>274</v>
      </c>
      <c r="H9" s="16">
        <f>VLOOKUP('Road Accident Data 2019'!H8,'Road Accident Data 2019'!H8:N58,1,FALSE)</f>
        <v>693</v>
      </c>
    </row>
    <row r="10" spans="1:14" x14ac:dyDescent="0.25">
      <c r="A10" s="15" t="s">
        <v>45</v>
      </c>
      <c r="B10" s="5">
        <f>VLOOKUP('Road Accident Data 2019'!B9,'Road Accident Data 2019'!B9:H59,1,FALSE)</f>
        <v>362</v>
      </c>
      <c r="C10" s="5">
        <f>VLOOKUP('Road Accident Data 2019'!C9,'Road Accident Data 2019'!C9:I59,1,FALSE)</f>
        <v>12</v>
      </c>
      <c r="D10" s="5">
        <f>VLOOKUP('Road Accident Data 2019'!D9,'Road Accident Data 2019'!D9:J59,1,FALSE)</f>
        <v>39</v>
      </c>
      <c r="E10" s="5">
        <f>VLOOKUP('Road Accident Data 2019'!E9,'Road Accident Data 2019'!E9:K59,1,FALSE)</f>
        <v>17</v>
      </c>
      <c r="F10" s="5">
        <f>VLOOKUP('Road Accident Data 2019'!F9,'Road Accident Data 2019'!F9:L59,1,FALSE)</f>
        <v>23</v>
      </c>
      <c r="G10" s="5">
        <f>VLOOKUP('Road Accident Data 2019'!G9,'Road Accident Data 2019'!G9:M59,1,FALSE)</f>
        <v>244</v>
      </c>
      <c r="H10" s="16">
        <f>VLOOKUP('Road Accident Data 2019'!H9,'Road Accident Data 2019'!H9:N59,1,FALSE)</f>
        <v>267</v>
      </c>
    </row>
    <row r="11" spans="1:14" x14ac:dyDescent="0.25">
      <c r="A11" s="15" t="s">
        <v>46</v>
      </c>
      <c r="B11" s="5">
        <f>VLOOKUP('Road Accident Data 2019'!B10,'Road Accident Data 2019'!B10:H60,1,FALSE)</f>
        <v>5</v>
      </c>
      <c r="C11" s="5">
        <f>VLOOKUP('Road Accident Data 2019'!C10,'Road Accident Data 2019'!C10:I60,1,FALSE)</f>
        <v>47</v>
      </c>
      <c r="D11" s="5">
        <f>VLOOKUP('Road Accident Data 2019'!D10,'Road Accident Data 2019'!D10:J60,1,FALSE)</f>
        <v>1</v>
      </c>
      <c r="E11" s="5">
        <f>VLOOKUP('Road Accident Data 2019'!E10,'Road Accident Data 2019'!E10:K60,1,FALSE)</f>
        <v>48</v>
      </c>
      <c r="F11" s="5">
        <f>VLOOKUP('Road Accident Data 2019'!F10,'Road Accident Data 2019'!F10:L60,1,FALSE)</f>
        <v>0</v>
      </c>
      <c r="G11" s="5">
        <f>VLOOKUP('Road Accident Data 2019'!G10,'Road Accident Data 2019'!G10:M60,1,FALSE)</f>
        <v>5</v>
      </c>
      <c r="H11" s="16">
        <f>VLOOKUP('Road Accident Data 2019'!H10,'Road Accident Data 2019'!H10:N60,1,FALSE)</f>
        <v>5</v>
      </c>
    </row>
    <row r="12" spans="1:14" x14ac:dyDescent="0.25">
      <c r="A12" s="15" t="s">
        <v>47</v>
      </c>
      <c r="B12" s="5">
        <f>VLOOKUP('Road Accident Data 2019'!B11,'Road Accident Data 2019'!B11:H61,1,FALSE)</f>
        <v>135</v>
      </c>
      <c r="C12" s="5">
        <f>VLOOKUP('Road Accident Data 2019'!C11,'Road Accident Data 2019'!C11:I61,1,FALSE)</f>
        <v>23</v>
      </c>
      <c r="D12" s="5">
        <f>VLOOKUP('Road Accident Data 2019'!D11,'Road Accident Data 2019'!D11:J61,1,FALSE)</f>
        <v>24</v>
      </c>
      <c r="E12" s="5">
        <f>VLOOKUP('Road Accident Data 2019'!E11,'Road Accident Data 2019'!E11:K61,1,FALSE)</f>
        <v>32</v>
      </c>
      <c r="F12" s="5">
        <f>VLOOKUP('Road Accident Data 2019'!F11,'Road Accident Data 2019'!F11:L61,1,FALSE)</f>
        <v>53</v>
      </c>
      <c r="G12" s="5">
        <f>VLOOKUP('Road Accident Data 2019'!G11,'Road Accident Data 2019'!G11:M61,1,FALSE)</f>
        <v>79</v>
      </c>
      <c r="H12" s="16">
        <f>VLOOKUP('Road Accident Data 2019'!H11,'Road Accident Data 2019'!H11:N61,1,FALSE)</f>
        <v>132</v>
      </c>
    </row>
    <row r="13" spans="1:14" x14ac:dyDescent="0.25">
      <c r="A13" s="15" t="s">
        <v>48</v>
      </c>
      <c r="B13" s="5">
        <f>VLOOKUP('Road Accident Data 2019'!B12,'Road Accident Data 2019'!B12:H62,1,FALSE)</f>
        <v>481</v>
      </c>
      <c r="C13" s="5">
        <f>VLOOKUP('Road Accident Data 2019'!C12,'Road Accident Data 2019'!C12:I62,1,FALSE)</f>
        <v>9</v>
      </c>
      <c r="D13" s="5">
        <f>VLOOKUP('Road Accident Data 2019'!D12,'Road Accident Data 2019'!D12:J62,1,FALSE)</f>
        <v>83</v>
      </c>
      <c r="E13" s="5">
        <f>VLOOKUP('Road Accident Data 2019'!E12,'Road Accident Data 2019'!E12:K62,1,FALSE)</f>
        <v>8</v>
      </c>
      <c r="F13" s="5">
        <f>VLOOKUP('Road Accident Data 2019'!F12,'Road Accident Data 2019'!F12:L62,1,FALSE)</f>
        <v>197</v>
      </c>
      <c r="G13" s="5">
        <f>VLOOKUP('Road Accident Data 2019'!G12,'Road Accident Data 2019'!G12:M62,1,FALSE)</f>
        <v>234</v>
      </c>
      <c r="H13" s="16">
        <f>VLOOKUP('Road Accident Data 2019'!H12,'Road Accident Data 2019'!H12:N62,1,FALSE)</f>
        <v>431</v>
      </c>
    </row>
    <row r="14" spans="1:14" x14ac:dyDescent="0.25">
      <c r="A14" s="15" t="s">
        <v>49</v>
      </c>
      <c r="B14" s="5">
        <f>VLOOKUP('Road Accident Data 2019'!B13,'Road Accident Data 2019'!B13:H63,1,FALSE)</f>
        <v>717</v>
      </c>
      <c r="C14" s="5">
        <f>VLOOKUP('Road Accident Data 2019'!C13,'Road Accident Data 2019'!C13:I63,1,FALSE)</f>
        <v>4</v>
      </c>
      <c r="D14" s="5">
        <f>VLOOKUP('Road Accident Data 2019'!D13,'Road Accident Data 2019'!D13:J63,1,FALSE)</f>
        <v>181</v>
      </c>
      <c r="E14" s="5">
        <f>VLOOKUP('Road Accident Data 2019'!E13,'Road Accident Data 2019'!E13:K63,1,FALSE)</f>
        <v>1</v>
      </c>
      <c r="F14" s="5">
        <f>VLOOKUP('Road Accident Data 2019'!F13,'Road Accident Data 2019'!F13:L63,1,FALSE)</f>
        <v>109</v>
      </c>
      <c r="G14" s="5">
        <f>VLOOKUP('Road Accident Data 2019'!G13,'Road Accident Data 2019'!G13:M63,1,FALSE)</f>
        <v>552</v>
      </c>
      <c r="H14" s="16">
        <f>VLOOKUP('Road Accident Data 2019'!H13,'Road Accident Data 2019'!H13:N63,1,FALSE)</f>
        <v>661</v>
      </c>
    </row>
    <row r="15" spans="1:14" x14ac:dyDescent="0.25">
      <c r="A15" s="15" t="s">
        <v>50</v>
      </c>
      <c r="B15" s="5">
        <f>VLOOKUP('Road Accident Data 2019'!B14,'Road Accident Data 2019'!B14:H64,1,FALSE)</f>
        <v>56</v>
      </c>
      <c r="C15" s="5">
        <f>VLOOKUP('Road Accident Data 2019'!C14,'Road Accident Data 2019'!C14:I64,1,FALSE)</f>
        <v>35</v>
      </c>
      <c r="D15" s="5">
        <f>VLOOKUP('Road Accident Data 2019'!D14,'Road Accident Data 2019'!D14:J64,1,FALSE)</f>
        <v>37</v>
      </c>
      <c r="E15" s="5">
        <f>VLOOKUP('Road Accident Data 2019'!E14,'Road Accident Data 2019'!E14:K64,1,FALSE)</f>
        <v>20</v>
      </c>
      <c r="F15" s="5">
        <f>VLOOKUP('Road Accident Data 2019'!F14,'Road Accident Data 2019'!F14:L64,1,FALSE)</f>
        <v>18</v>
      </c>
      <c r="G15" s="5">
        <f>VLOOKUP('Road Accident Data 2019'!G14,'Road Accident Data 2019'!G14:M64,1,FALSE)</f>
        <v>16</v>
      </c>
      <c r="H15" s="16">
        <f>VLOOKUP('Road Accident Data 2019'!H14,'Road Accident Data 2019'!H14:N64,1,FALSE)</f>
        <v>34</v>
      </c>
    </row>
    <row r="16" spans="1:14" x14ac:dyDescent="0.25">
      <c r="A16" s="15" t="s">
        <v>51</v>
      </c>
      <c r="B16" s="5">
        <f>VLOOKUP('Road Accident Data 2019'!B15,'Road Accident Data 2019'!B15:H65,1,FALSE)</f>
        <v>7</v>
      </c>
      <c r="C16" s="5">
        <f>VLOOKUP('Road Accident Data 2019'!C15,'Road Accident Data 2019'!C15:I65,1,FALSE)</f>
        <v>45</v>
      </c>
      <c r="D16" s="5">
        <f>VLOOKUP('Road Accident Data 2019'!D15,'Road Accident Data 2019'!D15:J65,1,FALSE)</f>
        <v>3</v>
      </c>
      <c r="E16" s="5">
        <f>VLOOKUP('Road Accident Data 2019'!E15,'Road Accident Data 2019'!E15:K65,1,FALSE)</f>
        <v>45</v>
      </c>
      <c r="F16" s="5">
        <f>VLOOKUP('Road Accident Data 2019'!F15,'Road Accident Data 2019'!F15:L65,1,FALSE)</f>
        <v>0</v>
      </c>
      <c r="G16" s="5">
        <f>VLOOKUP('Road Accident Data 2019'!G15,'Road Accident Data 2019'!G15:M65,1,FALSE)</f>
        <v>5</v>
      </c>
      <c r="H16" s="16">
        <f>VLOOKUP('Road Accident Data 2019'!H15,'Road Accident Data 2019'!H15:N65,1,FALSE)</f>
        <v>5</v>
      </c>
    </row>
    <row r="17" spans="1:12" x14ac:dyDescent="0.25">
      <c r="A17" s="15" t="s">
        <v>52</v>
      </c>
      <c r="B17" s="5">
        <f>VLOOKUP('Road Accident Data 2019'!B16,'Road Accident Data 2019'!B16:H66,1,FALSE)</f>
        <v>52</v>
      </c>
      <c r="C17" s="5">
        <f>VLOOKUP('Road Accident Data 2019'!C16,'Road Accident Data 2019'!C16:I66,1,FALSE)</f>
        <v>38</v>
      </c>
      <c r="D17" s="5">
        <f>VLOOKUP('Road Accident Data 2019'!D16,'Road Accident Data 2019'!D16:J66,1,FALSE)</f>
        <v>15</v>
      </c>
      <c r="E17" s="5">
        <f>VLOOKUP('Road Accident Data 2019'!E16,'Road Accident Data 2019'!E16:K66,1,FALSE)</f>
        <v>38</v>
      </c>
      <c r="F17" s="5">
        <f>VLOOKUP('Road Accident Data 2019'!F16,'Road Accident Data 2019'!F16:L66,1,FALSE)</f>
        <v>28</v>
      </c>
      <c r="G17" s="5">
        <f>VLOOKUP('Road Accident Data 2019'!G16,'Road Accident Data 2019'!G16:M66,1,FALSE)</f>
        <v>21</v>
      </c>
      <c r="H17" s="16">
        <f>VLOOKUP('Road Accident Data 2019'!H16,'Road Accident Data 2019'!H16:N66,1,FALSE)</f>
        <v>49</v>
      </c>
    </row>
    <row r="18" spans="1:12" x14ac:dyDescent="0.25">
      <c r="A18" s="15" t="s">
        <v>53</v>
      </c>
      <c r="B18" s="5">
        <f>VLOOKUP('Road Accident Data 2019'!B17,'Road Accident Data 2019'!B17:H67,1,FALSE)</f>
        <v>230</v>
      </c>
      <c r="C18" s="5">
        <f>VLOOKUP('Road Accident Data 2019'!C17,'Road Accident Data 2019'!C17:I67,1,FALSE)</f>
        <v>21</v>
      </c>
      <c r="D18" s="5">
        <f>VLOOKUP('Road Accident Data 2019'!D17,'Road Accident Data 2019'!D17:J67,1,FALSE)</f>
        <v>26</v>
      </c>
      <c r="E18" s="5">
        <f>VLOOKUP('Road Accident Data 2019'!E17,'Road Accident Data 2019'!E17:K67,1,FALSE)</f>
        <v>28</v>
      </c>
      <c r="F18" s="5">
        <f>VLOOKUP('Road Accident Data 2019'!F17,'Road Accident Data 2019'!F17:L67,1,FALSE)</f>
        <v>11</v>
      </c>
      <c r="G18" s="5">
        <f>VLOOKUP('Road Accident Data 2019'!G17,'Road Accident Data 2019'!G17:M67,1,FALSE)</f>
        <v>167</v>
      </c>
      <c r="H18" s="16">
        <f>VLOOKUP('Road Accident Data 2019'!H17,'Road Accident Data 2019'!H17:N67,1,FALSE)</f>
        <v>178</v>
      </c>
      <c r="J18" s="12" t="s">
        <v>106</v>
      </c>
      <c r="K18" s="12" t="s">
        <v>107</v>
      </c>
      <c r="L18" s="12" t="s">
        <v>108</v>
      </c>
    </row>
    <row r="19" spans="1:12" x14ac:dyDescent="0.25">
      <c r="A19" s="15" t="s">
        <v>54</v>
      </c>
      <c r="B19" s="5">
        <f>VLOOKUP('Road Accident Data 2019'!B18,'Road Accident Data 2019'!B18:H68,1,FALSE)</f>
        <v>286</v>
      </c>
      <c r="C19" s="5">
        <f>VLOOKUP('Road Accident Data 2019'!C18,'Road Accident Data 2019'!C18:I68,1,FALSE)</f>
        <v>15</v>
      </c>
      <c r="D19" s="5">
        <f>VLOOKUP('Road Accident Data 2019'!D18,'Road Accident Data 2019'!D18:J68,1,FALSE)</f>
        <v>28</v>
      </c>
      <c r="E19" s="5">
        <f>VLOOKUP('Road Accident Data 2019'!E18,'Road Accident Data 2019'!E18:K68,1,FALSE)</f>
        <v>25</v>
      </c>
      <c r="F19" s="5">
        <f>VLOOKUP('Road Accident Data 2019'!F18,'Road Accident Data 2019'!F18:L68,1,FALSE)</f>
        <v>28</v>
      </c>
      <c r="G19" s="5">
        <f>VLOOKUP('Road Accident Data 2019'!G18,'Road Accident Data 2019'!G18:M68,1,FALSE)</f>
        <v>235</v>
      </c>
      <c r="H19" s="16">
        <f>VLOOKUP('Road Accident Data 2019'!H18,'Road Accident Data 2019'!H18:N68,1,FALSE)</f>
        <v>263</v>
      </c>
      <c r="J19" s="5" t="str">
        <f>INDEX(A3:A52,MATCH(MAX(B3:B52),B3:B52,0))</f>
        <v>Jabalpur</v>
      </c>
      <c r="K19" s="5" t="str">
        <f>INDEX(A3:A52,MATCH(MAX(D3:D52),D3:D52,0))</f>
        <v>Delhi</v>
      </c>
      <c r="L19" s="5" t="str">
        <f>INDEX(A3:A52,MATCH(MAX(H3:H52),H3:H52,0))</f>
        <v>Jabalpur</v>
      </c>
    </row>
    <row r="20" spans="1:12" x14ac:dyDescent="0.25">
      <c r="A20" s="15" t="s">
        <v>55</v>
      </c>
      <c r="B20" s="5">
        <f>VLOOKUP('Road Accident Data 2019'!B19,'Road Accident Data 2019'!B19:H69,1,FALSE)</f>
        <v>916</v>
      </c>
      <c r="C20" s="5">
        <f>VLOOKUP('Road Accident Data 2019'!C19,'Road Accident Data 2019'!C19:I69,1,FALSE)</f>
        <v>2</v>
      </c>
      <c r="D20" s="5">
        <f>VLOOKUP('Road Accident Data 2019'!D19,'Road Accident Data 2019'!D19:J69,1,FALSE)</f>
        <v>95</v>
      </c>
      <c r="E20" s="5">
        <f>VLOOKUP('Road Accident Data 2019'!E19,'Road Accident Data 2019'!E19:K69,1,FALSE)</f>
        <v>7</v>
      </c>
      <c r="F20" s="5">
        <f>VLOOKUP('Road Accident Data 2019'!F19,'Road Accident Data 2019'!F19:L69,1,FALSE)</f>
        <v>16</v>
      </c>
      <c r="G20" s="5">
        <f>VLOOKUP('Road Accident Data 2019'!G19,'Road Accident Data 2019'!G19:M69,1,FALSE)</f>
        <v>785</v>
      </c>
      <c r="H20" s="16">
        <f>VLOOKUP('Road Accident Data 2019'!H19,'Road Accident Data 2019'!H19:N69,1,FALSE)</f>
        <v>801</v>
      </c>
      <c r="J20" s="5">
        <f>MAX(B3:B52)</f>
        <v>962</v>
      </c>
      <c r="K20" s="5">
        <f>MAX(D3:D52)</f>
        <v>181</v>
      </c>
      <c r="L20" s="5">
        <f>MAX(H3:H52)</f>
        <v>1025</v>
      </c>
    </row>
    <row r="21" spans="1:12" x14ac:dyDescent="0.25">
      <c r="A21" s="15" t="s">
        <v>56</v>
      </c>
      <c r="B21" s="5">
        <f>VLOOKUP('Road Accident Data 2019'!B20,'Road Accident Data 2019'!B20:H70,1,FALSE)</f>
        <v>962</v>
      </c>
      <c r="C21" s="5">
        <f>VLOOKUP('Road Accident Data 2019'!C20,'Road Accident Data 2019'!C20:I70,1,FALSE)</f>
        <v>1</v>
      </c>
      <c r="D21" s="5">
        <f>VLOOKUP('Road Accident Data 2019'!D20,'Road Accident Data 2019'!D20:J70,1,FALSE)</f>
        <v>114</v>
      </c>
      <c r="E21" s="5">
        <f>VLOOKUP('Road Accident Data 2019'!E20,'Road Accident Data 2019'!E20:K70,1,FALSE)</f>
        <v>5</v>
      </c>
      <c r="F21" s="5">
        <f>VLOOKUP('Road Accident Data 2019'!F20,'Road Accident Data 2019'!F20:L70,1,FALSE)</f>
        <v>187</v>
      </c>
      <c r="G21" s="5">
        <f>VLOOKUP('Road Accident Data 2019'!G20,'Road Accident Data 2019'!G20:M70,1,FALSE)</f>
        <v>838</v>
      </c>
      <c r="H21" s="16">
        <f>VLOOKUP('Road Accident Data 2019'!H20,'Road Accident Data 2019'!H20:N70,1,FALSE)</f>
        <v>1025</v>
      </c>
    </row>
    <row r="22" spans="1:12" x14ac:dyDescent="0.25">
      <c r="A22" s="15" t="s">
        <v>57</v>
      </c>
      <c r="B22" s="5">
        <f>VLOOKUP('Road Accident Data 2019'!B21,'Road Accident Data 2019'!B21:H71,1,FALSE)</f>
        <v>348</v>
      </c>
      <c r="C22" s="5">
        <f>VLOOKUP('Road Accident Data 2019'!C21,'Road Accident Data 2019'!C21:I71,1,FALSE)</f>
        <v>13</v>
      </c>
      <c r="D22" s="5">
        <f>VLOOKUP('Road Accident Data 2019'!D21,'Road Accident Data 2019'!D21:J71,1,FALSE)</f>
        <v>68</v>
      </c>
      <c r="E22" s="5">
        <f>VLOOKUP('Road Accident Data 2019'!E21,'Road Accident Data 2019'!E21:K71,1,FALSE)</f>
        <v>9</v>
      </c>
      <c r="F22" s="5">
        <f>VLOOKUP('Road Accident Data 2019'!F21,'Road Accident Data 2019'!F21:L71,1,FALSE)</f>
        <v>111</v>
      </c>
      <c r="G22" s="5">
        <f>VLOOKUP('Road Accident Data 2019'!G21,'Road Accident Data 2019'!G21:M71,1,FALSE)</f>
        <v>189</v>
      </c>
      <c r="H22" s="16">
        <f>VLOOKUP('Road Accident Data 2019'!H21,'Road Accident Data 2019'!H21:N71,1,FALSE)</f>
        <v>300</v>
      </c>
    </row>
    <row r="23" spans="1:12" x14ac:dyDescent="0.25">
      <c r="A23" s="15" t="s">
        <v>58</v>
      </c>
      <c r="B23" s="5">
        <f>VLOOKUP('Road Accident Data 2019'!B22,'Road Accident Data 2019'!B22:H72,1,FALSE)</f>
        <v>59</v>
      </c>
      <c r="C23" s="5">
        <f>VLOOKUP('Road Accident Data 2019'!C22,'Road Accident Data 2019'!C22:I72,1,FALSE)</f>
        <v>34</v>
      </c>
      <c r="D23" s="5">
        <f>VLOOKUP('Road Accident Data 2019'!D22,'Road Accident Data 2019'!D22:J72,1,FALSE)</f>
        <v>26</v>
      </c>
      <c r="E23" s="5">
        <f>VLOOKUP('Road Accident Data 2019'!E22,'Road Accident Data 2019'!E22:K72,1,FALSE)</f>
        <v>28</v>
      </c>
      <c r="F23" s="5">
        <f>VLOOKUP('Road Accident Data 2019'!F22,'Road Accident Data 2019'!F22:L72,1,FALSE)</f>
        <v>22</v>
      </c>
      <c r="G23" s="5">
        <f>VLOOKUP('Road Accident Data 2019'!G22,'Road Accident Data 2019'!G22:M72,1,FALSE)</f>
        <v>11</v>
      </c>
      <c r="H23" s="16">
        <f>VLOOKUP('Road Accident Data 2019'!H22,'Road Accident Data 2019'!H22:N72,1,FALSE)</f>
        <v>33</v>
      </c>
    </row>
    <row r="24" spans="1:12" x14ac:dyDescent="0.25">
      <c r="A24" s="15" t="s">
        <v>59</v>
      </c>
      <c r="B24" s="5">
        <f>VLOOKUP('Road Accident Data 2019'!B23,'Road Accident Data 2019'!B23:H73,1,FALSE)</f>
        <v>76</v>
      </c>
      <c r="C24" s="5">
        <f>VLOOKUP('Road Accident Data 2019'!C23,'Road Accident Data 2019'!C23:I73,1,FALSE)</f>
        <v>29</v>
      </c>
      <c r="D24" s="5">
        <f>VLOOKUP('Road Accident Data 2019'!D23,'Road Accident Data 2019'!D23:J73,1,FALSE)</f>
        <v>27</v>
      </c>
      <c r="E24" s="5">
        <f>VLOOKUP('Road Accident Data 2019'!E23,'Road Accident Data 2019'!E23:K73,1,FALSE)</f>
        <v>27</v>
      </c>
      <c r="F24" s="5">
        <f>VLOOKUP('Road Accident Data 2019'!F23,'Road Accident Data 2019'!F23:L73,1,FALSE)</f>
        <v>17</v>
      </c>
      <c r="G24" s="5">
        <f>VLOOKUP('Road Accident Data 2019'!G23,'Road Accident Data 2019'!G23:M73,1,FALSE)</f>
        <v>32</v>
      </c>
      <c r="H24" s="16">
        <f>VLOOKUP('Road Accident Data 2019'!H23,'Road Accident Data 2019'!H23:N73,1,FALSE)</f>
        <v>49</v>
      </c>
    </row>
    <row r="25" spans="1:12" x14ac:dyDescent="0.25">
      <c r="A25" s="15" t="s">
        <v>60</v>
      </c>
      <c r="B25" s="5">
        <f>VLOOKUP('Road Accident Data 2019'!B24,'Road Accident Data 2019'!B24:H74,1,FALSE)</f>
        <v>109</v>
      </c>
      <c r="C25" s="5">
        <f>VLOOKUP('Road Accident Data 2019'!C24,'Road Accident Data 2019'!C24:I74,1,FALSE)</f>
        <v>26</v>
      </c>
      <c r="D25" s="5">
        <f>VLOOKUP('Road Accident Data 2019'!D24,'Road Accident Data 2019'!D24:J74,1,FALSE)</f>
        <v>15</v>
      </c>
      <c r="E25" s="5">
        <f>VLOOKUP('Road Accident Data 2019'!E24,'Road Accident Data 2019'!E24:K74,1,FALSE)</f>
        <v>38</v>
      </c>
      <c r="F25" s="5">
        <f>VLOOKUP('Road Accident Data 2019'!F24,'Road Accident Data 2019'!F24:L74,1,FALSE)</f>
        <v>87</v>
      </c>
      <c r="G25" s="5">
        <f>VLOOKUP('Road Accident Data 2019'!G24,'Road Accident Data 2019'!G24:M74,1,FALSE)</f>
        <v>64</v>
      </c>
      <c r="H25" s="16">
        <f>VLOOKUP('Road Accident Data 2019'!H24,'Road Accident Data 2019'!H24:N74,1,FALSE)</f>
        <v>151</v>
      </c>
    </row>
    <row r="26" spans="1:12" x14ac:dyDescent="0.25">
      <c r="A26" s="15" t="s">
        <v>61</v>
      </c>
      <c r="B26" s="5">
        <f>VLOOKUP('Road Accident Data 2019'!B25,'Road Accident Data 2019'!B25:H75,1,FALSE)</f>
        <v>54</v>
      </c>
      <c r="C26" s="5">
        <f>VLOOKUP('Road Accident Data 2019'!C25,'Road Accident Data 2019'!C25:I75,1,FALSE)</f>
        <v>37</v>
      </c>
      <c r="D26" s="5">
        <f>VLOOKUP('Road Accident Data 2019'!D25,'Road Accident Data 2019'!D25:J75,1,FALSE)</f>
        <v>28</v>
      </c>
      <c r="E26" s="5">
        <f>VLOOKUP('Road Accident Data 2019'!E25,'Road Accident Data 2019'!E25:K75,1,FALSE)</f>
        <v>25</v>
      </c>
      <c r="F26" s="5">
        <f>VLOOKUP('Road Accident Data 2019'!F25,'Road Accident Data 2019'!F25:L75,1,FALSE)</f>
        <v>34</v>
      </c>
      <c r="G26" s="5">
        <f>VLOOKUP('Road Accident Data 2019'!G25,'Road Accident Data 2019'!G25:M75,1,FALSE)</f>
        <v>7</v>
      </c>
      <c r="H26" s="16">
        <f>VLOOKUP('Road Accident Data 2019'!H25,'Road Accident Data 2019'!H25:N75,1,FALSE)</f>
        <v>41</v>
      </c>
    </row>
    <row r="27" spans="1:12" x14ac:dyDescent="0.25">
      <c r="A27" s="15" t="s">
        <v>62</v>
      </c>
      <c r="B27" s="5">
        <f>VLOOKUP('Road Accident Data 2019'!B26,'Road Accident Data 2019'!B26:H76,1,FALSE)</f>
        <v>344</v>
      </c>
      <c r="C27" s="5">
        <f>VLOOKUP('Road Accident Data 2019'!C26,'Road Accident Data 2019'!C26:I76,1,FALSE)</f>
        <v>14</v>
      </c>
      <c r="D27" s="5">
        <f>VLOOKUP('Road Accident Data 2019'!D26,'Road Accident Data 2019'!D26:J76,1,FALSE)</f>
        <v>21</v>
      </c>
      <c r="E27" s="5">
        <f>VLOOKUP('Road Accident Data 2019'!E26,'Road Accident Data 2019'!E26:K76,1,FALSE)</f>
        <v>35</v>
      </c>
      <c r="F27" s="5">
        <f>VLOOKUP('Road Accident Data 2019'!F26,'Road Accident Data 2019'!F26:L76,1,FALSE)</f>
        <v>268</v>
      </c>
      <c r="G27" s="5">
        <f>VLOOKUP('Road Accident Data 2019'!G26,'Road Accident Data 2019'!G26:M76,1,FALSE)</f>
        <v>80</v>
      </c>
      <c r="H27" s="16">
        <f>VLOOKUP('Road Accident Data 2019'!H26,'Road Accident Data 2019'!H26:N76,1,FALSE)</f>
        <v>348</v>
      </c>
    </row>
    <row r="28" spans="1:12" x14ac:dyDescent="0.25">
      <c r="A28" s="15" t="s">
        <v>63</v>
      </c>
      <c r="B28" s="5">
        <f>VLOOKUP('Road Accident Data 2019'!B27,'Road Accident Data 2019'!B27:H77,1,FALSE)</f>
        <v>411</v>
      </c>
      <c r="C28" s="5">
        <f>VLOOKUP('Road Accident Data 2019'!C27,'Road Accident Data 2019'!C27:I77,1,FALSE)</f>
        <v>11</v>
      </c>
      <c r="D28" s="5">
        <f>VLOOKUP('Road Accident Data 2019'!D27,'Road Accident Data 2019'!D27:J77,1,FALSE)</f>
        <v>19</v>
      </c>
      <c r="E28" s="5">
        <f>VLOOKUP('Road Accident Data 2019'!E27,'Road Accident Data 2019'!E27:K77,1,FALSE)</f>
        <v>36</v>
      </c>
      <c r="F28" s="5">
        <f>VLOOKUP('Road Accident Data 2019'!F27,'Road Accident Data 2019'!F27:L77,1,FALSE)</f>
        <v>323</v>
      </c>
      <c r="G28" s="5">
        <f>VLOOKUP('Road Accident Data 2019'!G27,'Road Accident Data 2019'!G27:M77,1,FALSE)</f>
        <v>102</v>
      </c>
      <c r="H28" s="16">
        <f>VLOOKUP('Road Accident Data 2019'!H27,'Road Accident Data 2019'!H27:N77,1,FALSE)</f>
        <v>425</v>
      </c>
    </row>
    <row r="29" spans="1:12" x14ac:dyDescent="0.25">
      <c r="A29" s="15" t="s">
        <v>64</v>
      </c>
      <c r="B29" s="5">
        <f>VLOOKUP('Road Accident Data 2019'!B28,'Road Accident Data 2019'!B28:H78,1,FALSE)</f>
        <v>485</v>
      </c>
      <c r="C29" s="5">
        <f>VLOOKUP('Road Accident Data 2019'!C28,'Road Accident Data 2019'!C28:I78,1,FALSE)</f>
        <v>8</v>
      </c>
      <c r="D29" s="5">
        <f>VLOOKUP('Road Accident Data 2019'!D28,'Road Accident Data 2019'!D28:J78,1,FALSE)</f>
        <v>22</v>
      </c>
      <c r="E29" s="5">
        <f>VLOOKUP('Road Accident Data 2019'!E28,'Road Accident Data 2019'!E28:K78,1,FALSE)</f>
        <v>34</v>
      </c>
      <c r="F29" s="5">
        <f>VLOOKUP('Road Accident Data 2019'!F28,'Road Accident Data 2019'!F28:L78,1,FALSE)</f>
        <v>235</v>
      </c>
      <c r="G29" s="5">
        <f>VLOOKUP('Road Accident Data 2019'!G28,'Road Accident Data 2019'!G28:M78,1,FALSE)</f>
        <v>142</v>
      </c>
      <c r="H29" s="16">
        <f>VLOOKUP('Road Accident Data 2019'!H28,'Road Accident Data 2019'!H28:N78,1,FALSE)</f>
        <v>377</v>
      </c>
    </row>
    <row r="30" spans="1:12" x14ac:dyDescent="0.25">
      <c r="A30" s="15" t="s">
        <v>65</v>
      </c>
      <c r="B30" s="5">
        <f>VLOOKUP('Road Accident Data 2019'!B29,'Road Accident Data 2019'!B29:H79,1,FALSE)</f>
        <v>621</v>
      </c>
      <c r="C30" s="5">
        <f>VLOOKUP('Road Accident Data 2019'!C29,'Road Accident Data 2019'!C29:I79,1,FALSE)</f>
        <v>5</v>
      </c>
      <c r="D30" s="5">
        <f>VLOOKUP('Road Accident Data 2019'!D29,'Road Accident Data 2019'!D29:J79,1,FALSE)</f>
        <v>61</v>
      </c>
      <c r="E30" s="5">
        <f>VLOOKUP('Road Accident Data 2019'!E29,'Road Accident Data 2019'!E29:K79,1,FALSE)</f>
        <v>10</v>
      </c>
      <c r="F30" s="5">
        <f>VLOOKUP('Road Accident Data 2019'!F29,'Road Accident Data 2019'!F29:L79,1,FALSE)</f>
        <v>567</v>
      </c>
      <c r="G30" s="5">
        <f>VLOOKUP('Road Accident Data 2019'!G29,'Road Accident Data 2019'!G29:M79,1,FALSE)</f>
        <v>84</v>
      </c>
      <c r="H30" s="16">
        <f>VLOOKUP('Road Accident Data 2019'!H29,'Road Accident Data 2019'!H29:N79,1,FALSE)</f>
        <v>651</v>
      </c>
    </row>
    <row r="31" spans="1:12" x14ac:dyDescent="0.25">
      <c r="A31" s="15" t="s">
        <v>66</v>
      </c>
      <c r="B31" s="5">
        <f>VLOOKUP('Road Accident Data 2019'!B30,'Road Accident Data 2019'!B30:H80,1,FALSE)</f>
        <v>47</v>
      </c>
      <c r="C31" s="5">
        <f>VLOOKUP('Road Accident Data 2019'!C30,'Road Accident Data 2019'!C30:I80,1,FALSE)</f>
        <v>41</v>
      </c>
      <c r="D31" s="5">
        <f>VLOOKUP('Road Accident Data 2019'!D30,'Road Accident Data 2019'!D30:J80,1,FALSE)</f>
        <v>7</v>
      </c>
      <c r="E31" s="5">
        <f>VLOOKUP('Road Accident Data 2019'!E30,'Road Accident Data 2019'!E30:K80,1,FALSE)</f>
        <v>42</v>
      </c>
      <c r="F31" s="5">
        <f>VLOOKUP('Road Accident Data 2019'!F30,'Road Accident Data 2019'!F30:L80,1,FALSE)</f>
        <v>6</v>
      </c>
      <c r="G31" s="5">
        <f>VLOOKUP('Road Accident Data 2019'!G30,'Road Accident Data 2019'!G30:M80,1,FALSE)</f>
        <v>37</v>
      </c>
      <c r="H31" s="16">
        <f>VLOOKUP('Road Accident Data 2019'!H30,'Road Accident Data 2019'!H30:N80,1,FALSE)</f>
        <v>43</v>
      </c>
    </row>
    <row r="32" spans="1:12" x14ac:dyDescent="0.25">
      <c r="A32" s="15" t="s">
        <v>67</v>
      </c>
      <c r="B32" s="5">
        <f>VLOOKUP('Road Accident Data 2019'!B31,'Road Accident Data 2019'!B31:H81,1,FALSE)</f>
        <v>250</v>
      </c>
      <c r="C32" s="5">
        <f>VLOOKUP('Road Accident Data 2019'!C31,'Road Accident Data 2019'!C31:I81,1,FALSE)</f>
        <v>18</v>
      </c>
      <c r="D32" s="5">
        <f>VLOOKUP('Road Accident Data 2019'!D31,'Road Accident Data 2019'!D31:J81,1,FALSE)</f>
        <v>115</v>
      </c>
      <c r="E32" s="5">
        <f>VLOOKUP('Road Accident Data 2019'!E31,'Road Accident Data 2019'!E31:K81,1,FALSE)</f>
        <v>4</v>
      </c>
      <c r="F32" s="5">
        <f>VLOOKUP('Road Accident Data 2019'!F31,'Road Accident Data 2019'!F31:L81,1,FALSE)</f>
        <v>102</v>
      </c>
      <c r="G32" s="5">
        <f>VLOOKUP('Road Accident Data 2019'!G31,'Road Accident Data 2019'!G31:M81,1,FALSE)</f>
        <v>41</v>
      </c>
      <c r="H32" s="16">
        <f>VLOOKUP('Road Accident Data 2019'!H31,'Road Accident Data 2019'!H31:N81,1,FALSE)</f>
        <v>143</v>
      </c>
    </row>
    <row r="33" spans="1:8" x14ac:dyDescent="0.25">
      <c r="A33" s="15" t="s">
        <v>68</v>
      </c>
      <c r="B33" s="5">
        <f>VLOOKUP('Road Accident Data 2019'!B32,'Road Accident Data 2019'!B32:H82,1,FALSE)</f>
        <v>4</v>
      </c>
      <c r="C33" s="5">
        <f>VLOOKUP('Road Accident Data 2019'!C32,'Road Accident Data 2019'!C32:I82,1,FALSE)</f>
        <v>48</v>
      </c>
      <c r="D33" s="5">
        <f>VLOOKUP('Road Accident Data 2019'!D32,'Road Accident Data 2019'!D32:J82,1,FALSE)</f>
        <v>3</v>
      </c>
      <c r="E33" s="5">
        <f>VLOOKUP('Road Accident Data 2019'!E32,'Road Accident Data 2019'!E32:K82,1,FALSE)</f>
        <v>45</v>
      </c>
      <c r="F33" s="5">
        <f>VLOOKUP('Road Accident Data 2019'!F32,'Road Accident Data 2019'!F32:L82,1,FALSE)</f>
        <v>1</v>
      </c>
      <c r="G33" s="5">
        <f>VLOOKUP('Road Accident Data 2019'!G32,'Road Accident Data 2019'!G32:M82,1,FALSE)</f>
        <v>0</v>
      </c>
      <c r="H33" s="16">
        <f>VLOOKUP('Road Accident Data 2019'!H32,'Road Accident Data 2019'!H32:N82,1,FALSE)</f>
        <v>1</v>
      </c>
    </row>
    <row r="34" spans="1:8" x14ac:dyDescent="0.25">
      <c r="A34" s="15" t="s">
        <v>69</v>
      </c>
      <c r="B34" s="5">
        <f>VLOOKUP('Road Accident Data 2019'!B33,'Road Accident Data 2019'!B33:H83,1,FALSE)</f>
        <v>52</v>
      </c>
      <c r="C34" s="5">
        <f>VLOOKUP('Road Accident Data 2019'!C33,'Road Accident Data 2019'!C33:I83,1,FALSE)</f>
        <v>38</v>
      </c>
      <c r="D34" s="5">
        <f>VLOOKUP('Road Accident Data 2019'!D33,'Road Accident Data 2019'!D33:J83,1,FALSE)</f>
        <v>8</v>
      </c>
      <c r="E34" s="5">
        <f>VLOOKUP('Road Accident Data 2019'!E33,'Road Accident Data 2019'!E33:K83,1,FALSE)</f>
        <v>41</v>
      </c>
      <c r="F34" s="5">
        <f>VLOOKUP('Road Accident Data 2019'!F33,'Road Accident Data 2019'!F33:L83,1,FALSE)</f>
        <v>29</v>
      </c>
      <c r="G34" s="5">
        <f>VLOOKUP('Road Accident Data 2019'!G33,'Road Accident Data 2019'!G33:M83,1,FALSE)</f>
        <v>32</v>
      </c>
      <c r="H34" s="16">
        <f>VLOOKUP('Road Accident Data 2019'!H33,'Road Accident Data 2019'!H33:N83,1,FALSE)</f>
        <v>61</v>
      </c>
    </row>
    <row r="35" spans="1:8" x14ac:dyDescent="0.25">
      <c r="A35" s="15" t="s">
        <v>70</v>
      </c>
      <c r="B35" s="5">
        <f>VLOOKUP('Road Accident Data 2019'!B34,'Road Accident Data 2019'!B34:H84,1,FALSE)</f>
        <v>240</v>
      </c>
      <c r="C35" s="5">
        <f>VLOOKUP('Road Accident Data 2019'!C34,'Road Accident Data 2019'!C34:I84,1,FALSE)</f>
        <v>19</v>
      </c>
      <c r="D35" s="5">
        <f>VLOOKUP('Road Accident Data 2019'!D34,'Road Accident Data 2019'!D34:J84,1,FALSE)</f>
        <v>30</v>
      </c>
      <c r="E35" s="5">
        <f>VLOOKUP('Road Accident Data 2019'!E34,'Road Accident Data 2019'!E34:K84,1,FALSE)</f>
        <v>24</v>
      </c>
      <c r="F35" s="5">
        <f>VLOOKUP('Road Accident Data 2019'!F34,'Road Accident Data 2019'!F34:L84,1,FALSE)</f>
        <v>197</v>
      </c>
      <c r="G35" s="5">
        <f>VLOOKUP('Road Accident Data 2019'!G34,'Road Accident Data 2019'!G34:M84,1,FALSE)</f>
        <v>47</v>
      </c>
      <c r="H35" s="16">
        <f>VLOOKUP('Road Accident Data 2019'!H34,'Road Accident Data 2019'!H34:N84,1,FALSE)</f>
        <v>244</v>
      </c>
    </row>
    <row r="36" spans="1:8" x14ac:dyDescent="0.25">
      <c r="A36" s="15" t="s">
        <v>71</v>
      </c>
      <c r="B36" s="5">
        <f>VLOOKUP('Road Accident Data 2019'!B35,'Road Accident Data 2019'!B35:H85,1,FALSE)</f>
        <v>76</v>
      </c>
      <c r="C36" s="5">
        <f>VLOOKUP('Road Accident Data 2019'!C35,'Road Accident Data 2019'!C35:I85,1,FALSE)</f>
        <v>29</v>
      </c>
      <c r="D36" s="5">
        <f>VLOOKUP('Road Accident Data 2019'!D35,'Road Accident Data 2019'!D35:J85,1,FALSE)</f>
        <v>35</v>
      </c>
      <c r="E36" s="5">
        <f>VLOOKUP('Road Accident Data 2019'!E35,'Road Accident Data 2019'!E35:K85,1,FALSE)</f>
        <v>21</v>
      </c>
      <c r="F36" s="5">
        <f>VLOOKUP('Road Accident Data 2019'!F35,'Road Accident Data 2019'!F35:L85,1,FALSE)</f>
        <v>15</v>
      </c>
      <c r="G36" s="5">
        <f>VLOOKUP('Road Accident Data 2019'!G35,'Road Accident Data 2019'!G35:M85,1,FALSE)</f>
        <v>27</v>
      </c>
      <c r="H36" s="16">
        <f>VLOOKUP('Road Accident Data 2019'!H35,'Road Accident Data 2019'!H35:N85,1,FALSE)</f>
        <v>42</v>
      </c>
    </row>
    <row r="37" spans="1:8" x14ac:dyDescent="0.25">
      <c r="A37" s="15" t="s">
        <v>72</v>
      </c>
      <c r="B37" s="5">
        <f>VLOOKUP('Road Accident Data 2019'!B36,'Road Accident Data 2019'!B36:H86,1,FALSE)</f>
        <v>38</v>
      </c>
      <c r="C37" s="5">
        <f>VLOOKUP('Road Accident Data 2019'!C36,'Road Accident Data 2019'!C36:I86,1,FALSE)</f>
        <v>42</v>
      </c>
      <c r="D37" s="5">
        <f>VLOOKUP('Road Accident Data 2019'!D36,'Road Accident Data 2019'!D36:J86,1,FALSE)</f>
        <v>5</v>
      </c>
      <c r="E37" s="5">
        <f>VLOOKUP('Road Accident Data 2019'!E36,'Road Accident Data 2019'!E36:K86,1,FALSE)</f>
        <v>43</v>
      </c>
      <c r="F37" s="5">
        <f>VLOOKUP('Road Accident Data 2019'!F36,'Road Accident Data 2019'!F36:L86,1,FALSE)</f>
        <v>25</v>
      </c>
      <c r="G37" s="5">
        <f>VLOOKUP('Road Accident Data 2019'!G36,'Road Accident Data 2019'!G36:M86,1,FALSE)</f>
        <v>12</v>
      </c>
      <c r="H37" s="16">
        <f>VLOOKUP('Road Accident Data 2019'!H36,'Road Accident Data 2019'!H36:N86,1,FALSE)</f>
        <v>37</v>
      </c>
    </row>
    <row r="38" spans="1:8" x14ac:dyDescent="0.25">
      <c r="A38" s="15" t="s">
        <v>73</v>
      </c>
      <c r="B38" s="5">
        <f>VLOOKUP('Road Accident Data 2019'!B37,'Road Accident Data 2019'!B37:H87,1,FALSE)</f>
        <v>120</v>
      </c>
      <c r="C38" s="5">
        <f>VLOOKUP('Road Accident Data 2019'!C37,'Road Accident Data 2019'!C37:I87,1,FALSE)</f>
        <v>25</v>
      </c>
      <c r="D38" s="5">
        <f>VLOOKUP('Road Accident Data 2019'!D37,'Road Accident Data 2019'!D37:J87,1,FALSE)</f>
        <v>18</v>
      </c>
      <c r="E38" s="5">
        <f>VLOOKUP('Road Accident Data 2019'!E37,'Road Accident Data 2019'!E37:K87,1,FALSE)</f>
        <v>37</v>
      </c>
      <c r="F38" s="5">
        <f>VLOOKUP('Road Accident Data 2019'!F37,'Road Accident Data 2019'!F37:L87,1,FALSE)</f>
        <v>72</v>
      </c>
      <c r="G38" s="5">
        <f>VLOOKUP('Road Accident Data 2019'!G37,'Road Accident Data 2019'!G37:M87,1,FALSE)</f>
        <v>59</v>
      </c>
      <c r="H38" s="16">
        <f>VLOOKUP('Road Accident Data 2019'!H37,'Road Accident Data 2019'!H37:N87,1,FALSE)</f>
        <v>131</v>
      </c>
    </row>
    <row r="39" spans="1:8" x14ac:dyDescent="0.25">
      <c r="A39" s="15" t="s">
        <v>74</v>
      </c>
      <c r="B39" s="5">
        <f>VLOOKUP('Road Accident Data 2019'!B38,'Road Accident Data 2019'!B38:H88,1,FALSE)</f>
        <v>80</v>
      </c>
      <c r="C39" s="5">
        <f>VLOOKUP('Road Accident Data 2019'!C38,'Road Accident Data 2019'!C38:I88,1,FALSE)</f>
        <v>28</v>
      </c>
      <c r="D39" s="5">
        <f>VLOOKUP('Road Accident Data 2019'!D38,'Road Accident Data 2019'!D38:J88,1,FALSE)</f>
        <v>23</v>
      </c>
      <c r="E39" s="5">
        <f>VLOOKUP('Road Accident Data 2019'!E38,'Road Accident Data 2019'!E38:K88,1,FALSE)</f>
        <v>33</v>
      </c>
      <c r="F39" s="5">
        <f>VLOOKUP('Road Accident Data 2019'!F38,'Road Accident Data 2019'!F38:L88,1,FALSE)</f>
        <v>56</v>
      </c>
      <c r="G39" s="5">
        <f>VLOOKUP('Road Accident Data 2019'!G38,'Road Accident Data 2019'!G38:M88,1,FALSE)</f>
        <v>24</v>
      </c>
      <c r="H39" s="16">
        <f>VLOOKUP('Road Accident Data 2019'!H38,'Road Accident Data 2019'!H38:N88,1,FALSE)</f>
        <v>80</v>
      </c>
    </row>
    <row r="40" spans="1:8" x14ac:dyDescent="0.25">
      <c r="A40" s="15" t="s">
        <v>75</v>
      </c>
      <c r="B40" s="5">
        <f>VLOOKUP('Road Accident Data 2019'!B39,'Road Accident Data 2019'!B39:H89,1,FALSE)</f>
        <v>55</v>
      </c>
      <c r="C40" s="5">
        <f>VLOOKUP('Road Accident Data 2019'!C39,'Road Accident Data 2019'!C39:I89,1,FALSE)</f>
        <v>36</v>
      </c>
      <c r="D40" s="5">
        <f>VLOOKUP('Road Accident Data 2019'!D39,'Road Accident Data 2019'!D39:J89,1,FALSE)</f>
        <v>25</v>
      </c>
      <c r="E40" s="5">
        <f>VLOOKUP('Road Accident Data 2019'!E39,'Road Accident Data 2019'!E39:K89,1,FALSE)</f>
        <v>31</v>
      </c>
      <c r="F40" s="5">
        <f>VLOOKUP('Road Accident Data 2019'!F39,'Road Accident Data 2019'!F39:L89,1,FALSE)</f>
        <v>35</v>
      </c>
      <c r="G40" s="5">
        <f>VLOOKUP('Road Accident Data 2019'!G39,'Road Accident Data 2019'!G39:M89,1,FALSE)</f>
        <v>3</v>
      </c>
      <c r="H40" s="16">
        <f>VLOOKUP('Road Accident Data 2019'!H39,'Road Accident Data 2019'!H39:N89,1,FALSE)</f>
        <v>38</v>
      </c>
    </row>
    <row r="41" spans="1:8" x14ac:dyDescent="0.25">
      <c r="A41" s="15" t="s">
        <v>76</v>
      </c>
      <c r="B41" s="5">
        <f>VLOOKUP('Road Accident Data 2019'!B40,'Road Accident Data 2019'!B40:H90,1,FALSE)</f>
        <v>237</v>
      </c>
      <c r="C41" s="5">
        <f>VLOOKUP('Road Accident Data 2019'!C40,'Road Accident Data 2019'!C40:I90,1,FALSE)</f>
        <v>20</v>
      </c>
      <c r="D41" s="5">
        <f>VLOOKUP('Road Accident Data 2019'!D40,'Road Accident Data 2019'!D40:J90,1,FALSE)</f>
        <v>49</v>
      </c>
      <c r="E41" s="5">
        <f>VLOOKUP('Road Accident Data 2019'!E40,'Road Accident Data 2019'!E40:K90,1,FALSE)</f>
        <v>13</v>
      </c>
      <c r="F41" s="5">
        <f>VLOOKUP('Road Accident Data 2019'!F40,'Road Accident Data 2019'!F40:L90,1,FALSE)</f>
        <v>133</v>
      </c>
      <c r="G41" s="5">
        <f>VLOOKUP('Road Accident Data 2019'!G40,'Road Accident Data 2019'!G40:M90,1,FALSE)</f>
        <v>42</v>
      </c>
      <c r="H41" s="16">
        <f>VLOOKUP('Road Accident Data 2019'!H40,'Road Accident Data 2019'!H40:N90,1,FALSE)</f>
        <v>175</v>
      </c>
    </row>
    <row r="42" spans="1:8" x14ac:dyDescent="0.25">
      <c r="A42" s="15" t="s">
        <v>77</v>
      </c>
      <c r="B42" s="5">
        <f>VLOOKUP('Road Accident Data 2019'!B41,'Road Accident Data 2019'!B41:H91,1,FALSE)</f>
        <v>581</v>
      </c>
      <c r="C42" s="5">
        <f>VLOOKUP('Road Accident Data 2019'!C41,'Road Accident Data 2019'!C41:I91,1,FALSE)</f>
        <v>6</v>
      </c>
      <c r="D42" s="5">
        <f>VLOOKUP('Road Accident Data 2019'!D41,'Road Accident Data 2019'!D41:J91,1,FALSE)</f>
        <v>172</v>
      </c>
      <c r="E42" s="5">
        <f>VLOOKUP('Road Accident Data 2019'!E41,'Road Accident Data 2019'!E41:K91,1,FALSE)</f>
        <v>2</v>
      </c>
      <c r="F42" s="5">
        <f>VLOOKUP('Road Accident Data 2019'!F41,'Road Accident Data 2019'!F41:L91,1,FALSE)</f>
        <v>23</v>
      </c>
      <c r="G42" s="5">
        <f>VLOOKUP('Road Accident Data 2019'!G41,'Road Accident Data 2019'!G41:M91,1,FALSE)</f>
        <v>273</v>
      </c>
      <c r="H42" s="16">
        <f>VLOOKUP('Road Accident Data 2019'!H41,'Road Accident Data 2019'!H41:N91,1,FALSE)</f>
        <v>296</v>
      </c>
    </row>
    <row r="43" spans="1:8" x14ac:dyDescent="0.25">
      <c r="A43" s="15" t="s">
        <v>78</v>
      </c>
      <c r="B43" s="5">
        <f>VLOOKUP('Road Accident Data 2019'!B42,'Road Accident Data 2019'!B42:H92,1,FALSE)</f>
        <v>35</v>
      </c>
      <c r="C43" s="5">
        <f>VLOOKUP('Road Accident Data 2019'!C42,'Road Accident Data 2019'!C42:I92,1,FALSE)</f>
        <v>43</v>
      </c>
      <c r="D43" s="5">
        <f>VLOOKUP('Road Accident Data 2019'!D42,'Road Accident Data 2019'!D42:J92,1,FALSE)</f>
        <v>12</v>
      </c>
      <c r="E43" s="5">
        <f>VLOOKUP('Road Accident Data 2019'!E42,'Road Accident Data 2019'!E42:K92,1,FALSE)</f>
        <v>40</v>
      </c>
      <c r="F43" s="5">
        <f>VLOOKUP('Road Accident Data 2019'!F42,'Road Accident Data 2019'!F42:L92,1,FALSE)</f>
        <v>10</v>
      </c>
      <c r="G43" s="5">
        <f>VLOOKUP('Road Accident Data 2019'!G42,'Road Accident Data 2019'!G42:M92,1,FALSE)</f>
        <v>10</v>
      </c>
      <c r="H43" s="16">
        <f>VLOOKUP('Road Accident Data 2019'!H42,'Road Accident Data 2019'!H42:N92,1,FALSE)</f>
        <v>20</v>
      </c>
    </row>
    <row r="44" spans="1:8" x14ac:dyDescent="0.25">
      <c r="A44" s="15" t="s">
        <v>79</v>
      </c>
      <c r="B44" s="5">
        <f>VLOOKUP('Road Accident Data 2019'!B43,'Road Accident Data 2019'!B43:H93,1,FALSE)</f>
        <v>0</v>
      </c>
      <c r="C44" s="5">
        <f>VLOOKUP('Road Accident Data 2019'!C43,'Road Accident Data 2019'!C43:I93,1,FALSE)</f>
        <v>50</v>
      </c>
      <c r="D44" s="5">
        <f>VLOOKUP('Road Accident Data 2019'!D43,'Road Accident Data 2019'!D43:J93,1,FALSE)</f>
        <v>0</v>
      </c>
      <c r="E44" s="5">
        <f>VLOOKUP('Road Accident Data 2019'!E43,'Road Accident Data 2019'!E43:K93,1,FALSE)</f>
        <v>49</v>
      </c>
      <c r="F44" s="5">
        <f>VLOOKUP('Road Accident Data 2019'!F43,'Road Accident Data 2019'!F43:L93,1,FALSE)</f>
        <v>0</v>
      </c>
      <c r="G44" s="5">
        <f>VLOOKUP('Road Accident Data 2019'!G43,'Road Accident Data 2019'!G43:M93,1,FALSE)</f>
        <v>0</v>
      </c>
      <c r="H44" s="16">
        <f>VLOOKUP('Road Accident Data 2019'!H43,'Road Accident Data 2019'!H43:N93,1,FALSE)</f>
        <v>0</v>
      </c>
    </row>
    <row r="45" spans="1:8" x14ac:dyDescent="0.25">
      <c r="A45" s="15" t="s">
        <v>80</v>
      </c>
      <c r="B45" s="5">
        <f>VLOOKUP('Road Accident Data 2019'!B44,'Road Accident Data 2019'!B44:H94,1,FALSE)</f>
        <v>96</v>
      </c>
      <c r="C45" s="5">
        <f>VLOOKUP('Road Accident Data 2019'!C44,'Road Accident Data 2019'!C44:I94,1,FALSE)</f>
        <v>27</v>
      </c>
      <c r="D45" s="5">
        <f>VLOOKUP('Road Accident Data 2019'!D44,'Road Accident Data 2019'!D44:J94,1,FALSE)</f>
        <v>49</v>
      </c>
      <c r="E45" s="5">
        <f>VLOOKUP('Road Accident Data 2019'!E44,'Road Accident Data 2019'!E44:K94,1,FALSE)</f>
        <v>13</v>
      </c>
      <c r="F45" s="5">
        <f>VLOOKUP('Road Accident Data 2019'!F44,'Road Accident Data 2019'!F44:L94,1,FALSE)</f>
        <v>52</v>
      </c>
      <c r="G45" s="5">
        <f>VLOOKUP('Road Accident Data 2019'!G44,'Road Accident Data 2019'!G44:M94,1,FALSE)</f>
        <v>15</v>
      </c>
      <c r="H45" s="16">
        <f>VLOOKUP('Road Accident Data 2019'!H44,'Road Accident Data 2019'!H44:N94,1,FALSE)</f>
        <v>67</v>
      </c>
    </row>
    <row r="46" spans="1:8" x14ac:dyDescent="0.25">
      <c r="A46" s="15" t="s">
        <v>81</v>
      </c>
      <c r="B46" s="5">
        <f>VLOOKUP('Road Accident Data 2019'!B45,'Road Accident Data 2019'!B45:H95,1,FALSE)</f>
        <v>261</v>
      </c>
      <c r="C46" s="5">
        <f>VLOOKUP('Road Accident Data 2019'!C45,'Road Accident Data 2019'!C45:I95,1,FALSE)</f>
        <v>17</v>
      </c>
      <c r="D46" s="5">
        <f>VLOOKUP('Road Accident Data 2019'!D45,'Road Accident Data 2019'!D45:J95,1,FALSE)</f>
        <v>26</v>
      </c>
      <c r="E46" s="5">
        <f>VLOOKUP('Road Accident Data 2019'!E45,'Road Accident Data 2019'!E45:K95,1,FALSE)</f>
        <v>28</v>
      </c>
      <c r="F46" s="5">
        <f>VLOOKUP('Road Accident Data 2019'!F45,'Road Accident Data 2019'!F45:L95,1,FALSE)</f>
        <v>246</v>
      </c>
      <c r="G46" s="5">
        <f>VLOOKUP('Road Accident Data 2019'!G45,'Road Accident Data 2019'!G45:M95,1,FALSE)</f>
        <v>56</v>
      </c>
      <c r="H46" s="16">
        <f>VLOOKUP('Road Accident Data 2019'!H45,'Road Accident Data 2019'!H45:N95,1,FALSE)</f>
        <v>302</v>
      </c>
    </row>
    <row r="47" spans="1:8" x14ac:dyDescent="0.25">
      <c r="A47" s="15" t="s">
        <v>82</v>
      </c>
      <c r="B47" s="5">
        <f>VLOOKUP('Road Accident Data 2019'!B46,'Road Accident Data 2019'!B46:H96,1,FALSE)</f>
        <v>413</v>
      </c>
      <c r="C47" s="5">
        <f>VLOOKUP('Road Accident Data 2019'!C46,'Road Accident Data 2019'!C46:I96,1,FALSE)</f>
        <v>10</v>
      </c>
      <c r="D47" s="5">
        <f>VLOOKUP('Road Accident Data 2019'!D46,'Road Accident Data 2019'!D46:J96,1,FALSE)</f>
        <v>39</v>
      </c>
      <c r="E47" s="5">
        <f>VLOOKUP('Road Accident Data 2019'!E46,'Road Accident Data 2019'!E46:K96,1,FALSE)</f>
        <v>17</v>
      </c>
      <c r="F47" s="5">
        <f>VLOOKUP('Road Accident Data 2019'!F46,'Road Accident Data 2019'!F46:L96,1,FALSE)</f>
        <v>317</v>
      </c>
      <c r="G47" s="5">
        <f>VLOOKUP('Road Accident Data 2019'!G46,'Road Accident Data 2019'!G46:M96,1,FALSE)</f>
        <v>180</v>
      </c>
      <c r="H47" s="16">
        <f>VLOOKUP('Road Accident Data 2019'!H46,'Road Accident Data 2019'!H46:N96,1,FALSE)</f>
        <v>497</v>
      </c>
    </row>
    <row r="48" spans="1:8" x14ac:dyDescent="0.25">
      <c r="A48" s="15" t="s">
        <v>83</v>
      </c>
      <c r="B48" s="5">
        <f>VLOOKUP('Road Accident Data 2019'!B47,'Road Accident Data 2019'!B47:H97,1,FALSE)</f>
        <v>1</v>
      </c>
      <c r="C48" s="5">
        <f>VLOOKUP('Road Accident Data 2019'!C47,'Road Accident Data 2019'!C47:I97,1,FALSE)</f>
        <v>49</v>
      </c>
      <c r="D48" s="5">
        <f>VLOOKUP('Road Accident Data 2019'!D47,'Road Accident Data 2019'!D47:J97,1,FALSE)</f>
        <v>0</v>
      </c>
      <c r="E48" s="5">
        <f>VLOOKUP('Road Accident Data 2019'!E47,'Road Accident Data 2019'!E47:K97,1,FALSE)</f>
        <v>49</v>
      </c>
      <c r="F48" s="5">
        <f>VLOOKUP('Road Accident Data 2019'!F47,'Road Accident Data 2019'!F47:L97,1,FALSE)</f>
        <v>0</v>
      </c>
      <c r="G48" s="5">
        <f>VLOOKUP('Road Accident Data 2019'!G47,'Road Accident Data 2019'!G47:M97,1,FALSE)</f>
        <v>0</v>
      </c>
      <c r="H48" s="16">
        <f>VLOOKUP('Road Accident Data 2019'!H47,'Road Accident Data 2019'!H47:N97,1,FALSE)</f>
        <v>0</v>
      </c>
    </row>
    <row r="49" spans="1:8" x14ac:dyDescent="0.25">
      <c r="A49" s="15" t="s">
        <v>84</v>
      </c>
      <c r="B49" s="5">
        <f>VLOOKUP('Road Accident Data 2019'!B48,'Road Accident Data 2019'!B48:H98,1,FALSE)</f>
        <v>33</v>
      </c>
      <c r="C49" s="5">
        <f>VLOOKUP('Road Accident Data 2019'!C48,'Road Accident Data 2019'!C48:I98,1,FALSE)</f>
        <v>44</v>
      </c>
      <c r="D49" s="5">
        <f>VLOOKUP('Road Accident Data 2019'!D48,'Road Accident Data 2019'!D48:J98,1,FALSE)</f>
        <v>4</v>
      </c>
      <c r="E49" s="5">
        <f>VLOOKUP('Road Accident Data 2019'!E48,'Road Accident Data 2019'!E48:K98,1,FALSE)</f>
        <v>44</v>
      </c>
      <c r="F49" s="5">
        <f>VLOOKUP('Road Accident Data 2019'!F48,'Road Accident Data 2019'!F48:L98,1,FALSE)</f>
        <v>15</v>
      </c>
      <c r="G49" s="5">
        <f>VLOOKUP('Road Accident Data 2019'!G48,'Road Accident Data 2019'!G48:M98,1,FALSE)</f>
        <v>11</v>
      </c>
      <c r="H49" s="16">
        <f>VLOOKUP('Road Accident Data 2019'!H48,'Road Accident Data 2019'!H48:N98,1,FALSE)</f>
        <v>26</v>
      </c>
    </row>
    <row r="50" spans="1:8" x14ac:dyDescent="0.25">
      <c r="A50" s="15" t="s">
        <v>85</v>
      </c>
      <c r="B50" s="5">
        <f>VLOOKUP('Road Accident Data 2019'!B49,'Road Accident Data 2019'!B49:H99,1,FALSE)</f>
        <v>64</v>
      </c>
      <c r="C50" s="5">
        <f>VLOOKUP('Road Accident Data 2019'!C49,'Road Accident Data 2019'!C49:I99,1,FALSE)</f>
        <v>33</v>
      </c>
      <c r="D50" s="5">
        <f>VLOOKUP('Road Accident Data 2019'!D49,'Road Accident Data 2019'!D49:J99,1,FALSE)</f>
        <v>31</v>
      </c>
      <c r="E50" s="5">
        <f>VLOOKUP('Road Accident Data 2019'!E49,'Road Accident Data 2019'!E49:K99,1,FALSE)</f>
        <v>23</v>
      </c>
      <c r="F50" s="5">
        <f>VLOOKUP('Road Accident Data 2019'!F49,'Road Accident Data 2019'!F49:L99,1,FALSE)</f>
        <v>17</v>
      </c>
      <c r="G50" s="5">
        <f>VLOOKUP('Road Accident Data 2019'!G49,'Road Accident Data 2019'!G49:M99,1,FALSE)</f>
        <v>17</v>
      </c>
      <c r="H50" s="16">
        <f>VLOOKUP('Road Accident Data 2019'!H49,'Road Accident Data 2019'!H49:N99,1,FALSE)</f>
        <v>34</v>
      </c>
    </row>
    <row r="51" spans="1:8" x14ac:dyDescent="0.25">
      <c r="A51" s="15" t="s">
        <v>86</v>
      </c>
      <c r="B51" s="5">
        <f>VLOOKUP('Road Accident Data 2019'!B50,'Road Accident Data 2019'!B50:H100,1,FALSE)</f>
        <v>509</v>
      </c>
      <c r="C51" s="5">
        <f>VLOOKUP('Road Accident Data 2019'!C50,'Road Accident Data 2019'!C50:I100,1,FALSE)</f>
        <v>7</v>
      </c>
      <c r="D51" s="5">
        <f>VLOOKUP('Road Accident Data 2019'!D50,'Road Accident Data 2019'!D50:J100,1,FALSE)</f>
        <v>97</v>
      </c>
      <c r="E51" s="5">
        <f>VLOOKUP('Road Accident Data 2019'!E50,'Road Accident Data 2019'!E50:K100,1,FALSE)</f>
        <v>6</v>
      </c>
      <c r="F51" s="5">
        <f>VLOOKUP('Road Accident Data 2019'!F50,'Road Accident Data 2019'!F50:L100,1,FALSE)</f>
        <v>169</v>
      </c>
      <c r="G51" s="5">
        <f>VLOOKUP('Road Accident Data 2019'!G50,'Road Accident Data 2019'!G50:M100,1,FALSE)</f>
        <v>338</v>
      </c>
      <c r="H51" s="16">
        <f>VLOOKUP('Road Accident Data 2019'!H50,'Road Accident Data 2019'!H50:N100,1,FALSE)</f>
        <v>507</v>
      </c>
    </row>
    <row r="52" spans="1:8" x14ac:dyDescent="0.25">
      <c r="A52" s="15" t="s">
        <v>87</v>
      </c>
      <c r="B52" s="5">
        <f>VLOOKUP('Road Accident Data 2019'!B51,'Road Accident Data 2019'!B51:H101,1,FALSE)</f>
        <v>267</v>
      </c>
      <c r="C52" s="5">
        <f>VLOOKUP('Road Accident Data 2019'!C51,'Road Accident Data 2019'!C51:I101,1,FALSE)</f>
        <v>16</v>
      </c>
      <c r="D52" s="5">
        <f>VLOOKUP('Road Accident Data 2019'!D51,'Road Accident Data 2019'!D51:J101,1,FALSE)</f>
        <v>46</v>
      </c>
      <c r="E52" s="5">
        <f>VLOOKUP('Road Accident Data 2019'!E51,'Road Accident Data 2019'!E51:K101,1,FALSE)</f>
        <v>15</v>
      </c>
      <c r="F52" s="5">
        <f>VLOOKUP('Road Accident Data 2019'!F51,'Road Accident Data 2019'!F51:L101,1,FALSE)</f>
        <v>161</v>
      </c>
      <c r="G52" s="5">
        <f>VLOOKUP('Road Accident Data 2019'!G51,'Road Accident Data 2019'!G51:M101,1,FALSE)</f>
        <v>71</v>
      </c>
      <c r="H52" s="16">
        <f>VLOOKUP('Road Accident Data 2019'!H51,'Road Accident Data 2019'!H51:N101,1,FALSE)</f>
        <v>232</v>
      </c>
    </row>
  </sheetData>
  <mergeCells count="1">
    <mergeCell ref="A1:H1"/>
  </mergeCells>
  <conditionalFormatting sqref="D2">
    <cfRule type="cellIs" dxfId="309" priority="4" operator="equal">
      <formula>181</formula>
    </cfRule>
  </conditionalFormatting>
  <conditionalFormatting sqref="B3:B52">
    <cfRule type="cellIs" dxfId="308" priority="3" operator="equal">
      <formula>962</formula>
    </cfRule>
  </conditionalFormatting>
  <conditionalFormatting sqref="D3:D52">
    <cfRule type="cellIs" dxfId="307" priority="2" operator="equal">
      <formula>181</formula>
    </cfRule>
  </conditionalFormatting>
  <conditionalFormatting sqref="H3:H52">
    <cfRule type="cellIs" dxfId="306" priority="1" operator="equal">
      <formula>1025</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73A05-FF07-406A-9471-78963F213AB9}">
  <dimension ref="A1:M52"/>
  <sheetViews>
    <sheetView zoomScale="90" zoomScaleNormal="90" workbookViewId="0">
      <selection activeCell="H21" sqref="H21"/>
    </sheetView>
  </sheetViews>
  <sheetFormatPr defaultRowHeight="15" x14ac:dyDescent="0.25"/>
  <cols>
    <col min="1" max="1" width="19.7109375" bestFit="1" customWidth="1"/>
    <col min="2" max="2" width="25.85546875" customWidth="1"/>
    <col min="3" max="3" width="15.28515625" customWidth="1"/>
    <col min="4" max="4" width="18.85546875" customWidth="1"/>
    <col min="5" max="5" width="13.85546875" customWidth="1"/>
    <col min="6" max="6" width="14.140625" customWidth="1"/>
    <col min="9" max="9" width="7" customWidth="1"/>
    <col min="11" max="11" width="21.85546875" customWidth="1"/>
    <col min="12" max="12" width="25" bestFit="1" customWidth="1"/>
    <col min="13" max="13" width="3.28515625" bestFit="1" customWidth="1"/>
    <col min="14" max="14" width="24.42578125" bestFit="1" customWidth="1"/>
    <col min="15" max="15" width="18.85546875" bestFit="1" customWidth="1"/>
    <col min="16" max="16" width="19.140625" bestFit="1" customWidth="1"/>
  </cols>
  <sheetData>
    <row r="1" spans="1:13" x14ac:dyDescent="0.25">
      <c r="A1" s="42" t="s">
        <v>109</v>
      </c>
      <c r="B1" s="42"/>
      <c r="C1" s="42"/>
      <c r="D1" s="42"/>
      <c r="E1" s="42"/>
      <c r="F1" s="42"/>
      <c r="K1" s="6" t="s">
        <v>0</v>
      </c>
      <c r="L1" s="6" t="s">
        <v>98</v>
      </c>
    </row>
    <row r="2" spans="1:13" x14ac:dyDescent="0.25">
      <c r="A2" s="20" t="s">
        <v>0</v>
      </c>
      <c r="B2" s="21" t="s">
        <v>110</v>
      </c>
      <c r="C2" s="21" t="s">
        <v>111</v>
      </c>
      <c r="D2" s="21" t="s">
        <v>95</v>
      </c>
      <c r="E2" s="21" t="s">
        <v>96</v>
      </c>
      <c r="F2" s="22" t="s">
        <v>97</v>
      </c>
      <c r="K2" s="5" t="s">
        <v>38</v>
      </c>
      <c r="L2" s="4" t="s">
        <v>91</v>
      </c>
      <c r="M2" s="10">
        <v>85</v>
      </c>
    </row>
    <row r="3" spans="1:13" x14ac:dyDescent="0.25">
      <c r="A3" s="15" t="s">
        <v>38</v>
      </c>
      <c r="B3" s="5">
        <f>VLOOKUP('Road Accident Data 2019'!I2,'Road Accident Data 2019'!I2:M52,1,FALSE)</f>
        <v>85</v>
      </c>
      <c r="C3" s="5">
        <f>VLOOKUP('Road Accident Data 2019'!J2,'Road Accident Data 2019'!J2:N52,1,FALSE)</f>
        <v>34</v>
      </c>
      <c r="D3" s="5">
        <f>VLOOKUP('Road Accident Data 2019'!K2,'Road Accident Data 2019'!K2:O52,1,FALSE)</f>
        <v>46</v>
      </c>
      <c r="E3" s="5">
        <f>VLOOKUP('Road Accident Data 2019'!L2,'Road Accident Data 2019'!L2:P52,1,FALSE)</f>
        <v>42</v>
      </c>
      <c r="F3" s="16">
        <f>VLOOKUP('Road Accident Data 2019'!M2,'Road Accident Data 2019'!M2:Q52,1,FALSE)</f>
        <v>88</v>
      </c>
      <c r="K3" s="5" t="s">
        <v>38</v>
      </c>
      <c r="L3" s="4" t="s">
        <v>112</v>
      </c>
      <c r="M3" s="10">
        <v>34</v>
      </c>
    </row>
    <row r="4" spans="1:13" x14ac:dyDescent="0.25">
      <c r="A4" s="15" t="s">
        <v>39</v>
      </c>
      <c r="B4" s="5">
        <f>VLOOKUP('Road Accident Data 2019'!I3,'Road Accident Data 2019'!I3:M53,1,FALSE)</f>
        <v>74</v>
      </c>
      <c r="C4" s="5">
        <f>VLOOKUP('Road Accident Data 2019'!J3,'Road Accident Data 2019'!J3:N53,1,FALSE)</f>
        <v>21</v>
      </c>
      <c r="D4" s="5">
        <f>VLOOKUP('Road Accident Data 2019'!K3,'Road Accident Data 2019'!K3:O53,1,FALSE)</f>
        <v>38</v>
      </c>
      <c r="E4" s="5">
        <f>VLOOKUP('Road Accident Data 2019'!L3,'Road Accident Data 2019'!L3:P53,1,FALSE)</f>
        <v>32</v>
      </c>
      <c r="F4" s="16">
        <f>VLOOKUP('Road Accident Data 2019'!M3,'Road Accident Data 2019'!M3:Q53,1,FALSE)</f>
        <v>70</v>
      </c>
      <c r="K4" s="5" t="s">
        <v>38</v>
      </c>
      <c r="L4" s="4" t="s">
        <v>103</v>
      </c>
      <c r="M4" s="10">
        <v>46</v>
      </c>
    </row>
    <row r="5" spans="1:13" x14ac:dyDescent="0.25">
      <c r="A5" s="15" t="s">
        <v>40</v>
      </c>
      <c r="B5" s="5">
        <f>VLOOKUP('Road Accident Data 2019'!I4,'Road Accident Data 2019'!I4:M54,1,FALSE)</f>
        <v>113</v>
      </c>
      <c r="C5" s="5">
        <f>VLOOKUP('Road Accident Data 2019'!J4,'Road Accident Data 2019'!J4:N54,1,FALSE)</f>
        <v>44</v>
      </c>
      <c r="D5" s="5">
        <f>VLOOKUP('Road Accident Data 2019'!K4,'Road Accident Data 2019'!K4:O54,1,FALSE)</f>
        <v>60</v>
      </c>
      <c r="E5" s="5">
        <f>VLOOKUP('Road Accident Data 2019'!L4,'Road Accident Data 2019'!L4:P54,1,FALSE)</f>
        <v>42</v>
      </c>
      <c r="F5" s="16">
        <f>VLOOKUP('Road Accident Data 2019'!M4,'Road Accident Data 2019'!M4:Q54,1,FALSE)</f>
        <v>102</v>
      </c>
      <c r="K5" s="5" t="s">
        <v>38</v>
      </c>
      <c r="L5" s="4" t="s">
        <v>104</v>
      </c>
      <c r="M5" s="10">
        <v>42</v>
      </c>
    </row>
    <row r="6" spans="1:13" x14ac:dyDescent="0.25">
      <c r="A6" s="15" t="s">
        <v>41</v>
      </c>
      <c r="B6" s="5">
        <f>VLOOKUP('Road Accident Data 2019'!I5,'Road Accident Data 2019'!I5:M55,1,FALSE)</f>
        <v>0</v>
      </c>
      <c r="C6" s="5">
        <f>VLOOKUP('Road Accident Data 2019'!J5,'Road Accident Data 2019'!J5:N55,1,FALSE)</f>
        <v>0</v>
      </c>
      <c r="D6" s="5">
        <f>VLOOKUP('Road Accident Data 2019'!K5,'Road Accident Data 2019'!K5:O55,1,FALSE)</f>
        <v>0</v>
      </c>
      <c r="E6" s="5">
        <f>VLOOKUP('Road Accident Data 2019'!L5,'Road Accident Data 2019'!L5:P55,1,FALSE)</f>
        <v>0</v>
      </c>
      <c r="F6" s="16">
        <f>VLOOKUP('Road Accident Data 2019'!M5,'Road Accident Data 2019'!M5:Q55,1,FALSE)</f>
        <v>0</v>
      </c>
      <c r="K6" s="5" t="s">
        <v>38</v>
      </c>
      <c r="L6" s="4" t="s">
        <v>105</v>
      </c>
      <c r="M6" s="10">
        <v>88</v>
      </c>
    </row>
    <row r="7" spans="1:13" x14ac:dyDescent="0.25">
      <c r="A7" s="15" t="s">
        <v>42</v>
      </c>
      <c r="B7" s="5">
        <f>VLOOKUP('Road Accident Data 2019'!I6,'Road Accident Data 2019'!I6:M56,1,FALSE)</f>
        <v>9</v>
      </c>
      <c r="C7" s="5">
        <f>VLOOKUP('Road Accident Data 2019'!J6,'Road Accident Data 2019'!J6:N56,1,FALSE)</f>
        <v>5</v>
      </c>
      <c r="D7" s="5">
        <f>VLOOKUP('Road Accident Data 2019'!K6,'Road Accident Data 2019'!K6:O56,1,FALSE)</f>
        <v>4</v>
      </c>
      <c r="E7" s="5">
        <f>VLOOKUP('Road Accident Data 2019'!L6,'Road Accident Data 2019'!L6:P56,1,FALSE)</f>
        <v>1</v>
      </c>
      <c r="F7" s="16">
        <f>VLOOKUP('Road Accident Data 2019'!M6,'Road Accident Data 2019'!M6:Q56,1,FALSE)</f>
        <v>5</v>
      </c>
    </row>
    <row r="8" spans="1:13" x14ac:dyDescent="0.25">
      <c r="A8" s="15" t="s">
        <v>43</v>
      </c>
      <c r="B8" s="5">
        <f>VLOOKUP('Road Accident Data 2019'!I7,'Road Accident Data 2019'!I7:M57,1,FALSE)</f>
        <v>6</v>
      </c>
      <c r="C8" s="5">
        <f>VLOOKUP('Road Accident Data 2019'!J7,'Road Accident Data 2019'!J7:N57,1,FALSE)</f>
        <v>1</v>
      </c>
      <c r="D8" s="5">
        <f>VLOOKUP('Road Accident Data 2019'!K7,'Road Accident Data 2019'!K7:O57,1,FALSE)</f>
        <v>3</v>
      </c>
      <c r="E8" s="5">
        <f>VLOOKUP('Road Accident Data 2019'!L7,'Road Accident Data 2019'!L7:P57,1,FALSE)</f>
        <v>1</v>
      </c>
      <c r="F8" s="16">
        <f>VLOOKUP('Road Accident Data 2019'!M7,'Road Accident Data 2019'!M7:Q57,1,FALSE)</f>
        <v>4</v>
      </c>
    </row>
    <row r="9" spans="1:13" x14ac:dyDescent="0.25">
      <c r="A9" s="15" t="s">
        <v>44</v>
      </c>
      <c r="B9" s="5">
        <f>VLOOKUP('Road Accident Data 2019'!I8,'Road Accident Data 2019'!I8:M58,1,FALSE)</f>
        <v>217</v>
      </c>
      <c r="C9" s="5">
        <f>VLOOKUP('Road Accident Data 2019'!J8,'Road Accident Data 2019'!J8:N58,1,FALSE)</f>
        <v>22</v>
      </c>
      <c r="D9" s="5">
        <f>VLOOKUP('Road Accident Data 2019'!K8,'Road Accident Data 2019'!K8:O58,1,FALSE)</f>
        <v>96</v>
      </c>
      <c r="E9" s="5">
        <f>VLOOKUP('Road Accident Data 2019'!L8,'Road Accident Data 2019'!L8:P58,1,FALSE)</f>
        <v>101</v>
      </c>
      <c r="F9" s="16">
        <f>VLOOKUP('Road Accident Data 2019'!M8,'Road Accident Data 2019'!M8:Q58,1,FALSE)</f>
        <v>197</v>
      </c>
    </row>
    <row r="10" spans="1:13" x14ac:dyDescent="0.25">
      <c r="A10" s="15" t="s">
        <v>45</v>
      </c>
      <c r="B10" s="5">
        <f>VLOOKUP('Road Accident Data 2019'!I9,'Road Accident Data 2019'!I9:M59,1,FALSE)</f>
        <v>346</v>
      </c>
      <c r="C10" s="5">
        <f>VLOOKUP('Road Accident Data 2019'!J9,'Road Accident Data 2019'!J9:N59,1,FALSE)</f>
        <v>34</v>
      </c>
      <c r="D10" s="5">
        <f>VLOOKUP('Road Accident Data 2019'!K9,'Road Accident Data 2019'!K9:O59,1,FALSE)</f>
        <v>37</v>
      </c>
      <c r="E10" s="5">
        <f>VLOOKUP('Road Accident Data 2019'!L9,'Road Accident Data 2019'!L9:P59,1,FALSE)</f>
        <v>229</v>
      </c>
      <c r="F10" s="16">
        <f>VLOOKUP('Road Accident Data 2019'!M9,'Road Accident Data 2019'!M9:Q59,1,FALSE)</f>
        <v>266</v>
      </c>
    </row>
    <row r="11" spans="1:13" x14ac:dyDescent="0.25">
      <c r="A11" s="15" t="s">
        <v>46</v>
      </c>
      <c r="B11" s="5">
        <f>VLOOKUP('Road Accident Data 2019'!I10,'Road Accident Data 2019'!I10:M60,1,FALSE)</f>
        <v>0</v>
      </c>
      <c r="C11" s="5">
        <f>VLOOKUP('Road Accident Data 2019'!J10,'Road Accident Data 2019'!J10:N60,1,FALSE)</f>
        <v>0</v>
      </c>
      <c r="D11" s="5">
        <f>VLOOKUP('Road Accident Data 2019'!K10,'Road Accident Data 2019'!K10:O60,1,FALSE)</f>
        <v>0</v>
      </c>
      <c r="E11" s="5">
        <f>VLOOKUP('Road Accident Data 2019'!L10,'Road Accident Data 2019'!L10:P60,1,FALSE)</f>
        <v>0</v>
      </c>
      <c r="F11" s="16">
        <f>VLOOKUP('Road Accident Data 2019'!M10,'Road Accident Data 2019'!M10:Q60,1,FALSE)</f>
        <v>0</v>
      </c>
    </row>
    <row r="12" spans="1:13" x14ac:dyDescent="0.25">
      <c r="A12" s="15" t="s">
        <v>47</v>
      </c>
      <c r="B12" s="5">
        <f>VLOOKUP('Road Accident Data 2019'!I11,'Road Accident Data 2019'!I11:M61,1,FALSE)</f>
        <v>62</v>
      </c>
      <c r="C12" s="5">
        <f>VLOOKUP('Road Accident Data 2019'!J11,'Road Accident Data 2019'!J11:N61,1,FALSE)</f>
        <v>5</v>
      </c>
      <c r="D12" s="5">
        <f>VLOOKUP('Road Accident Data 2019'!K11,'Road Accident Data 2019'!K11:O61,1,FALSE)</f>
        <v>27</v>
      </c>
      <c r="E12" s="5">
        <f>VLOOKUP('Road Accident Data 2019'!L11,'Road Accident Data 2019'!L11:P61,1,FALSE)</f>
        <v>42</v>
      </c>
      <c r="F12" s="16">
        <f>VLOOKUP('Road Accident Data 2019'!M11,'Road Accident Data 2019'!M11:Q61,1,FALSE)</f>
        <v>69</v>
      </c>
    </row>
    <row r="13" spans="1:13" x14ac:dyDescent="0.25">
      <c r="A13" s="15" t="s">
        <v>48</v>
      </c>
      <c r="B13" s="5">
        <f>VLOOKUP('Road Accident Data 2019'!I12,'Road Accident Data 2019'!I12:M62,1,FALSE)</f>
        <v>221</v>
      </c>
      <c r="C13" s="5">
        <f>VLOOKUP('Road Accident Data 2019'!J12,'Road Accident Data 2019'!J12:N62,1,FALSE)</f>
        <v>44</v>
      </c>
      <c r="D13" s="5">
        <f>VLOOKUP('Road Accident Data 2019'!K12,'Road Accident Data 2019'!K12:O62,1,FALSE)</f>
        <v>89</v>
      </c>
      <c r="E13" s="5">
        <f>VLOOKUP('Road Accident Data 2019'!L12,'Road Accident Data 2019'!L12:P62,1,FALSE)</f>
        <v>107</v>
      </c>
      <c r="F13" s="16">
        <f>VLOOKUP('Road Accident Data 2019'!M12,'Road Accident Data 2019'!M12:Q62,1,FALSE)</f>
        <v>196</v>
      </c>
    </row>
    <row r="14" spans="1:13" x14ac:dyDescent="0.25">
      <c r="A14" s="15" t="s">
        <v>49</v>
      </c>
      <c r="B14" s="5">
        <f>VLOOKUP('Road Accident Data 2019'!I13,'Road Accident Data 2019'!I13:M63,1,FALSE)</f>
        <v>354</v>
      </c>
      <c r="C14" s="5">
        <f>VLOOKUP('Road Accident Data 2019'!J13,'Road Accident Data 2019'!J13:N63,1,FALSE)</f>
        <v>72</v>
      </c>
      <c r="D14" s="5">
        <f>VLOOKUP('Road Accident Data 2019'!K13,'Road Accident Data 2019'!K13:O63,1,FALSE)</f>
        <v>40</v>
      </c>
      <c r="E14" s="5">
        <f>VLOOKUP('Road Accident Data 2019'!L13,'Road Accident Data 2019'!L13:P63,1,FALSE)</f>
        <v>340</v>
      </c>
      <c r="F14" s="16">
        <f>VLOOKUP('Road Accident Data 2019'!M13,'Road Accident Data 2019'!M13:Q63,1,FALSE)</f>
        <v>380</v>
      </c>
    </row>
    <row r="15" spans="1:13" x14ac:dyDescent="0.25">
      <c r="A15" s="15" t="s">
        <v>50</v>
      </c>
      <c r="B15" s="5">
        <f>VLOOKUP('Road Accident Data 2019'!I14,'Road Accident Data 2019'!I14:M64,1,FALSE)</f>
        <v>50</v>
      </c>
      <c r="C15" s="5">
        <f>VLOOKUP('Road Accident Data 2019'!J14,'Road Accident Data 2019'!J14:N64,1,FALSE)</f>
        <v>41</v>
      </c>
      <c r="D15" s="5">
        <f>VLOOKUP('Road Accident Data 2019'!K14,'Road Accident Data 2019'!K14:O64,1,FALSE)</f>
        <v>14</v>
      </c>
      <c r="E15" s="5">
        <f>VLOOKUP('Road Accident Data 2019'!L14,'Road Accident Data 2019'!L14:P64,1,FALSE)</f>
        <v>4</v>
      </c>
      <c r="F15" s="16">
        <f>VLOOKUP('Road Accident Data 2019'!M14,'Road Accident Data 2019'!M14:Q64,1,FALSE)</f>
        <v>18</v>
      </c>
    </row>
    <row r="16" spans="1:13" x14ac:dyDescent="0.25">
      <c r="A16" s="15" t="s">
        <v>51</v>
      </c>
      <c r="B16" s="5">
        <f>VLOOKUP('Road Accident Data 2019'!I15,'Road Accident Data 2019'!I15:M65,1,FALSE)</f>
        <v>0</v>
      </c>
      <c r="C16" s="5">
        <f>VLOOKUP('Road Accident Data 2019'!J15,'Road Accident Data 2019'!J15:N65,1,FALSE)</f>
        <v>0</v>
      </c>
      <c r="D16" s="5">
        <f>VLOOKUP('Road Accident Data 2019'!K15,'Road Accident Data 2019'!K15:O65,1,FALSE)</f>
        <v>0</v>
      </c>
      <c r="E16" s="5">
        <f>VLOOKUP('Road Accident Data 2019'!L15,'Road Accident Data 2019'!L15:P65,1,FALSE)</f>
        <v>0</v>
      </c>
      <c r="F16" s="16">
        <f>VLOOKUP('Road Accident Data 2019'!M15,'Road Accident Data 2019'!M15:Q65,1,FALSE)</f>
        <v>0</v>
      </c>
    </row>
    <row r="17" spans="1:13" x14ac:dyDescent="0.25">
      <c r="A17" s="15" t="s">
        <v>52</v>
      </c>
      <c r="B17" s="5">
        <f>VLOOKUP('Road Accident Data 2019'!I16,'Road Accident Data 2019'!I16:M66,1,FALSE)</f>
        <v>10</v>
      </c>
      <c r="C17" s="5">
        <f>VLOOKUP('Road Accident Data 2019'!J16,'Road Accident Data 2019'!J16:N66,1,FALSE)</f>
        <v>0</v>
      </c>
      <c r="D17" s="5">
        <f>VLOOKUP('Road Accident Data 2019'!K16,'Road Accident Data 2019'!K16:O66,1,FALSE)</f>
        <v>9</v>
      </c>
      <c r="E17" s="5">
        <f>VLOOKUP('Road Accident Data 2019'!L16,'Road Accident Data 2019'!L16:P66,1,FALSE)</f>
        <v>6</v>
      </c>
      <c r="F17" s="16">
        <f>VLOOKUP('Road Accident Data 2019'!M16,'Road Accident Data 2019'!M16:Q66,1,FALSE)</f>
        <v>15</v>
      </c>
      <c r="K17" s="12" t="s">
        <v>106</v>
      </c>
      <c r="L17" s="12" t="s">
        <v>107</v>
      </c>
      <c r="M17" s="12" t="s">
        <v>108</v>
      </c>
    </row>
    <row r="18" spans="1:13" x14ac:dyDescent="0.25">
      <c r="A18" s="15" t="s">
        <v>53</v>
      </c>
      <c r="B18" s="5">
        <f>VLOOKUP('Road Accident Data 2019'!I17,'Road Accident Data 2019'!I17:M67,1,FALSE)</f>
        <v>160</v>
      </c>
      <c r="C18" s="5">
        <f>VLOOKUP('Road Accident Data 2019'!J17,'Road Accident Data 2019'!J17:N67,1,FALSE)</f>
        <v>20</v>
      </c>
      <c r="D18" s="5">
        <f>VLOOKUP('Road Accident Data 2019'!K17,'Road Accident Data 2019'!K17:O67,1,FALSE)</f>
        <v>8</v>
      </c>
      <c r="E18" s="5">
        <f>VLOOKUP('Road Accident Data 2019'!L17,'Road Accident Data 2019'!L17:P67,1,FALSE)</f>
        <v>105</v>
      </c>
      <c r="F18" s="16">
        <f>VLOOKUP('Road Accident Data 2019'!M17,'Road Accident Data 2019'!M17:Q67,1,FALSE)</f>
        <v>113</v>
      </c>
      <c r="K18" s="5" t="str">
        <f>INDEX(A3:A52,MATCH(MAX(B3:B52),B3:B52,0))</f>
        <v>Indore</v>
      </c>
      <c r="L18" s="5" t="str">
        <f>INDEX(A3:A52,MATCH(MAX(C3:C52),C3:C52,0))</f>
        <v>Indore</v>
      </c>
      <c r="M18" s="5" t="str">
        <f>INDEX(A3:A52,MATCH(MAX(F3:F52),F3:F52,0))</f>
        <v>Indore</v>
      </c>
    </row>
    <row r="19" spans="1:13" x14ac:dyDescent="0.25">
      <c r="A19" s="15" t="s">
        <v>54</v>
      </c>
      <c r="B19" s="5">
        <f>VLOOKUP('Road Accident Data 2019'!I18,'Road Accident Data 2019'!I18:M68,1,FALSE)</f>
        <v>165</v>
      </c>
      <c r="C19" s="5">
        <f>VLOOKUP('Road Accident Data 2019'!J18,'Road Accident Data 2019'!J18:N68,1,FALSE)</f>
        <v>15</v>
      </c>
      <c r="D19" s="5">
        <f>VLOOKUP('Road Accident Data 2019'!K18,'Road Accident Data 2019'!K18:O68,1,FALSE)</f>
        <v>7</v>
      </c>
      <c r="E19" s="5">
        <f>VLOOKUP('Road Accident Data 2019'!L18,'Road Accident Data 2019'!L18:P68,1,FALSE)</f>
        <v>127</v>
      </c>
      <c r="F19" s="16">
        <f>VLOOKUP('Road Accident Data 2019'!M18,'Road Accident Data 2019'!M18:Q68,1,FALSE)</f>
        <v>134</v>
      </c>
      <c r="K19" s="5">
        <f>MAX(B3:B52)</f>
        <v>868</v>
      </c>
      <c r="L19" s="5">
        <f>MAX(C2:C51)</f>
        <v>85</v>
      </c>
      <c r="M19" s="5">
        <f>MAX(F3:F52)</f>
        <v>746</v>
      </c>
    </row>
    <row r="20" spans="1:13" x14ac:dyDescent="0.25">
      <c r="A20" s="15" t="s">
        <v>55</v>
      </c>
      <c r="B20" s="5">
        <f>VLOOKUP('Road Accident Data 2019'!I19,'Road Accident Data 2019'!I19:M69,1,FALSE)</f>
        <v>868</v>
      </c>
      <c r="C20" s="5">
        <f>VLOOKUP('Road Accident Data 2019'!J19,'Road Accident Data 2019'!J19:N69,1,FALSE)</f>
        <v>85</v>
      </c>
      <c r="D20" s="5">
        <f>VLOOKUP('Road Accident Data 2019'!K19,'Road Accident Data 2019'!K19:O69,1,FALSE)</f>
        <v>12</v>
      </c>
      <c r="E20" s="5">
        <f>VLOOKUP('Road Accident Data 2019'!L19,'Road Accident Data 2019'!L19:P69,1,FALSE)</f>
        <v>734</v>
      </c>
      <c r="F20" s="16">
        <f>VLOOKUP('Road Accident Data 2019'!M19,'Road Accident Data 2019'!M19:Q69,1,FALSE)</f>
        <v>746</v>
      </c>
    </row>
    <row r="21" spans="1:13" x14ac:dyDescent="0.25">
      <c r="A21" s="15" t="s">
        <v>56</v>
      </c>
      <c r="B21" s="5">
        <f>VLOOKUP('Road Accident Data 2019'!I20,'Road Accident Data 2019'!I20:M70,1,FALSE)</f>
        <v>495</v>
      </c>
      <c r="C21" s="5">
        <f>VLOOKUP('Road Accident Data 2019'!J20,'Road Accident Data 2019'!J20:N70,1,FALSE)</f>
        <v>43</v>
      </c>
      <c r="D21" s="5">
        <f>VLOOKUP('Road Accident Data 2019'!K20,'Road Accident Data 2019'!K20:O70,1,FALSE)</f>
        <v>56</v>
      </c>
      <c r="E21" s="5">
        <f>VLOOKUP('Road Accident Data 2019'!L20,'Road Accident Data 2019'!L20:P70,1,FALSE)</f>
        <v>434</v>
      </c>
      <c r="F21" s="16">
        <f>VLOOKUP('Road Accident Data 2019'!M20,'Road Accident Data 2019'!M20:Q70,1,FALSE)</f>
        <v>490</v>
      </c>
    </row>
    <row r="22" spans="1:13" x14ac:dyDescent="0.25">
      <c r="A22" s="15" t="s">
        <v>57</v>
      </c>
      <c r="B22" s="5">
        <f>VLOOKUP('Road Accident Data 2019'!I21,'Road Accident Data 2019'!I21:M71,1,FALSE)</f>
        <v>73</v>
      </c>
      <c r="C22" s="5">
        <f>VLOOKUP('Road Accident Data 2019'!J21,'Road Accident Data 2019'!J21:N71,1,FALSE)</f>
        <v>15</v>
      </c>
      <c r="D22" s="5">
        <f>VLOOKUP('Road Accident Data 2019'!K21,'Road Accident Data 2019'!K21:O71,1,FALSE)</f>
        <v>28</v>
      </c>
      <c r="E22" s="5">
        <f>VLOOKUP('Road Accident Data 2019'!L21,'Road Accident Data 2019'!L21:P71,1,FALSE)</f>
        <v>34</v>
      </c>
      <c r="F22" s="16">
        <f>VLOOKUP('Road Accident Data 2019'!M21,'Road Accident Data 2019'!M21:Q71,1,FALSE)</f>
        <v>62</v>
      </c>
    </row>
    <row r="23" spans="1:13" x14ac:dyDescent="0.25">
      <c r="A23" s="15" t="s">
        <v>58</v>
      </c>
      <c r="B23" s="5">
        <f>VLOOKUP('Road Accident Data 2019'!I22,'Road Accident Data 2019'!I22:M72,1,FALSE)</f>
        <v>51</v>
      </c>
      <c r="C23" s="5">
        <f>VLOOKUP('Road Accident Data 2019'!J22,'Road Accident Data 2019'!J22:N72,1,FALSE)</f>
        <v>25</v>
      </c>
      <c r="D23" s="5">
        <f>VLOOKUP('Road Accident Data 2019'!K22,'Road Accident Data 2019'!K22:O72,1,FALSE)</f>
        <v>21</v>
      </c>
      <c r="E23" s="5">
        <f>VLOOKUP('Road Accident Data 2019'!L22,'Road Accident Data 2019'!L22:P72,1,FALSE)</f>
        <v>9</v>
      </c>
      <c r="F23" s="16">
        <f>VLOOKUP('Road Accident Data 2019'!M22,'Road Accident Data 2019'!M22:Q72,1,FALSE)</f>
        <v>30</v>
      </c>
    </row>
    <row r="24" spans="1:13" x14ac:dyDescent="0.25">
      <c r="A24" s="15" t="s">
        <v>59</v>
      </c>
      <c r="B24" s="5">
        <f>VLOOKUP('Road Accident Data 2019'!I23,'Road Accident Data 2019'!I23:M73,1,FALSE)</f>
        <v>38</v>
      </c>
      <c r="C24" s="5">
        <f>VLOOKUP('Road Accident Data 2019'!J23,'Road Accident Data 2019'!J23:N73,1,FALSE)</f>
        <v>10</v>
      </c>
      <c r="D24" s="5">
        <f>VLOOKUP('Road Accident Data 2019'!K23,'Road Accident Data 2019'!K23:O73,1,FALSE)</f>
        <v>8</v>
      </c>
      <c r="E24" s="5">
        <f>VLOOKUP('Road Accident Data 2019'!L23,'Road Accident Data 2019'!L23:P73,1,FALSE)</f>
        <v>23</v>
      </c>
      <c r="F24" s="16">
        <f>VLOOKUP('Road Accident Data 2019'!M23,'Road Accident Data 2019'!M23:Q73,1,FALSE)</f>
        <v>31</v>
      </c>
    </row>
    <row r="25" spans="1:13" x14ac:dyDescent="0.25">
      <c r="A25" s="15" t="s">
        <v>60</v>
      </c>
      <c r="B25" s="5">
        <f>VLOOKUP('Road Accident Data 2019'!I24,'Road Accident Data 2019'!I24:M74,1,FALSE)</f>
        <v>36</v>
      </c>
      <c r="C25" s="5">
        <f>VLOOKUP('Road Accident Data 2019'!J24,'Road Accident Data 2019'!J24:N74,1,FALSE)</f>
        <v>7</v>
      </c>
      <c r="D25" s="5">
        <f>VLOOKUP('Road Accident Data 2019'!K24,'Road Accident Data 2019'!K24:O74,1,FALSE)</f>
        <v>20</v>
      </c>
      <c r="E25" s="5">
        <f>VLOOKUP('Road Accident Data 2019'!L24,'Road Accident Data 2019'!L24:P74,1,FALSE)</f>
        <v>12</v>
      </c>
      <c r="F25" s="16">
        <f>VLOOKUP('Road Accident Data 2019'!M24,'Road Accident Data 2019'!M24:Q74,1,FALSE)</f>
        <v>32</v>
      </c>
    </row>
    <row r="26" spans="1:13" x14ac:dyDescent="0.25">
      <c r="A26" s="15" t="s">
        <v>61</v>
      </c>
      <c r="B26" s="5">
        <f>VLOOKUP('Road Accident Data 2019'!I25,'Road Accident Data 2019'!I25:M75,1,FALSE)</f>
        <v>33</v>
      </c>
      <c r="C26" s="5">
        <f>VLOOKUP('Road Accident Data 2019'!J25,'Road Accident Data 2019'!J25:N75,1,FALSE)</f>
        <v>16</v>
      </c>
      <c r="D26" s="5">
        <f>VLOOKUP('Road Accident Data 2019'!K25,'Road Accident Data 2019'!K25:O75,1,FALSE)</f>
        <v>24</v>
      </c>
      <c r="E26" s="5">
        <f>VLOOKUP('Road Accident Data 2019'!L25,'Road Accident Data 2019'!L25:P75,1,FALSE)</f>
        <v>4</v>
      </c>
      <c r="F26" s="16">
        <f>VLOOKUP('Road Accident Data 2019'!M25,'Road Accident Data 2019'!M25:Q75,1,FALSE)</f>
        <v>28</v>
      </c>
    </row>
    <row r="27" spans="1:13" x14ac:dyDescent="0.25">
      <c r="A27" s="15" t="s">
        <v>62</v>
      </c>
      <c r="B27" s="5">
        <f>VLOOKUP('Road Accident Data 2019'!I26,'Road Accident Data 2019'!I26:M76,1,FALSE)</f>
        <v>54</v>
      </c>
      <c r="C27" s="5">
        <f>VLOOKUP('Road Accident Data 2019'!J26,'Road Accident Data 2019'!J26:N76,1,FALSE)</f>
        <v>6</v>
      </c>
      <c r="D27" s="5">
        <f>VLOOKUP('Road Accident Data 2019'!K26,'Road Accident Data 2019'!K26:O76,1,FALSE)</f>
        <v>42</v>
      </c>
      <c r="E27" s="5">
        <f>VLOOKUP('Road Accident Data 2019'!L26,'Road Accident Data 2019'!L26:P76,1,FALSE)</f>
        <v>13</v>
      </c>
      <c r="F27" s="16">
        <f>VLOOKUP('Road Accident Data 2019'!M26,'Road Accident Data 2019'!M26:Q76,1,FALSE)</f>
        <v>55</v>
      </c>
    </row>
    <row r="28" spans="1:13" x14ac:dyDescent="0.25">
      <c r="A28" s="15" t="s">
        <v>63</v>
      </c>
      <c r="B28" s="5">
        <f>VLOOKUP('Road Accident Data 2019'!I27,'Road Accident Data 2019'!I27:M77,1,FALSE)</f>
        <v>90</v>
      </c>
      <c r="C28" s="5">
        <f>VLOOKUP('Road Accident Data 2019'!J27,'Road Accident Data 2019'!J27:N77,1,FALSE)</f>
        <v>8</v>
      </c>
      <c r="D28" s="5">
        <f>VLOOKUP('Road Accident Data 2019'!K27,'Road Accident Data 2019'!K27:O77,1,FALSE)</f>
        <v>68</v>
      </c>
      <c r="E28" s="5">
        <f>VLOOKUP('Road Accident Data 2019'!L27,'Road Accident Data 2019'!L27:P77,1,FALSE)</f>
        <v>13</v>
      </c>
      <c r="F28" s="16">
        <f>VLOOKUP('Road Accident Data 2019'!M27,'Road Accident Data 2019'!M27:Q77,1,FALSE)</f>
        <v>81</v>
      </c>
    </row>
    <row r="29" spans="1:13" x14ac:dyDescent="0.25">
      <c r="A29" s="15" t="s">
        <v>64</v>
      </c>
      <c r="B29" s="5">
        <f>VLOOKUP('Road Accident Data 2019'!I28,'Road Accident Data 2019'!I28:M78,1,FALSE)</f>
        <v>286</v>
      </c>
      <c r="C29" s="5">
        <f>VLOOKUP('Road Accident Data 2019'!J28,'Road Accident Data 2019'!J28:N78,1,FALSE)</f>
        <v>6</v>
      </c>
      <c r="D29" s="5">
        <f>VLOOKUP('Road Accident Data 2019'!K28,'Road Accident Data 2019'!K28:O78,1,FALSE)</f>
        <v>142</v>
      </c>
      <c r="E29" s="5">
        <f>VLOOKUP('Road Accident Data 2019'!L28,'Road Accident Data 2019'!L28:P78,1,FALSE)</f>
        <v>107</v>
      </c>
      <c r="F29" s="16">
        <f>VLOOKUP('Road Accident Data 2019'!M28,'Road Accident Data 2019'!M28:Q78,1,FALSE)</f>
        <v>249</v>
      </c>
    </row>
    <row r="30" spans="1:13" x14ac:dyDescent="0.25">
      <c r="A30" s="15" t="s">
        <v>65</v>
      </c>
      <c r="B30" s="5">
        <f>VLOOKUP('Road Accident Data 2019'!I29,'Road Accident Data 2019'!I29:M79,1,FALSE)</f>
        <v>113</v>
      </c>
      <c r="C30" s="5">
        <f>VLOOKUP('Road Accident Data 2019'!J29,'Road Accident Data 2019'!J29:N79,1,FALSE)</f>
        <v>12</v>
      </c>
      <c r="D30" s="5">
        <f>VLOOKUP('Road Accident Data 2019'!K29,'Road Accident Data 2019'!K29:O79,1,FALSE)</f>
        <v>107</v>
      </c>
      <c r="E30" s="5">
        <f>VLOOKUP('Road Accident Data 2019'!L29,'Road Accident Data 2019'!L29:P79,1,FALSE)</f>
        <v>23</v>
      </c>
      <c r="F30" s="16">
        <f>VLOOKUP('Road Accident Data 2019'!M29,'Road Accident Data 2019'!M29:Q79,1,FALSE)</f>
        <v>130</v>
      </c>
    </row>
    <row r="31" spans="1:13" x14ac:dyDescent="0.25">
      <c r="A31" s="15" t="s">
        <v>66</v>
      </c>
      <c r="B31" s="5">
        <f>VLOOKUP('Road Accident Data 2019'!I30,'Road Accident Data 2019'!I30:M80,1,FALSE)</f>
        <v>19</v>
      </c>
      <c r="C31" s="5">
        <f>VLOOKUP('Road Accident Data 2019'!J30,'Road Accident Data 2019'!J30:N80,1,FALSE)</f>
        <v>3</v>
      </c>
      <c r="D31" s="5">
        <f>VLOOKUP('Road Accident Data 2019'!K30,'Road Accident Data 2019'!K30:O80,1,FALSE)</f>
        <v>3</v>
      </c>
      <c r="E31" s="5">
        <f>VLOOKUP('Road Accident Data 2019'!L30,'Road Accident Data 2019'!L30:P80,1,FALSE)</f>
        <v>12</v>
      </c>
      <c r="F31" s="16">
        <f>VLOOKUP('Road Accident Data 2019'!M30,'Road Accident Data 2019'!M30:Q80,1,FALSE)</f>
        <v>15</v>
      </c>
    </row>
    <row r="32" spans="1:13" x14ac:dyDescent="0.25">
      <c r="A32" s="15" t="s">
        <v>67</v>
      </c>
      <c r="B32" s="5">
        <f>VLOOKUP('Road Accident Data 2019'!I31,'Road Accident Data 2019'!I31:M81,1,FALSE)</f>
        <v>136</v>
      </c>
      <c r="C32" s="5">
        <f>VLOOKUP('Road Accident Data 2019'!J31,'Road Accident Data 2019'!J31:N81,1,FALSE)</f>
        <v>62</v>
      </c>
      <c r="D32" s="5">
        <f>VLOOKUP('Road Accident Data 2019'!K31,'Road Accident Data 2019'!K31:O81,1,FALSE)</f>
        <v>46</v>
      </c>
      <c r="E32" s="5">
        <f>VLOOKUP('Road Accident Data 2019'!L31,'Road Accident Data 2019'!L31:P81,1,FALSE)</f>
        <v>32</v>
      </c>
      <c r="F32" s="16">
        <f>VLOOKUP('Road Accident Data 2019'!M31,'Road Accident Data 2019'!M31:Q81,1,FALSE)</f>
        <v>78</v>
      </c>
    </row>
    <row r="33" spans="1:6" x14ac:dyDescent="0.25">
      <c r="A33" s="15" t="s">
        <v>68</v>
      </c>
      <c r="B33" s="5">
        <f>VLOOKUP('Road Accident Data 2019'!I32,'Road Accident Data 2019'!I32:M82,1,FALSE)</f>
        <v>4</v>
      </c>
      <c r="C33" s="5">
        <f>VLOOKUP('Road Accident Data 2019'!J32,'Road Accident Data 2019'!J32:N82,1,FALSE)</f>
        <v>3</v>
      </c>
      <c r="D33" s="5">
        <f>VLOOKUP('Road Accident Data 2019'!K32,'Road Accident Data 2019'!K32:O82,1,FALSE)</f>
        <v>1</v>
      </c>
      <c r="E33" s="5">
        <f>VLOOKUP('Road Accident Data 2019'!L32,'Road Accident Data 2019'!L32:P82,1,FALSE)</f>
        <v>0</v>
      </c>
      <c r="F33" s="16">
        <f>VLOOKUP('Road Accident Data 2019'!M32,'Road Accident Data 2019'!M32:Q82,1,FALSE)</f>
        <v>1</v>
      </c>
    </row>
    <row r="34" spans="1:6" x14ac:dyDescent="0.25">
      <c r="A34" s="15" t="s">
        <v>69</v>
      </c>
      <c r="B34" s="5">
        <f>VLOOKUP('Road Accident Data 2019'!I33,'Road Accident Data 2019'!I33:M83,1,FALSE)</f>
        <v>11</v>
      </c>
      <c r="C34" s="5">
        <f>VLOOKUP('Road Accident Data 2019'!J33,'Road Accident Data 2019'!J33:N83,1,FALSE)</f>
        <v>3</v>
      </c>
      <c r="D34" s="5">
        <f>VLOOKUP('Road Accident Data 2019'!K33,'Road Accident Data 2019'!K33:O83,1,FALSE)</f>
        <v>4</v>
      </c>
      <c r="E34" s="5">
        <f>VLOOKUP('Road Accident Data 2019'!L33,'Road Accident Data 2019'!L33:P83,1,FALSE)</f>
        <v>8</v>
      </c>
      <c r="F34" s="16">
        <f>VLOOKUP('Road Accident Data 2019'!M33,'Road Accident Data 2019'!M33:Q83,1,FALSE)</f>
        <v>12</v>
      </c>
    </row>
    <row r="35" spans="1:6" x14ac:dyDescent="0.25">
      <c r="A35" s="15" t="s">
        <v>70</v>
      </c>
      <c r="B35" s="5">
        <f>VLOOKUP('Road Accident Data 2019'!I34,'Road Accident Data 2019'!I34:M84,1,FALSE)</f>
        <v>134</v>
      </c>
      <c r="C35" s="5">
        <f>VLOOKUP('Road Accident Data 2019'!J34,'Road Accident Data 2019'!J34:N84,1,FALSE)</f>
        <v>21</v>
      </c>
      <c r="D35" s="5">
        <f>VLOOKUP('Road Accident Data 2019'!K34,'Road Accident Data 2019'!K34:O84,1,FALSE)</f>
        <v>90</v>
      </c>
      <c r="E35" s="5">
        <f>VLOOKUP('Road Accident Data 2019'!L34,'Road Accident Data 2019'!L34:P84,1,FALSE)</f>
        <v>40</v>
      </c>
      <c r="F35" s="16">
        <f>VLOOKUP('Road Accident Data 2019'!M34,'Road Accident Data 2019'!M34:Q84,1,FALSE)</f>
        <v>130</v>
      </c>
    </row>
    <row r="36" spans="1:6" x14ac:dyDescent="0.25">
      <c r="A36" s="15" t="s">
        <v>71</v>
      </c>
      <c r="B36" s="5">
        <f>VLOOKUP('Road Accident Data 2019'!I35,'Road Accident Data 2019'!I35:M85,1,FALSE)</f>
        <v>68</v>
      </c>
      <c r="C36" s="5">
        <f>VLOOKUP('Road Accident Data 2019'!J35,'Road Accident Data 2019'!J35:N85,1,FALSE)</f>
        <v>30</v>
      </c>
      <c r="D36" s="5">
        <f>VLOOKUP('Road Accident Data 2019'!K35,'Road Accident Data 2019'!K35:O85,1,FALSE)</f>
        <v>9</v>
      </c>
      <c r="E36" s="5">
        <f>VLOOKUP('Road Accident Data 2019'!L35,'Road Accident Data 2019'!L35:P85,1,FALSE)</f>
        <v>32</v>
      </c>
      <c r="F36" s="16">
        <f>VLOOKUP('Road Accident Data 2019'!M35,'Road Accident Data 2019'!M35:Q85,1,FALSE)</f>
        <v>41</v>
      </c>
    </row>
    <row r="37" spans="1:6" x14ac:dyDescent="0.25">
      <c r="A37" s="15" t="s">
        <v>72</v>
      </c>
      <c r="B37" s="5">
        <f>VLOOKUP('Road Accident Data 2019'!I36,'Road Accident Data 2019'!I36:M86,1,FALSE)</f>
        <v>26</v>
      </c>
      <c r="C37" s="5">
        <f>VLOOKUP('Road Accident Data 2019'!J36,'Road Accident Data 2019'!J36:N86,1,FALSE)</f>
        <v>0</v>
      </c>
      <c r="D37" s="5">
        <f>VLOOKUP('Road Accident Data 2019'!K36,'Road Accident Data 2019'!K36:O86,1,FALSE)</f>
        <v>17</v>
      </c>
      <c r="E37" s="5">
        <f>VLOOKUP('Road Accident Data 2019'!L36,'Road Accident Data 2019'!L36:P86,1,FALSE)</f>
        <v>11</v>
      </c>
      <c r="F37" s="16">
        <f>VLOOKUP('Road Accident Data 2019'!M36,'Road Accident Data 2019'!M36:Q86,1,FALSE)</f>
        <v>28</v>
      </c>
    </row>
    <row r="38" spans="1:6" x14ac:dyDescent="0.25">
      <c r="A38" s="15" t="s">
        <v>73</v>
      </c>
      <c r="B38" s="5">
        <f>VLOOKUP('Road Accident Data 2019'!I37,'Road Accident Data 2019'!I37:M87,1,FALSE)</f>
        <v>59</v>
      </c>
      <c r="C38" s="5">
        <f>VLOOKUP('Road Accident Data 2019'!J37,'Road Accident Data 2019'!J37:N87,1,FALSE)</f>
        <v>9</v>
      </c>
      <c r="D38" s="5">
        <f>VLOOKUP('Road Accident Data 2019'!K37,'Road Accident Data 2019'!K37:O87,1,FALSE)</f>
        <v>44</v>
      </c>
      <c r="E38" s="5">
        <f>VLOOKUP('Road Accident Data 2019'!L37,'Road Accident Data 2019'!L37:P87,1,FALSE)</f>
        <v>25</v>
      </c>
      <c r="F38" s="16">
        <f>VLOOKUP('Road Accident Data 2019'!M37,'Road Accident Data 2019'!M37:Q87,1,FALSE)</f>
        <v>69</v>
      </c>
    </row>
    <row r="39" spans="1:6" x14ac:dyDescent="0.25">
      <c r="A39" s="15" t="s">
        <v>74</v>
      </c>
      <c r="B39" s="5">
        <f>VLOOKUP('Road Accident Data 2019'!I38,'Road Accident Data 2019'!I38:M88,1,FALSE)</f>
        <v>6</v>
      </c>
      <c r="C39" s="5">
        <f>VLOOKUP('Road Accident Data 2019'!J38,'Road Accident Data 2019'!J38:N88,1,FALSE)</f>
        <v>2</v>
      </c>
      <c r="D39" s="5">
        <f>VLOOKUP('Road Accident Data 2019'!K38,'Road Accident Data 2019'!K38:O88,1,FALSE)</f>
        <v>4</v>
      </c>
      <c r="E39" s="5">
        <f>VLOOKUP('Road Accident Data 2019'!L38,'Road Accident Data 2019'!L38:P88,1,FALSE)</f>
        <v>0</v>
      </c>
      <c r="F39" s="16">
        <f>VLOOKUP('Road Accident Data 2019'!M38,'Road Accident Data 2019'!M38:Q88,1,FALSE)</f>
        <v>4</v>
      </c>
    </row>
    <row r="40" spans="1:6" x14ac:dyDescent="0.25">
      <c r="A40" s="15" t="s">
        <v>75</v>
      </c>
      <c r="B40" s="5">
        <f>VLOOKUP('Road Accident Data 2019'!I39,'Road Accident Data 2019'!I39:M89,1,FALSE)</f>
        <v>35</v>
      </c>
      <c r="C40" s="5">
        <f>VLOOKUP('Road Accident Data 2019'!J39,'Road Accident Data 2019'!J39:N89,1,FALSE)</f>
        <v>16</v>
      </c>
      <c r="D40" s="5">
        <f>VLOOKUP('Road Accident Data 2019'!K39,'Road Accident Data 2019'!K39:O89,1,FALSE)</f>
        <v>25</v>
      </c>
      <c r="E40" s="5">
        <f>VLOOKUP('Road Accident Data 2019'!L39,'Road Accident Data 2019'!L39:P89,1,FALSE)</f>
        <v>2</v>
      </c>
      <c r="F40" s="16">
        <f>VLOOKUP('Road Accident Data 2019'!M39,'Road Accident Data 2019'!M39:Q89,1,FALSE)</f>
        <v>27</v>
      </c>
    </row>
    <row r="41" spans="1:6" x14ac:dyDescent="0.25">
      <c r="A41" s="15" t="s">
        <v>76</v>
      </c>
      <c r="B41" s="5">
        <f>VLOOKUP('Road Accident Data 2019'!I40,'Road Accident Data 2019'!I40:M90,1,FALSE)</f>
        <v>110</v>
      </c>
      <c r="C41" s="5">
        <f>VLOOKUP('Road Accident Data 2019'!J40,'Road Accident Data 2019'!J40:N90,1,FALSE)</f>
        <v>24</v>
      </c>
      <c r="D41" s="5">
        <f>VLOOKUP('Road Accident Data 2019'!K40,'Road Accident Data 2019'!K40:O90,1,FALSE)</f>
        <v>66</v>
      </c>
      <c r="E41" s="5">
        <f>VLOOKUP('Road Accident Data 2019'!L40,'Road Accident Data 2019'!L40:P90,1,FALSE)</f>
        <v>17</v>
      </c>
      <c r="F41" s="16">
        <f>VLOOKUP('Road Accident Data 2019'!M40,'Road Accident Data 2019'!M40:Q90,1,FALSE)</f>
        <v>83</v>
      </c>
    </row>
    <row r="42" spans="1:6" x14ac:dyDescent="0.25">
      <c r="A42" s="15" t="s">
        <v>77</v>
      </c>
      <c r="B42" s="5">
        <f>VLOOKUP('Road Accident Data 2019'!I41,'Road Accident Data 2019'!I41:M91,1,FALSE)</f>
        <v>59</v>
      </c>
      <c r="C42" s="5">
        <f>VLOOKUP('Road Accident Data 2019'!J41,'Road Accident Data 2019'!J41:N91,1,FALSE)</f>
        <v>16</v>
      </c>
      <c r="D42" s="5">
        <f>VLOOKUP('Road Accident Data 2019'!K41,'Road Accident Data 2019'!K41:O91,1,FALSE)</f>
        <v>7</v>
      </c>
      <c r="E42" s="5">
        <f>VLOOKUP('Road Accident Data 2019'!L41,'Road Accident Data 2019'!L41:P91,1,FALSE)</f>
        <v>33</v>
      </c>
      <c r="F42" s="16">
        <f>VLOOKUP('Road Accident Data 2019'!M41,'Road Accident Data 2019'!M41:Q91,1,FALSE)</f>
        <v>40</v>
      </c>
    </row>
    <row r="43" spans="1:6" x14ac:dyDescent="0.25">
      <c r="A43" s="15" t="s">
        <v>78</v>
      </c>
      <c r="B43" s="5">
        <f>VLOOKUP('Road Accident Data 2019'!I42,'Road Accident Data 2019'!I42:M92,1,FALSE)</f>
        <v>2</v>
      </c>
      <c r="C43" s="5">
        <f>VLOOKUP('Road Accident Data 2019'!J42,'Road Accident Data 2019'!J42:N92,1,FALSE)</f>
        <v>0</v>
      </c>
      <c r="D43" s="5">
        <f>VLOOKUP('Road Accident Data 2019'!K42,'Road Accident Data 2019'!K42:O92,1,FALSE)</f>
        <v>0</v>
      </c>
      <c r="E43" s="5">
        <f>VLOOKUP('Road Accident Data 2019'!L42,'Road Accident Data 2019'!L42:P92,1,FALSE)</f>
        <v>2</v>
      </c>
      <c r="F43" s="16">
        <f>VLOOKUP('Road Accident Data 2019'!M42,'Road Accident Data 2019'!M42:Q92,1,FALSE)</f>
        <v>2</v>
      </c>
    </row>
    <row r="44" spans="1:6" x14ac:dyDescent="0.25">
      <c r="A44" s="15" t="s">
        <v>79</v>
      </c>
      <c r="B44" s="5">
        <f>VLOOKUP('Road Accident Data 2019'!I43,'Road Accident Data 2019'!I43:M93,1,FALSE)</f>
        <v>0</v>
      </c>
      <c r="C44" s="5">
        <f>VLOOKUP('Road Accident Data 2019'!J43,'Road Accident Data 2019'!J43:N93,1,FALSE)</f>
        <v>0</v>
      </c>
      <c r="D44" s="5">
        <f>VLOOKUP('Road Accident Data 2019'!K43,'Road Accident Data 2019'!K43:O93,1,FALSE)</f>
        <v>0</v>
      </c>
      <c r="E44" s="5">
        <f>VLOOKUP('Road Accident Data 2019'!L43,'Road Accident Data 2019'!L43:P93,1,FALSE)</f>
        <v>0</v>
      </c>
      <c r="F44" s="16">
        <f>VLOOKUP('Road Accident Data 2019'!M43,'Road Accident Data 2019'!M43:Q93,1,FALSE)</f>
        <v>0</v>
      </c>
    </row>
    <row r="45" spans="1:6" x14ac:dyDescent="0.25">
      <c r="A45" s="15" t="s">
        <v>80</v>
      </c>
      <c r="B45" s="5">
        <f>VLOOKUP('Road Accident Data 2019'!I44,'Road Accident Data 2019'!I44:M94,1,FALSE)</f>
        <v>27</v>
      </c>
      <c r="C45" s="5">
        <f>VLOOKUP('Road Accident Data 2019'!J44,'Road Accident Data 2019'!J44:N94,1,FALSE)</f>
        <v>8</v>
      </c>
      <c r="D45" s="5">
        <f>VLOOKUP('Road Accident Data 2019'!K44,'Road Accident Data 2019'!K44:O94,1,FALSE)</f>
        <v>13</v>
      </c>
      <c r="E45" s="5">
        <f>VLOOKUP('Road Accident Data 2019'!L44,'Road Accident Data 2019'!L44:P94,1,FALSE)</f>
        <v>4</v>
      </c>
      <c r="F45" s="16">
        <f>VLOOKUP('Road Accident Data 2019'!M44,'Road Accident Data 2019'!M44:Q94,1,FALSE)</f>
        <v>17</v>
      </c>
    </row>
    <row r="46" spans="1:6" x14ac:dyDescent="0.25">
      <c r="A46" s="15" t="s">
        <v>81</v>
      </c>
      <c r="B46" s="5">
        <f>VLOOKUP('Road Accident Data 2019'!I45,'Road Accident Data 2019'!I45:M95,1,FALSE)</f>
        <v>137</v>
      </c>
      <c r="C46" s="5">
        <f>VLOOKUP('Road Accident Data 2019'!J45,'Road Accident Data 2019'!J45:N95,1,FALSE)</f>
        <v>13</v>
      </c>
      <c r="D46" s="5">
        <f>VLOOKUP('Road Accident Data 2019'!K45,'Road Accident Data 2019'!K45:O95,1,FALSE)</f>
        <v>119</v>
      </c>
      <c r="E46" s="5">
        <f>VLOOKUP('Road Accident Data 2019'!L45,'Road Accident Data 2019'!L45:P95,1,FALSE)</f>
        <v>29</v>
      </c>
      <c r="F46" s="16">
        <f>VLOOKUP('Road Accident Data 2019'!M45,'Road Accident Data 2019'!M45:Q95,1,FALSE)</f>
        <v>148</v>
      </c>
    </row>
    <row r="47" spans="1:6" x14ac:dyDescent="0.25">
      <c r="A47" s="15" t="s">
        <v>82</v>
      </c>
      <c r="B47" s="5">
        <f>VLOOKUP('Road Accident Data 2019'!I46,'Road Accident Data 2019'!I46:M96,1,FALSE)</f>
        <v>237</v>
      </c>
      <c r="C47" s="5">
        <f>VLOOKUP('Road Accident Data 2019'!J46,'Road Accident Data 2019'!J46:N96,1,FALSE)</f>
        <v>22</v>
      </c>
      <c r="D47" s="5">
        <f>VLOOKUP('Road Accident Data 2019'!K46,'Road Accident Data 2019'!K46:O96,1,FALSE)</f>
        <v>181</v>
      </c>
      <c r="E47" s="5">
        <f>VLOOKUP('Road Accident Data 2019'!L46,'Road Accident Data 2019'!L46:P96,1,FALSE)</f>
        <v>86</v>
      </c>
      <c r="F47" s="16">
        <f>VLOOKUP('Road Accident Data 2019'!M46,'Road Accident Data 2019'!M46:Q96,1,FALSE)</f>
        <v>267</v>
      </c>
    </row>
    <row r="48" spans="1:6" x14ac:dyDescent="0.25">
      <c r="A48" s="15" t="s">
        <v>83</v>
      </c>
      <c r="B48" s="5">
        <f>VLOOKUP('Road Accident Data 2019'!I47,'Road Accident Data 2019'!I47:M97,1,FALSE)</f>
        <v>18</v>
      </c>
      <c r="C48" s="5">
        <f>VLOOKUP('Road Accident Data 2019'!J47,'Road Accident Data 2019'!J47:N97,1,FALSE)</f>
        <v>6</v>
      </c>
      <c r="D48" s="5">
        <f>VLOOKUP('Road Accident Data 2019'!K47,'Road Accident Data 2019'!K47:O97,1,FALSE)</f>
        <v>0</v>
      </c>
      <c r="E48" s="5">
        <f>VLOOKUP('Road Accident Data 2019'!L47,'Road Accident Data 2019'!L47:P97,1,FALSE)</f>
        <v>17</v>
      </c>
      <c r="F48" s="16">
        <f>VLOOKUP('Road Accident Data 2019'!M47,'Road Accident Data 2019'!M47:Q97,1,FALSE)</f>
        <v>17</v>
      </c>
    </row>
    <row r="49" spans="1:6" x14ac:dyDescent="0.25">
      <c r="A49" s="15" t="s">
        <v>84</v>
      </c>
      <c r="B49" s="5">
        <f>VLOOKUP('Road Accident Data 2019'!I48,'Road Accident Data 2019'!I48:M98,1,FALSE)</f>
        <v>10</v>
      </c>
      <c r="C49" s="5">
        <f>VLOOKUP('Road Accident Data 2019'!J48,'Road Accident Data 2019'!J48:N98,1,FALSE)</f>
        <v>1</v>
      </c>
      <c r="D49" s="5">
        <f>VLOOKUP('Road Accident Data 2019'!K48,'Road Accident Data 2019'!K48:O98,1,FALSE)</f>
        <v>6</v>
      </c>
      <c r="E49" s="5">
        <f>VLOOKUP('Road Accident Data 2019'!L48,'Road Accident Data 2019'!L48:P98,1,FALSE)</f>
        <v>5</v>
      </c>
      <c r="F49" s="16">
        <f>VLOOKUP('Road Accident Data 2019'!M48,'Road Accident Data 2019'!M48:Q98,1,FALSE)</f>
        <v>11</v>
      </c>
    </row>
    <row r="50" spans="1:6" x14ac:dyDescent="0.25">
      <c r="A50" s="15" t="s">
        <v>85</v>
      </c>
      <c r="B50" s="5">
        <f>VLOOKUP('Road Accident Data 2019'!I49,'Road Accident Data 2019'!I49:M99,1,FALSE)</f>
        <v>41</v>
      </c>
      <c r="C50" s="5">
        <f>VLOOKUP('Road Accident Data 2019'!J49,'Road Accident Data 2019'!J49:N99,1,FALSE)</f>
        <v>18</v>
      </c>
      <c r="D50" s="5">
        <f>VLOOKUP('Road Accident Data 2019'!K49,'Road Accident Data 2019'!K49:O99,1,FALSE)</f>
        <v>12</v>
      </c>
      <c r="E50" s="5">
        <f>VLOOKUP('Road Accident Data 2019'!L49,'Road Accident Data 2019'!L49:P99,1,FALSE)</f>
        <v>14</v>
      </c>
      <c r="F50" s="16">
        <f>VLOOKUP('Road Accident Data 2019'!M49,'Road Accident Data 2019'!M49:Q99,1,FALSE)</f>
        <v>26</v>
      </c>
    </row>
    <row r="51" spans="1:6" x14ac:dyDescent="0.25">
      <c r="A51" s="15" t="s">
        <v>86</v>
      </c>
      <c r="B51" s="5">
        <f>VLOOKUP('Road Accident Data 2019'!I50,'Road Accident Data 2019'!I50:M100,1,FALSE)</f>
        <v>109</v>
      </c>
      <c r="C51" s="5">
        <f>VLOOKUP('Road Accident Data 2019'!J50,'Road Accident Data 2019'!J50:N100,1,FALSE)</f>
        <v>23</v>
      </c>
      <c r="D51" s="5">
        <f>VLOOKUP('Road Accident Data 2019'!K50,'Road Accident Data 2019'!K50:O100,1,FALSE)</f>
        <v>35</v>
      </c>
      <c r="E51" s="5">
        <f>VLOOKUP('Road Accident Data 2019'!L50,'Road Accident Data 2019'!L50:P100,1,FALSE)</f>
        <v>53</v>
      </c>
      <c r="F51" s="16">
        <f>VLOOKUP('Road Accident Data 2019'!M50,'Road Accident Data 2019'!M50:Q100,1,FALSE)</f>
        <v>88</v>
      </c>
    </row>
    <row r="52" spans="1:6" x14ac:dyDescent="0.25">
      <c r="A52" s="17" t="s">
        <v>87</v>
      </c>
      <c r="B52" s="18">
        <f>VLOOKUP('Road Accident Data 2019'!I51,'Road Accident Data 2019'!I51:M101,1,FALSE)</f>
        <v>140</v>
      </c>
      <c r="C52" s="18">
        <f>VLOOKUP('Road Accident Data 2019'!J51,'Road Accident Data 2019'!J51:N101,1,FALSE)</f>
        <v>24</v>
      </c>
      <c r="D52" s="18">
        <f>VLOOKUP('Road Accident Data 2019'!K51,'Road Accident Data 2019'!K51:O101,1,FALSE)</f>
        <v>97</v>
      </c>
      <c r="E52" s="18">
        <f>VLOOKUP('Road Accident Data 2019'!L51,'Road Accident Data 2019'!L51:P101,1,FALSE)</f>
        <v>39</v>
      </c>
      <c r="F52" s="19">
        <f>VLOOKUP('Road Accident Data 2019'!M51,'Road Accident Data 2019'!M51:Q101,1,FALSE)</f>
        <v>136</v>
      </c>
    </row>
  </sheetData>
  <mergeCells count="1">
    <mergeCell ref="A1:F1"/>
  </mergeCells>
  <conditionalFormatting sqref="B3:B52">
    <cfRule type="cellIs" dxfId="277" priority="3" operator="equal">
      <formula>868</formula>
    </cfRule>
  </conditionalFormatting>
  <conditionalFormatting sqref="C3:C52">
    <cfRule type="cellIs" dxfId="276" priority="2" operator="equal">
      <formula>85</formula>
    </cfRule>
  </conditionalFormatting>
  <conditionalFormatting sqref="F3:F52">
    <cfRule type="cellIs" dxfId="275" priority="1" operator="equal">
      <formula>746</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5B8AC-06C6-4C67-A0E5-9730BEFFAD02}">
  <dimension ref="A1:L52"/>
  <sheetViews>
    <sheetView zoomScale="90" zoomScaleNormal="90" workbookViewId="0">
      <selection activeCell="B54" sqref="B54"/>
    </sheetView>
  </sheetViews>
  <sheetFormatPr defaultRowHeight="15" x14ac:dyDescent="0.25"/>
  <cols>
    <col min="1" max="1" width="19.7109375" bestFit="1" customWidth="1"/>
    <col min="2" max="2" width="25.85546875" customWidth="1"/>
    <col min="3" max="3" width="15.28515625" customWidth="1"/>
    <col min="4" max="4" width="18.85546875" customWidth="1"/>
    <col min="5" max="5" width="13.85546875" customWidth="1"/>
    <col min="6" max="6" width="14.140625" customWidth="1"/>
    <col min="10" max="10" width="19.140625" customWidth="1"/>
    <col min="11" max="11" width="25" bestFit="1" customWidth="1"/>
    <col min="12" max="12" width="4.42578125" bestFit="1" customWidth="1"/>
    <col min="13" max="13" width="24.42578125" bestFit="1" customWidth="1"/>
    <col min="14" max="14" width="18.85546875" bestFit="1" customWidth="1"/>
    <col min="15" max="15" width="19.140625" bestFit="1" customWidth="1"/>
  </cols>
  <sheetData>
    <row r="1" spans="1:12" x14ac:dyDescent="0.25">
      <c r="A1" s="42" t="s">
        <v>113</v>
      </c>
      <c r="B1" s="42"/>
      <c r="C1" s="42"/>
      <c r="D1" s="42"/>
      <c r="E1" s="42"/>
      <c r="F1" s="42"/>
      <c r="J1" s="9" t="s">
        <v>0</v>
      </c>
      <c r="K1" s="9" t="s">
        <v>98</v>
      </c>
      <c r="L1" s="5"/>
    </row>
    <row r="2" spans="1:12" x14ac:dyDescent="0.25">
      <c r="A2" s="20" t="s">
        <v>0</v>
      </c>
      <c r="B2" s="21" t="s">
        <v>110</v>
      </c>
      <c r="C2" s="21" t="s">
        <v>111</v>
      </c>
      <c r="D2" s="21" t="s">
        <v>95</v>
      </c>
      <c r="E2" s="21" t="s">
        <v>96</v>
      </c>
      <c r="F2" s="22" t="s">
        <v>97</v>
      </c>
      <c r="J2" s="5" t="s">
        <v>40</v>
      </c>
      <c r="K2" s="4" t="s">
        <v>91</v>
      </c>
      <c r="L2" s="10">
        <v>181</v>
      </c>
    </row>
    <row r="3" spans="1:12" x14ac:dyDescent="0.25">
      <c r="A3" s="15" t="s">
        <v>38</v>
      </c>
      <c r="B3" s="5">
        <f>VLOOKUP('Road Accident Data 2019'!N2,'Road Accident Data 2019'!N2:R52,1,FALSE)</f>
        <v>114</v>
      </c>
      <c r="C3" s="5">
        <f>VLOOKUP('Road Accident Data 2019'!O2,'Road Accident Data 2019'!O2:S52,1,FALSE)</f>
        <v>29</v>
      </c>
      <c r="D3" s="5">
        <f>VLOOKUP('Road Accident Data 2019'!P2,'Road Accident Data 2019'!P2:T52,1,FALSE)</f>
        <v>51</v>
      </c>
      <c r="E3" s="5">
        <f>VLOOKUP('Road Accident Data 2019'!Q2,'Road Accident Data 2019'!Q2:U52,1,FALSE)</f>
        <v>45</v>
      </c>
      <c r="F3" s="16">
        <f>VLOOKUP('Road Accident Data 2019'!R2,'Road Accident Data 2019'!R2:V52,1,FALSE)</f>
        <v>96</v>
      </c>
      <c r="J3" s="5" t="s">
        <v>40</v>
      </c>
      <c r="K3" s="4" t="s">
        <v>112</v>
      </c>
      <c r="L3" s="10">
        <v>57</v>
      </c>
    </row>
    <row r="4" spans="1:12" x14ac:dyDescent="0.25">
      <c r="A4" s="15" t="s">
        <v>39</v>
      </c>
      <c r="B4" s="5">
        <f>VLOOKUP('Road Accident Data 2019'!N3,'Road Accident Data 2019'!N3:R53,1,FALSE)</f>
        <v>247</v>
      </c>
      <c r="C4" s="5">
        <f>VLOOKUP('Road Accident Data 2019'!O3,'Road Accident Data 2019'!O3:S53,1,FALSE)</f>
        <v>82</v>
      </c>
      <c r="D4" s="5">
        <f>VLOOKUP('Road Accident Data 2019'!P3,'Road Accident Data 2019'!P3:T53,1,FALSE)</f>
        <v>121</v>
      </c>
      <c r="E4" s="5">
        <f>VLOOKUP('Road Accident Data 2019'!Q3,'Road Accident Data 2019'!Q3:U53,1,FALSE)</f>
        <v>96</v>
      </c>
      <c r="F4" s="16">
        <f>VLOOKUP('Road Accident Data 2019'!R3,'Road Accident Data 2019'!R3:V53,1,FALSE)</f>
        <v>217</v>
      </c>
      <c r="J4" s="5" t="s">
        <v>40</v>
      </c>
      <c r="K4" s="4" t="s">
        <v>103</v>
      </c>
      <c r="L4" s="10">
        <v>72</v>
      </c>
    </row>
    <row r="5" spans="1:12" x14ac:dyDescent="0.25">
      <c r="A5" s="15" t="s">
        <v>40</v>
      </c>
      <c r="B5" s="5">
        <f>VLOOKUP('Road Accident Data 2019'!N4,'Road Accident Data 2019'!N4:R54,1,FALSE)</f>
        <v>181</v>
      </c>
      <c r="C5" s="5">
        <f>VLOOKUP('Road Accident Data 2019'!O4,'Road Accident Data 2019'!O4:S54,1,FALSE)</f>
        <v>57</v>
      </c>
      <c r="D5" s="5">
        <f>VLOOKUP('Road Accident Data 2019'!P4,'Road Accident Data 2019'!P4:T54,1,FALSE)</f>
        <v>72</v>
      </c>
      <c r="E5" s="5">
        <f>VLOOKUP('Road Accident Data 2019'!Q4,'Road Accident Data 2019'!Q4:U54,1,FALSE)</f>
        <v>49</v>
      </c>
      <c r="F5" s="16">
        <f>VLOOKUP('Road Accident Data 2019'!R4,'Road Accident Data 2019'!R4:V54,1,FALSE)</f>
        <v>121</v>
      </c>
      <c r="J5" s="5" t="s">
        <v>40</v>
      </c>
      <c r="K5" s="4" t="s">
        <v>104</v>
      </c>
      <c r="L5" s="10">
        <v>49</v>
      </c>
    </row>
    <row r="6" spans="1:12" x14ac:dyDescent="0.25">
      <c r="A6" s="15" t="s">
        <v>41</v>
      </c>
      <c r="B6" s="5">
        <f>VLOOKUP('Road Accident Data 2019'!N5,'Road Accident Data 2019'!N5:R55,1,FALSE)</f>
        <v>3</v>
      </c>
      <c r="C6" s="5">
        <f>VLOOKUP('Road Accident Data 2019'!O5,'Road Accident Data 2019'!O5:S55,1,FALSE)</f>
        <v>1</v>
      </c>
      <c r="D6" s="5">
        <f>VLOOKUP('Road Accident Data 2019'!P5,'Road Accident Data 2019'!P5:T55,1,FALSE)</f>
        <v>2</v>
      </c>
      <c r="E6" s="5">
        <f>VLOOKUP('Road Accident Data 2019'!Q5,'Road Accident Data 2019'!Q5:U55,1,FALSE)</f>
        <v>0</v>
      </c>
      <c r="F6" s="16">
        <f>VLOOKUP('Road Accident Data 2019'!R5,'Road Accident Data 2019'!R5:V55,1,FALSE)</f>
        <v>2</v>
      </c>
      <c r="J6" s="5" t="s">
        <v>40</v>
      </c>
      <c r="K6" s="4" t="s">
        <v>105</v>
      </c>
      <c r="L6" s="10">
        <v>121</v>
      </c>
    </row>
    <row r="7" spans="1:12" x14ac:dyDescent="0.25">
      <c r="A7" s="15" t="s">
        <v>42</v>
      </c>
      <c r="B7" s="5">
        <f>VLOOKUP('Road Accident Data 2019'!N6,'Road Accident Data 2019'!N6:R56,1,FALSE)</f>
        <v>19</v>
      </c>
      <c r="C7" s="5">
        <f>VLOOKUP('Road Accident Data 2019'!O6,'Road Accident Data 2019'!O6:S56,1,FALSE)</f>
        <v>12</v>
      </c>
      <c r="D7" s="5">
        <f>VLOOKUP('Road Accident Data 2019'!P6,'Road Accident Data 2019'!P6:T56,1,FALSE)</f>
        <v>7</v>
      </c>
      <c r="E7" s="5">
        <f>VLOOKUP('Road Accident Data 2019'!Q6,'Road Accident Data 2019'!Q6:U56,1,FALSE)</f>
        <v>4</v>
      </c>
      <c r="F7" s="16">
        <f>VLOOKUP('Road Accident Data 2019'!R6,'Road Accident Data 2019'!R6:V56,1,FALSE)</f>
        <v>11</v>
      </c>
    </row>
    <row r="8" spans="1:12" x14ac:dyDescent="0.25">
      <c r="A8" s="15" t="s">
        <v>43</v>
      </c>
      <c r="B8" s="5">
        <f>VLOOKUP('Road Accident Data 2019'!N7,'Road Accident Data 2019'!N7:R57,1,FALSE)</f>
        <v>64</v>
      </c>
      <c r="C8" s="5">
        <f>VLOOKUP('Road Accident Data 2019'!O7,'Road Accident Data 2019'!O7:S57,1,FALSE)</f>
        <v>21</v>
      </c>
      <c r="D8" s="5">
        <f>VLOOKUP('Road Accident Data 2019'!P7,'Road Accident Data 2019'!P7:T57,1,FALSE)</f>
        <v>32</v>
      </c>
      <c r="E8" s="5">
        <f>VLOOKUP('Road Accident Data 2019'!Q7,'Road Accident Data 2019'!Q7:U57,1,FALSE)</f>
        <v>26</v>
      </c>
      <c r="F8" s="16">
        <f>VLOOKUP('Road Accident Data 2019'!R7,'Road Accident Data 2019'!R7:V57,1,FALSE)</f>
        <v>58</v>
      </c>
    </row>
    <row r="9" spans="1:12" x14ac:dyDescent="0.25">
      <c r="A9" s="15" t="s">
        <v>44</v>
      </c>
      <c r="B9" s="5">
        <f>VLOOKUP('Road Accident Data 2019'!N8,'Road Accident Data 2019'!N8:R58,1,FALSE)</f>
        <v>819</v>
      </c>
      <c r="C9" s="5">
        <f>VLOOKUP('Road Accident Data 2019'!O8,'Road Accident Data 2019'!O8:S58,1,FALSE)</f>
        <v>111</v>
      </c>
      <c r="D9" s="5">
        <f>VLOOKUP('Road Accident Data 2019'!P8,'Road Accident Data 2019'!P8:T58,1,FALSE)</f>
        <v>445</v>
      </c>
      <c r="E9" s="5">
        <f>VLOOKUP('Road Accident Data 2019'!Q8,'Road Accident Data 2019'!Q8:U58,1,FALSE)</f>
        <v>269</v>
      </c>
      <c r="F9" s="16">
        <f>VLOOKUP('Road Accident Data 2019'!R8,'Road Accident Data 2019'!R8:V58,1,FALSE)</f>
        <v>714</v>
      </c>
    </row>
    <row r="10" spans="1:12" x14ac:dyDescent="0.25">
      <c r="A10" s="15" t="s">
        <v>45</v>
      </c>
      <c r="B10" s="5">
        <f>VLOOKUP('Road Accident Data 2019'!N9,'Road Accident Data 2019'!N9:R59,1,FALSE)</f>
        <v>208</v>
      </c>
      <c r="C10" s="5">
        <f>VLOOKUP('Road Accident Data 2019'!O9,'Road Accident Data 2019'!O9:S59,1,FALSE)</f>
        <v>3</v>
      </c>
      <c r="D10" s="5">
        <f>VLOOKUP('Road Accident Data 2019'!P9,'Road Accident Data 2019'!P9:T59,1,FALSE)</f>
        <v>23</v>
      </c>
      <c r="E10" s="5">
        <f>VLOOKUP('Road Accident Data 2019'!Q9,'Road Accident Data 2019'!Q9:U59,1,FALSE)</f>
        <v>141</v>
      </c>
      <c r="F10" s="16">
        <f>VLOOKUP('Road Accident Data 2019'!R9,'Road Accident Data 2019'!R9:V59,1,FALSE)</f>
        <v>164</v>
      </c>
    </row>
    <row r="11" spans="1:12" x14ac:dyDescent="0.25">
      <c r="A11" s="15" t="s">
        <v>46</v>
      </c>
      <c r="B11" s="5">
        <f>VLOOKUP('Road Accident Data 2019'!N10,'Road Accident Data 2019'!N10:R60,1,FALSE)</f>
        <v>53</v>
      </c>
      <c r="C11" s="5">
        <f>VLOOKUP('Road Accident Data 2019'!O10,'Road Accident Data 2019'!O10:S60,1,FALSE)</f>
        <v>17</v>
      </c>
      <c r="D11" s="5">
        <f>VLOOKUP('Road Accident Data 2019'!P10,'Road Accident Data 2019'!P10:T60,1,FALSE)</f>
        <v>1</v>
      </c>
      <c r="E11" s="5">
        <f>VLOOKUP('Road Accident Data 2019'!Q10,'Road Accident Data 2019'!Q10:U60,1,FALSE)</f>
        <v>81</v>
      </c>
      <c r="F11" s="16">
        <f>VLOOKUP('Road Accident Data 2019'!R10,'Road Accident Data 2019'!R10:V60,1,FALSE)</f>
        <v>82</v>
      </c>
    </row>
    <row r="12" spans="1:12" x14ac:dyDescent="0.25">
      <c r="A12" s="15" t="s">
        <v>47</v>
      </c>
      <c r="B12" s="5">
        <f>VLOOKUP('Road Accident Data 2019'!N11,'Road Accident Data 2019'!N11:R61,1,FALSE)</f>
        <v>52</v>
      </c>
      <c r="C12" s="5">
        <f>VLOOKUP('Road Accident Data 2019'!O11,'Road Accident Data 2019'!O11:S61,1,FALSE)</f>
        <v>5</v>
      </c>
      <c r="D12" s="5">
        <f>VLOOKUP('Road Accident Data 2019'!P11,'Road Accident Data 2019'!P11:T61,1,FALSE)</f>
        <v>19</v>
      </c>
      <c r="E12" s="5">
        <f>VLOOKUP('Road Accident Data 2019'!Q11,'Road Accident Data 2019'!Q11:U61,1,FALSE)</f>
        <v>39</v>
      </c>
      <c r="F12" s="16">
        <f>VLOOKUP('Road Accident Data 2019'!R11,'Road Accident Data 2019'!R11:V61,1,FALSE)</f>
        <v>58</v>
      </c>
    </row>
    <row r="13" spans="1:12" x14ac:dyDescent="0.25">
      <c r="A13" s="15" t="s">
        <v>48</v>
      </c>
      <c r="B13" s="5">
        <f>VLOOKUP('Road Accident Data 2019'!N12,'Road Accident Data 2019'!N12:R62,1,FALSE)</f>
        <v>465</v>
      </c>
      <c r="C13" s="5">
        <f>VLOOKUP('Road Accident Data 2019'!O12,'Road Accident Data 2019'!O12:S62,1,FALSE)</f>
        <v>96</v>
      </c>
      <c r="D13" s="5">
        <f>VLOOKUP('Road Accident Data 2019'!P12,'Road Accident Data 2019'!P12:T62,1,FALSE)</f>
        <v>175</v>
      </c>
      <c r="E13" s="5">
        <f>VLOOKUP('Road Accident Data 2019'!Q12,'Road Accident Data 2019'!Q12:U62,1,FALSE)</f>
        <v>239</v>
      </c>
      <c r="F13" s="16">
        <f>VLOOKUP('Road Accident Data 2019'!R12,'Road Accident Data 2019'!R12:V62,1,FALSE)</f>
        <v>414</v>
      </c>
    </row>
    <row r="14" spans="1:12" x14ac:dyDescent="0.25">
      <c r="A14" s="15" t="s">
        <v>49</v>
      </c>
      <c r="B14" s="5">
        <f>VLOOKUP('Road Accident Data 2019'!N13,'Road Accident Data 2019'!N13:R63,1,FALSE)</f>
        <v>801</v>
      </c>
      <c r="C14" s="5">
        <f>VLOOKUP('Road Accident Data 2019'!O13,'Road Accident Data 2019'!O13:S63,1,FALSE)</f>
        <v>198</v>
      </c>
      <c r="D14" s="5">
        <f>VLOOKUP('Road Accident Data 2019'!P13,'Road Accident Data 2019'!P13:T63,1,FALSE)</f>
        <v>89</v>
      </c>
      <c r="E14" s="5">
        <f>VLOOKUP('Road Accident Data 2019'!Q13,'Road Accident Data 2019'!Q13:U63,1,FALSE)</f>
        <v>637</v>
      </c>
      <c r="F14" s="16">
        <f>VLOOKUP('Road Accident Data 2019'!R13,'Road Accident Data 2019'!R13:V63,1,FALSE)</f>
        <v>726</v>
      </c>
    </row>
    <row r="15" spans="1:12" x14ac:dyDescent="0.25">
      <c r="A15" s="15" t="s">
        <v>50</v>
      </c>
      <c r="B15" s="5">
        <f>VLOOKUP('Road Accident Data 2019'!N14,'Road Accident Data 2019'!N14:R64,1,FALSE)</f>
        <v>16</v>
      </c>
      <c r="C15" s="5">
        <f>VLOOKUP('Road Accident Data 2019'!O14,'Road Accident Data 2019'!O14:S64,1,FALSE)</f>
        <v>11</v>
      </c>
      <c r="D15" s="5">
        <f>VLOOKUP('Road Accident Data 2019'!P14,'Road Accident Data 2019'!P14:T64,1,FALSE)</f>
        <v>4</v>
      </c>
      <c r="E15" s="5">
        <f>VLOOKUP('Road Accident Data 2019'!Q14,'Road Accident Data 2019'!Q14:U64,1,FALSE)</f>
        <v>2</v>
      </c>
      <c r="F15" s="16">
        <f>VLOOKUP('Road Accident Data 2019'!R14,'Road Accident Data 2019'!R14:V64,1,FALSE)</f>
        <v>6</v>
      </c>
    </row>
    <row r="16" spans="1:12" x14ac:dyDescent="0.25">
      <c r="A16" s="15" t="s">
        <v>51</v>
      </c>
      <c r="B16" s="5">
        <f>VLOOKUP('Road Accident Data 2019'!N15,'Road Accident Data 2019'!N15:R65,1,FALSE)</f>
        <v>101</v>
      </c>
      <c r="C16" s="5">
        <f>VLOOKUP('Road Accident Data 2019'!O15,'Road Accident Data 2019'!O15:S65,1,FALSE)</f>
        <v>35</v>
      </c>
      <c r="D16" s="5">
        <f>VLOOKUP('Road Accident Data 2019'!P15,'Road Accident Data 2019'!P15:T65,1,FALSE)</f>
        <v>11</v>
      </c>
      <c r="E16" s="5">
        <f>VLOOKUP('Road Accident Data 2019'!Q15,'Road Accident Data 2019'!Q15:U65,1,FALSE)</f>
        <v>80</v>
      </c>
      <c r="F16" s="16">
        <f>VLOOKUP('Road Accident Data 2019'!R15,'Road Accident Data 2019'!R15:V65,1,FALSE)</f>
        <v>91</v>
      </c>
      <c r="J16" s="12" t="s">
        <v>106</v>
      </c>
      <c r="K16" s="12" t="s">
        <v>107</v>
      </c>
      <c r="L16" s="12" t="s">
        <v>108</v>
      </c>
    </row>
    <row r="17" spans="1:12" x14ac:dyDescent="0.25">
      <c r="A17" s="15" t="s">
        <v>52</v>
      </c>
      <c r="B17" s="5">
        <f>VLOOKUP('Road Accident Data 2019'!N16,'Road Accident Data 2019'!N16:R66,1,FALSE)</f>
        <v>138</v>
      </c>
      <c r="C17" s="5">
        <f>VLOOKUP('Road Accident Data 2019'!O16,'Road Accident Data 2019'!O16:S66,1,FALSE)</f>
        <v>63</v>
      </c>
      <c r="D17" s="5">
        <f>VLOOKUP('Road Accident Data 2019'!P16,'Road Accident Data 2019'!P16:T66,1,FALSE)</f>
        <v>71</v>
      </c>
      <c r="E17" s="5">
        <f>VLOOKUP('Road Accident Data 2019'!Q16,'Road Accident Data 2019'!Q16:U66,1,FALSE)</f>
        <v>22</v>
      </c>
      <c r="F17" s="16">
        <f>VLOOKUP('Road Accident Data 2019'!R16,'Road Accident Data 2019'!R16:V66,1,FALSE)</f>
        <v>93</v>
      </c>
      <c r="J17" s="5" t="str">
        <f>INDEX(A3:A52,MATCH(MAX(B3:B52),B3:B52,0))</f>
        <v>Bengaluru</v>
      </c>
      <c r="K17" s="5" t="str">
        <f>INDEX(A3:A52,MATCH(MAX(C3:C52),C3:C52,0))</f>
        <v>Delhi</v>
      </c>
      <c r="L17" s="5" t="str">
        <f>INDEX(A3:A52,MATCH(MAX(F3:F52),F3:F52,0))</f>
        <v>Delhi</v>
      </c>
    </row>
    <row r="18" spans="1:12" x14ac:dyDescent="0.25">
      <c r="A18" s="15" t="s">
        <v>53</v>
      </c>
      <c r="B18" s="5">
        <f>VLOOKUP('Road Accident Data 2019'!N17,'Road Accident Data 2019'!N17:R67,1,FALSE)</f>
        <v>359</v>
      </c>
      <c r="C18" s="5">
        <f>VLOOKUP('Road Accident Data 2019'!O17,'Road Accident Data 2019'!O17:S67,1,FALSE)</f>
        <v>45</v>
      </c>
      <c r="D18" s="5">
        <f>VLOOKUP('Road Accident Data 2019'!P17,'Road Accident Data 2019'!P17:T67,1,FALSE)</f>
        <v>16</v>
      </c>
      <c r="E18" s="5">
        <f>VLOOKUP('Road Accident Data 2019'!Q17,'Road Accident Data 2019'!Q17:U67,1,FALSE)</f>
        <v>255</v>
      </c>
      <c r="F18" s="16">
        <f>VLOOKUP('Road Accident Data 2019'!R17,'Road Accident Data 2019'!R17:V67,1,FALSE)</f>
        <v>271</v>
      </c>
      <c r="J18" s="5">
        <f>MAX(B3:B52)</f>
        <v>819</v>
      </c>
      <c r="K18" s="5">
        <f>MAX(C3:C52)</f>
        <v>198</v>
      </c>
      <c r="L18" s="5">
        <f>MAX(F3:F52)</f>
        <v>726</v>
      </c>
    </row>
    <row r="19" spans="1:12" x14ac:dyDescent="0.25">
      <c r="A19" s="15" t="s">
        <v>54</v>
      </c>
      <c r="B19" s="5">
        <f>VLOOKUP('Road Accident Data 2019'!N18,'Road Accident Data 2019'!N18:R68,1,FALSE)</f>
        <v>134</v>
      </c>
      <c r="C19" s="5">
        <f>VLOOKUP('Road Accident Data 2019'!O18,'Road Accident Data 2019'!O18:S68,1,FALSE)</f>
        <v>8</v>
      </c>
      <c r="D19" s="5">
        <f>VLOOKUP('Road Accident Data 2019'!P18,'Road Accident Data 2019'!P18:T68,1,FALSE)</f>
        <v>11</v>
      </c>
      <c r="E19" s="5">
        <f>VLOOKUP('Road Accident Data 2019'!Q18,'Road Accident Data 2019'!Q18:U68,1,FALSE)</f>
        <v>98</v>
      </c>
      <c r="F19" s="16">
        <f>VLOOKUP('Road Accident Data 2019'!R18,'Road Accident Data 2019'!R18:V68,1,FALSE)</f>
        <v>109</v>
      </c>
    </row>
    <row r="20" spans="1:12" x14ac:dyDescent="0.25">
      <c r="A20" s="15" t="s">
        <v>55</v>
      </c>
      <c r="B20" s="5">
        <f>VLOOKUP('Road Accident Data 2019'!N19,'Road Accident Data 2019'!N19:R69,1,FALSE)</f>
        <v>577</v>
      </c>
      <c r="C20" s="5">
        <f>VLOOKUP('Road Accident Data 2019'!O19,'Road Accident Data 2019'!O19:S69,1,FALSE)</f>
        <v>53</v>
      </c>
      <c r="D20" s="5">
        <f>VLOOKUP('Road Accident Data 2019'!P19,'Road Accident Data 2019'!P19:T69,1,FALSE)</f>
        <v>7</v>
      </c>
      <c r="E20" s="5">
        <f>VLOOKUP('Road Accident Data 2019'!Q19,'Road Accident Data 2019'!Q19:U69,1,FALSE)</f>
        <v>522</v>
      </c>
      <c r="F20" s="16">
        <f>VLOOKUP('Road Accident Data 2019'!R19,'Road Accident Data 2019'!R19:V69,1,FALSE)</f>
        <v>529</v>
      </c>
    </row>
    <row r="21" spans="1:12" x14ac:dyDescent="0.25">
      <c r="A21" s="15" t="s">
        <v>56</v>
      </c>
      <c r="B21" s="5">
        <f>VLOOKUP('Road Accident Data 2019'!N20,'Road Accident Data 2019'!N20:R70,1,FALSE)</f>
        <v>624</v>
      </c>
      <c r="C21" s="5">
        <f>VLOOKUP('Road Accident Data 2019'!O20,'Road Accident Data 2019'!O20:S70,1,FALSE)</f>
        <v>49</v>
      </c>
      <c r="D21" s="5">
        <f>VLOOKUP('Road Accident Data 2019'!P20,'Road Accident Data 2019'!P20:T70,1,FALSE)</f>
        <v>81</v>
      </c>
      <c r="E21" s="5">
        <f>VLOOKUP('Road Accident Data 2019'!Q20,'Road Accident Data 2019'!Q20:U70,1,FALSE)</f>
        <v>567</v>
      </c>
      <c r="F21" s="16">
        <f>VLOOKUP('Road Accident Data 2019'!R20,'Road Accident Data 2019'!R20:V70,1,FALSE)</f>
        <v>648</v>
      </c>
    </row>
    <row r="22" spans="1:12" x14ac:dyDescent="0.25">
      <c r="A22" s="15" t="s">
        <v>57</v>
      </c>
      <c r="B22" s="5">
        <f>VLOOKUP('Road Accident Data 2019'!N21,'Road Accident Data 2019'!N21:R71,1,FALSE)</f>
        <v>368</v>
      </c>
      <c r="C22" s="5">
        <f>VLOOKUP('Road Accident Data 2019'!O21,'Road Accident Data 2019'!O21:S71,1,FALSE)</f>
        <v>61</v>
      </c>
      <c r="D22" s="5">
        <f>VLOOKUP('Road Accident Data 2019'!P21,'Road Accident Data 2019'!P21:T71,1,FALSE)</f>
        <v>96</v>
      </c>
      <c r="E22" s="5">
        <f>VLOOKUP('Road Accident Data 2019'!Q21,'Road Accident Data 2019'!Q21:U71,1,FALSE)</f>
        <v>252</v>
      </c>
      <c r="F22" s="16">
        <f>VLOOKUP('Road Accident Data 2019'!R21,'Road Accident Data 2019'!R21:V71,1,FALSE)</f>
        <v>348</v>
      </c>
    </row>
    <row r="23" spans="1:12" x14ac:dyDescent="0.25">
      <c r="A23" s="15" t="s">
        <v>58</v>
      </c>
      <c r="B23" s="5">
        <f>VLOOKUP('Road Accident Data 2019'!N22,'Road Accident Data 2019'!N22:R72,1,FALSE)</f>
        <v>34</v>
      </c>
      <c r="C23" s="5">
        <f>VLOOKUP('Road Accident Data 2019'!O22,'Road Accident Data 2019'!O22:S72,1,FALSE)</f>
        <v>18</v>
      </c>
      <c r="D23" s="5">
        <f>VLOOKUP('Road Accident Data 2019'!P22,'Road Accident Data 2019'!P22:T72,1,FALSE)</f>
        <v>19</v>
      </c>
      <c r="E23" s="5">
        <f>VLOOKUP('Road Accident Data 2019'!Q22,'Road Accident Data 2019'!Q22:U72,1,FALSE)</f>
        <v>4</v>
      </c>
      <c r="F23" s="16">
        <f>VLOOKUP('Road Accident Data 2019'!R22,'Road Accident Data 2019'!R22:V72,1,FALSE)</f>
        <v>23</v>
      </c>
    </row>
    <row r="24" spans="1:12" x14ac:dyDescent="0.25">
      <c r="A24" s="15" t="s">
        <v>59</v>
      </c>
      <c r="B24" s="5">
        <f>VLOOKUP('Road Accident Data 2019'!N23,'Road Accident Data 2019'!N23:R73,1,FALSE)</f>
        <v>50</v>
      </c>
      <c r="C24" s="5">
        <f>VLOOKUP('Road Accident Data 2019'!O23,'Road Accident Data 2019'!O23:S73,1,FALSE)</f>
        <v>9</v>
      </c>
      <c r="D24" s="5">
        <f>VLOOKUP('Road Accident Data 2019'!P23,'Road Accident Data 2019'!P23:T73,1,FALSE)</f>
        <v>6</v>
      </c>
      <c r="E24" s="5">
        <f>VLOOKUP('Road Accident Data 2019'!Q23,'Road Accident Data 2019'!Q23:U73,1,FALSE)</f>
        <v>18</v>
      </c>
      <c r="F24" s="16">
        <f>VLOOKUP('Road Accident Data 2019'!R23,'Road Accident Data 2019'!R23:V73,1,FALSE)</f>
        <v>24</v>
      </c>
    </row>
    <row r="25" spans="1:12" x14ac:dyDescent="0.25">
      <c r="A25" s="15" t="s">
        <v>60</v>
      </c>
      <c r="B25" s="5">
        <f>VLOOKUP('Road Accident Data 2019'!N24,'Road Accident Data 2019'!N24:R74,1,FALSE)</f>
        <v>19</v>
      </c>
      <c r="C25" s="5">
        <f>VLOOKUP('Road Accident Data 2019'!O24,'Road Accident Data 2019'!O24:S74,1,FALSE)</f>
        <v>3</v>
      </c>
      <c r="D25" s="5">
        <f>VLOOKUP('Road Accident Data 2019'!P24,'Road Accident Data 2019'!P24:T74,1,FALSE)</f>
        <v>14</v>
      </c>
      <c r="E25" s="5">
        <f>VLOOKUP('Road Accident Data 2019'!Q24,'Road Accident Data 2019'!Q24:U74,1,FALSE)</f>
        <v>6</v>
      </c>
      <c r="F25" s="16">
        <f>VLOOKUP('Road Accident Data 2019'!R24,'Road Accident Data 2019'!R24:V74,1,FALSE)</f>
        <v>20</v>
      </c>
    </row>
    <row r="26" spans="1:12" x14ac:dyDescent="0.25">
      <c r="A26" s="15" t="s">
        <v>61</v>
      </c>
      <c r="B26" s="5">
        <f>VLOOKUP('Road Accident Data 2019'!N25,'Road Accident Data 2019'!N25:R75,1,FALSE)</f>
        <v>31</v>
      </c>
      <c r="C26" s="5">
        <f>VLOOKUP('Road Accident Data 2019'!O25,'Road Accident Data 2019'!O25:S75,1,FALSE)</f>
        <v>15</v>
      </c>
      <c r="D26" s="5">
        <f>VLOOKUP('Road Accident Data 2019'!P25,'Road Accident Data 2019'!P25:T75,1,FALSE)</f>
        <v>21</v>
      </c>
      <c r="E26" s="5">
        <f>VLOOKUP('Road Accident Data 2019'!Q25,'Road Accident Data 2019'!Q25:U75,1,FALSE)</f>
        <v>7</v>
      </c>
      <c r="F26" s="16">
        <f>VLOOKUP('Road Accident Data 2019'!R25,'Road Accident Data 2019'!R25:V75,1,FALSE)</f>
        <v>28</v>
      </c>
    </row>
    <row r="27" spans="1:12" x14ac:dyDescent="0.25">
      <c r="A27" s="15" t="s">
        <v>62</v>
      </c>
      <c r="B27" s="5">
        <f>VLOOKUP('Road Accident Data 2019'!N26,'Road Accident Data 2019'!N26:R76,1,FALSE)</f>
        <v>131</v>
      </c>
      <c r="C27" s="5">
        <f>VLOOKUP('Road Accident Data 2019'!O26,'Road Accident Data 2019'!O26:S76,1,FALSE)</f>
        <v>14</v>
      </c>
      <c r="D27" s="5">
        <f>VLOOKUP('Road Accident Data 2019'!P26,'Road Accident Data 2019'!P26:T76,1,FALSE)</f>
        <v>88</v>
      </c>
      <c r="E27" s="5">
        <f>VLOOKUP('Road Accident Data 2019'!Q26,'Road Accident Data 2019'!Q26:U76,1,FALSE)</f>
        <v>41</v>
      </c>
      <c r="F27" s="16">
        <f>VLOOKUP('Road Accident Data 2019'!R26,'Road Accident Data 2019'!R26:V76,1,FALSE)</f>
        <v>129</v>
      </c>
    </row>
    <row r="28" spans="1:12" x14ac:dyDescent="0.25">
      <c r="A28" s="15" t="s">
        <v>63</v>
      </c>
      <c r="B28" s="5">
        <f>VLOOKUP('Road Accident Data 2019'!N27,'Road Accident Data 2019'!N27:R77,1,FALSE)</f>
        <v>250</v>
      </c>
      <c r="C28" s="5">
        <f>VLOOKUP('Road Accident Data 2019'!O27,'Road Accident Data 2019'!O27:S77,1,FALSE)</f>
        <v>7</v>
      </c>
      <c r="D28" s="5">
        <f>VLOOKUP('Road Accident Data 2019'!P27,'Road Accident Data 2019'!P27:T77,1,FALSE)</f>
        <v>174</v>
      </c>
      <c r="E28" s="5">
        <f>VLOOKUP('Road Accident Data 2019'!Q27,'Road Accident Data 2019'!Q27:U77,1,FALSE)</f>
        <v>69</v>
      </c>
      <c r="F28" s="16">
        <f>VLOOKUP('Road Accident Data 2019'!R27,'Road Accident Data 2019'!R27:V77,1,FALSE)</f>
        <v>243</v>
      </c>
    </row>
    <row r="29" spans="1:12" x14ac:dyDescent="0.25">
      <c r="A29" s="15" t="s">
        <v>64</v>
      </c>
      <c r="B29" s="5">
        <f>VLOOKUP('Road Accident Data 2019'!N28,'Road Accident Data 2019'!N28:R78,1,FALSE)</f>
        <v>223</v>
      </c>
      <c r="C29" s="5">
        <f>VLOOKUP('Road Accident Data 2019'!O28,'Road Accident Data 2019'!O28:S78,1,FALSE)</f>
        <v>28</v>
      </c>
      <c r="D29" s="5">
        <f>VLOOKUP('Road Accident Data 2019'!P28,'Road Accident Data 2019'!P28:T78,1,FALSE)</f>
        <v>106</v>
      </c>
      <c r="E29" s="5">
        <f>VLOOKUP('Road Accident Data 2019'!Q28,'Road Accident Data 2019'!Q28:U78,1,FALSE)</f>
        <v>76</v>
      </c>
      <c r="F29" s="16">
        <f>VLOOKUP('Road Accident Data 2019'!R28,'Road Accident Data 2019'!R28:V78,1,FALSE)</f>
        <v>182</v>
      </c>
    </row>
    <row r="30" spans="1:12" x14ac:dyDescent="0.25">
      <c r="A30" s="15" t="s">
        <v>65</v>
      </c>
      <c r="B30" s="5">
        <f>VLOOKUP('Road Accident Data 2019'!N29,'Road Accident Data 2019'!N29:R79,1,FALSE)</f>
        <v>145</v>
      </c>
      <c r="C30" s="5">
        <f>VLOOKUP('Road Accident Data 2019'!O29,'Road Accident Data 2019'!O29:S79,1,FALSE)</f>
        <v>17</v>
      </c>
      <c r="D30" s="5">
        <f>VLOOKUP('Road Accident Data 2019'!P29,'Road Accident Data 2019'!P29:T79,1,FALSE)</f>
        <v>121</v>
      </c>
      <c r="E30" s="5">
        <f>VLOOKUP('Road Accident Data 2019'!Q29,'Road Accident Data 2019'!Q29:U79,1,FALSE)</f>
        <v>37</v>
      </c>
      <c r="F30" s="16">
        <f>VLOOKUP('Road Accident Data 2019'!R29,'Road Accident Data 2019'!R29:V79,1,FALSE)</f>
        <v>158</v>
      </c>
    </row>
    <row r="31" spans="1:12" x14ac:dyDescent="0.25">
      <c r="A31" s="15" t="s">
        <v>66</v>
      </c>
      <c r="B31" s="5">
        <f>VLOOKUP('Road Accident Data 2019'!N30,'Road Accident Data 2019'!N30:R80,1,FALSE)</f>
        <v>34</v>
      </c>
      <c r="C31" s="5">
        <f>VLOOKUP('Road Accident Data 2019'!O30,'Road Accident Data 2019'!O30:S80,1,FALSE)</f>
        <v>1</v>
      </c>
      <c r="D31" s="5">
        <f>VLOOKUP('Road Accident Data 2019'!P30,'Road Accident Data 2019'!P30:T80,1,FALSE)</f>
        <v>10</v>
      </c>
      <c r="E31" s="5">
        <f>VLOOKUP('Road Accident Data 2019'!Q30,'Road Accident Data 2019'!Q30:U80,1,FALSE)</f>
        <v>21</v>
      </c>
      <c r="F31" s="16">
        <f>VLOOKUP('Road Accident Data 2019'!R30,'Road Accident Data 2019'!R30:V80,1,FALSE)</f>
        <v>31</v>
      </c>
    </row>
    <row r="32" spans="1:12" x14ac:dyDescent="0.25">
      <c r="A32" s="15" t="s">
        <v>67</v>
      </c>
      <c r="B32" s="5">
        <f>VLOOKUP('Road Accident Data 2019'!N31,'Road Accident Data 2019'!N31:R81,1,FALSE)</f>
        <v>146</v>
      </c>
      <c r="C32" s="5">
        <f>VLOOKUP('Road Accident Data 2019'!O31,'Road Accident Data 2019'!O31:S81,1,FALSE)</f>
        <v>83</v>
      </c>
      <c r="D32" s="5">
        <f>VLOOKUP('Road Accident Data 2019'!P31,'Road Accident Data 2019'!P31:T81,1,FALSE)</f>
        <v>45</v>
      </c>
      <c r="E32" s="5">
        <f>VLOOKUP('Road Accident Data 2019'!Q31,'Road Accident Data 2019'!Q31:U81,1,FALSE)</f>
        <v>16</v>
      </c>
      <c r="F32" s="16">
        <f>VLOOKUP('Road Accident Data 2019'!R31,'Road Accident Data 2019'!R31:V81,1,FALSE)</f>
        <v>61</v>
      </c>
    </row>
    <row r="33" spans="1:6" x14ac:dyDescent="0.25">
      <c r="A33" s="15" t="s">
        <v>68</v>
      </c>
      <c r="B33" s="5">
        <f>VLOOKUP('Road Accident Data 2019'!N32,'Road Accident Data 2019'!N32:R82,1,FALSE)</f>
        <v>0</v>
      </c>
      <c r="C33" s="5">
        <f>VLOOKUP('Road Accident Data 2019'!O32,'Road Accident Data 2019'!O32:S82,1,FALSE)</f>
        <v>0</v>
      </c>
      <c r="D33" s="5">
        <f>VLOOKUP('Road Accident Data 2019'!P32,'Road Accident Data 2019'!P32:T82,1,FALSE)</f>
        <v>0</v>
      </c>
      <c r="E33" s="5">
        <f>VLOOKUP('Road Accident Data 2019'!Q32,'Road Accident Data 2019'!Q32:U82,1,FALSE)</f>
        <v>0</v>
      </c>
      <c r="F33" s="16">
        <f>VLOOKUP('Road Accident Data 2019'!R32,'Road Accident Data 2019'!R32:V82,1,FALSE)</f>
        <v>0</v>
      </c>
    </row>
    <row r="34" spans="1:6" x14ac:dyDescent="0.25">
      <c r="A34" s="15" t="s">
        <v>69</v>
      </c>
      <c r="B34" s="5">
        <f>VLOOKUP('Road Accident Data 2019'!N33,'Road Accident Data 2019'!N33:R83,1,FALSE)</f>
        <v>56</v>
      </c>
      <c r="C34" s="5">
        <f>VLOOKUP('Road Accident Data 2019'!O33,'Road Accident Data 2019'!O33:S83,1,FALSE)</f>
        <v>10</v>
      </c>
      <c r="D34" s="5">
        <f>VLOOKUP('Road Accident Data 2019'!P33,'Road Accident Data 2019'!P33:T83,1,FALSE)</f>
        <v>22</v>
      </c>
      <c r="E34" s="5">
        <f>VLOOKUP('Road Accident Data 2019'!Q33,'Road Accident Data 2019'!Q33:U83,1,FALSE)</f>
        <v>33</v>
      </c>
      <c r="F34" s="16">
        <f>VLOOKUP('Road Accident Data 2019'!R33,'Road Accident Data 2019'!R33:V83,1,FALSE)</f>
        <v>55</v>
      </c>
    </row>
    <row r="35" spans="1:6" x14ac:dyDescent="0.25">
      <c r="A35" s="15" t="s">
        <v>70</v>
      </c>
      <c r="B35" s="5">
        <f>VLOOKUP('Road Accident Data 2019'!N34,'Road Accident Data 2019'!N34:R84,1,FALSE)</f>
        <v>48</v>
      </c>
      <c r="C35" s="5">
        <f>VLOOKUP('Road Accident Data 2019'!O34,'Road Accident Data 2019'!O34:S84,1,FALSE)</f>
        <v>7</v>
      </c>
      <c r="D35" s="5">
        <f>VLOOKUP('Road Accident Data 2019'!P34,'Road Accident Data 2019'!P34:T84,1,FALSE)</f>
        <v>31</v>
      </c>
      <c r="E35" s="5">
        <f>VLOOKUP('Road Accident Data 2019'!Q34,'Road Accident Data 2019'!Q34:U84,1,FALSE)</f>
        <v>11</v>
      </c>
      <c r="F35" s="16">
        <f>VLOOKUP('Road Accident Data 2019'!R34,'Road Accident Data 2019'!R34:V84,1,FALSE)</f>
        <v>42</v>
      </c>
    </row>
    <row r="36" spans="1:6" x14ac:dyDescent="0.25">
      <c r="A36" s="15" t="s">
        <v>71</v>
      </c>
      <c r="B36" s="5">
        <f>VLOOKUP('Road Accident Data 2019'!N35,'Road Accident Data 2019'!N35:R85,1,FALSE)</f>
        <v>95</v>
      </c>
      <c r="C36" s="5">
        <f>VLOOKUP('Road Accident Data 2019'!O35,'Road Accident Data 2019'!O35:S85,1,FALSE)</f>
        <v>36</v>
      </c>
      <c r="D36" s="5">
        <f>VLOOKUP('Road Accident Data 2019'!P35,'Road Accident Data 2019'!P35:T85,1,FALSE)</f>
        <v>20</v>
      </c>
      <c r="E36" s="5">
        <f>VLOOKUP('Road Accident Data 2019'!Q35,'Road Accident Data 2019'!Q35:U85,1,FALSE)</f>
        <v>43</v>
      </c>
      <c r="F36" s="16">
        <f>VLOOKUP('Road Accident Data 2019'!R35,'Road Accident Data 2019'!R35:V85,1,FALSE)</f>
        <v>63</v>
      </c>
    </row>
    <row r="37" spans="1:6" x14ac:dyDescent="0.25">
      <c r="A37" s="15" t="s">
        <v>72</v>
      </c>
      <c r="B37" s="5">
        <f>VLOOKUP('Road Accident Data 2019'!N36,'Road Accident Data 2019'!N36:R86,1,FALSE)</f>
        <v>125</v>
      </c>
      <c r="C37" s="5">
        <f>VLOOKUP('Road Accident Data 2019'!O36,'Road Accident Data 2019'!O36:S86,1,FALSE)</f>
        <v>17</v>
      </c>
      <c r="D37" s="5">
        <f>VLOOKUP('Road Accident Data 2019'!P36,'Road Accident Data 2019'!P36:T86,1,FALSE)</f>
        <v>88</v>
      </c>
      <c r="E37" s="5">
        <f>VLOOKUP('Road Accident Data 2019'!Q36,'Road Accident Data 2019'!Q36:U86,1,FALSE)</f>
        <v>33</v>
      </c>
      <c r="F37" s="16">
        <f>VLOOKUP('Road Accident Data 2019'!R36,'Road Accident Data 2019'!R36:V86,1,FALSE)</f>
        <v>121</v>
      </c>
    </row>
    <row r="38" spans="1:6" x14ac:dyDescent="0.25">
      <c r="A38" s="15" t="s">
        <v>73</v>
      </c>
      <c r="B38" s="5">
        <f>VLOOKUP('Road Accident Data 2019'!N37,'Road Accident Data 2019'!N37:R87,1,FALSE)</f>
        <v>24</v>
      </c>
      <c r="C38" s="5">
        <f>VLOOKUP('Road Accident Data 2019'!O37,'Road Accident Data 2019'!O37:S87,1,FALSE)</f>
        <v>3</v>
      </c>
      <c r="D38" s="5">
        <f>VLOOKUP('Road Accident Data 2019'!P37,'Road Accident Data 2019'!P37:T87,1,FALSE)</f>
        <v>8</v>
      </c>
      <c r="E38" s="5">
        <f>VLOOKUP('Road Accident Data 2019'!Q37,'Road Accident Data 2019'!Q37:U87,1,FALSE)</f>
        <v>21</v>
      </c>
      <c r="F38" s="16">
        <f>VLOOKUP('Road Accident Data 2019'!R37,'Road Accident Data 2019'!R37:V87,1,FALSE)</f>
        <v>29</v>
      </c>
    </row>
    <row r="39" spans="1:6" x14ac:dyDescent="0.25">
      <c r="A39" s="15" t="s">
        <v>74</v>
      </c>
      <c r="B39" s="5">
        <f>VLOOKUP('Road Accident Data 2019'!N38,'Road Accident Data 2019'!N38:R88,1,FALSE)</f>
        <v>86</v>
      </c>
      <c r="C39" s="5">
        <f>VLOOKUP('Road Accident Data 2019'!O38,'Road Accident Data 2019'!O38:S88,1,FALSE)</f>
        <v>23</v>
      </c>
      <c r="D39" s="5">
        <f>VLOOKUP('Road Accident Data 2019'!P38,'Road Accident Data 2019'!P38:T88,1,FALSE)</f>
        <v>53</v>
      </c>
      <c r="E39" s="5">
        <f>VLOOKUP('Road Accident Data 2019'!Q38,'Road Accident Data 2019'!Q38:U88,1,FALSE)</f>
        <v>31</v>
      </c>
      <c r="F39" s="16">
        <f>VLOOKUP('Road Accident Data 2019'!R38,'Road Accident Data 2019'!R38:V88,1,FALSE)</f>
        <v>84</v>
      </c>
    </row>
    <row r="40" spans="1:6" x14ac:dyDescent="0.25">
      <c r="A40" s="15" t="s">
        <v>75</v>
      </c>
      <c r="B40" s="5">
        <f>VLOOKUP('Road Accident Data 2019'!N39,'Road Accident Data 2019'!N39:R89,1,FALSE)</f>
        <v>25</v>
      </c>
      <c r="C40" s="5">
        <f>VLOOKUP('Road Accident Data 2019'!O39,'Road Accident Data 2019'!O39:S89,1,FALSE)</f>
        <v>6</v>
      </c>
      <c r="D40" s="5">
        <f>VLOOKUP('Road Accident Data 2019'!P39,'Road Accident Data 2019'!P39:T89,1,FALSE)</f>
        <v>25</v>
      </c>
      <c r="E40" s="5">
        <f>VLOOKUP('Road Accident Data 2019'!Q39,'Road Accident Data 2019'!Q39:U89,1,FALSE)</f>
        <v>0</v>
      </c>
      <c r="F40" s="16">
        <f>VLOOKUP('Road Accident Data 2019'!R39,'Road Accident Data 2019'!R39:V89,1,FALSE)</f>
        <v>25</v>
      </c>
    </row>
    <row r="41" spans="1:6" x14ac:dyDescent="0.25">
      <c r="A41" s="15" t="s">
        <v>76</v>
      </c>
      <c r="B41" s="5">
        <f>VLOOKUP('Road Accident Data 2019'!N40,'Road Accident Data 2019'!N40:R90,1,FALSE)</f>
        <v>100</v>
      </c>
      <c r="C41" s="5">
        <f>VLOOKUP('Road Accident Data 2019'!O40,'Road Accident Data 2019'!O40:S90,1,FALSE)</f>
        <v>29</v>
      </c>
      <c r="D41" s="5">
        <f>VLOOKUP('Road Accident Data 2019'!P40,'Road Accident Data 2019'!P40:T90,1,FALSE)</f>
        <v>47</v>
      </c>
      <c r="E41" s="5">
        <f>VLOOKUP('Road Accident Data 2019'!Q40,'Road Accident Data 2019'!Q40:U90,1,FALSE)</f>
        <v>15</v>
      </c>
      <c r="F41" s="16">
        <f>VLOOKUP('Road Accident Data 2019'!R40,'Road Accident Data 2019'!R40:V90,1,FALSE)</f>
        <v>62</v>
      </c>
    </row>
    <row r="42" spans="1:6" x14ac:dyDescent="0.25">
      <c r="A42" s="15" t="s">
        <v>77</v>
      </c>
      <c r="B42" s="5">
        <f>VLOOKUP('Road Accident Data 2019'!N41,'Road Accident Data 2019'!N41:R91,1,FALSE)</f>
        <v>364</v>
      </c>
      <c r="C42" s="5">
        <f>VLOOKUP('Road Accident Data 2019'!O41,'Road Accident Data 2019'!O41:S91,1,FALSE)</f>
        <v>58</v>
      </c>
      <c r="D42" s="5">
        <f>VLOOKUP('Road Accident Data 2019'!P41,'Road Accident Data 2019'!P41:T91,1,FALSE)</f>
        <v>16</v>
      </c>
      <c r="E42" s="5">
        <f>VLOOKUP('Road Accident Data 2019'!Q41,'Road Accident Data 2019'!Q41:U91,1,FALSE)</f>
        <v>156</v>
      </c>
      <c r="F42" s="16">
        <f>VLOOKUP('Road Accident Data 2019'!R41,'Road Accident Data 2019'!R41:V91,1,FALSE)</f>
        <v>172</v>
      </c>
    </row>
    <row r="43" spans="1:6" x14ac:dyDescent="0.25">
      <c r="A43" s="15" t="s">
        <v>78</v>
      </c>
      <c r="B43" s="5">
        <f>VLOOKUP('Road Accident Data 2019'!N42,'Road Accident Data 2019'!N42:R92,1,FALSE)</f>
        <v>116</v>
      </c>
      <c r="C43" s="5">
        <f>VLOOKUP('Road Accident Data 2019'!O42,'Road Accident Data 2019'!O42:S92,1,FALSE)</f>
        <v>39</v>
      </c>
      <c r="D43" s="5">
        <f>VLOOKUP('Road Accident Data 2019'!P42,'Road Accident Data 2019'!P42:T92,1,FALSE)</f>
        <v>53</v>
      </c>
      <c r="E43" s="5">
        <f>VLOOKUP('Road Accident Data 2019'!Q42,'Road Accident Data 2019'!Q42:U92,1,FALSE)</f>
        <v>32</v>
      </c>
      <c r="F43" s="16">
        <f>VLOOKUP('Road Accident Data 2019'!R42,'Road Accident Data 2019'!R42:V92,1,FALSE)</f>
        <v>85</v>
      </c>
    </row>
    <row r="44" spans="1:6" x14ac:dyDescent="0.25">
      <c r="A44" s="15" t="s">
        <v>79</v>
      </c>
      <c r="B44" s="5">
        <f>VLOOKUP('Road Accident Data 2019'!N43,'Road Accident Data 2019'!N43:R93,1,FALSE)</f>
        <v>0</v>
      </c>
      <c r="C44" s="5">
        <f>VLOOKUP('Road Accident Data 2019'!O43,'Road Accident Data 2019'!O43:S93,1,FALSE)</f>
        <v>0</v>
      </c>
      <c r="D44" s="5">
        <f>VLOOKUP('Road Accident Data 2019'!P43,'Road Accident Data 2019'!P43:T93,1,FALSE)</f>
        <v>0</v>
      </c>
      <c r="E44" s="5">
        <f>VLOOKUP('Road Accident Data 2019'!Q43,'Road Accident Data 2019'!Q43:U93,1,FALSE)</f>
        <v>0</v>
      </c>
      <c r="F44" s="16">
        <f>VLOOKUP('Road Accident Data 2019'!R43,'Road Accident Data 2019'!R43:V93,1,FALSE)</f>
        <v>0</v>
      </c>
    </row>
    <row r="45" spans="1:6" x14ac:dyDescent="0.25">
      <c r="A45" s="15" t="s">
        <v>80</v>
      </c>
      <c r="B45" s="5">
        <f>VLOOKUP('Road Accident Data 2019'!N44,'Road Accident Data 2019'!N44:R94,1,FALSE)</f>
        <v>62</v>
      </c>
      <c r="C45" s="5">
        <f>VLOOKUP('Road Accident Data 2019'!O44,'Road Accident Data 2019'!O44:S94,1,FALSE)</f>
        <v>26</v>
      </c>
      <c r="D45" s="5">
        <f>VLOOKUP('Road Accident Data 2019'!P44,'Road Accident Data 2019'!P44:T94,1,FALSE)</f>
        <v>39</v>
      </c>
      <c r="E45" s="5">
        <f>VLOOKUP('Road Accident Data 2019'!Q44,'Road Accident Data 2019'!Q44:U94,1,FALSE)</f>
        <v>11</v>
      </c>
      <c r="F45" s="16">
        <f>VLOOKUP('Road Accident Data 2019'!R44,'Road Accident Data 2019'!R44:V94,1,FALSE)</f>
        <v>50</v>
      </c>
    </row>
    <row r="46" spans="1:6" x14ac:dyDescent="0.25">
      <c r="A46" s="15" t="s">
        <v>81</v>
      </c>
      <c r="B46" s="5">
        <f>VLOOKUP('Road Accident Data 2019'!N45,'Road Accident Data 2019'!N45:R95,1,FALSE)</f>
        <v>162</v>
      </c>
      <c r="C46" s="5">
        <f>VLOOKUP('Road Accident Data 2019'!O45,'Road Accident Data 2019'!O45:S95,1,FALSE)</f>
        <v>15</v>
      </c>
      <c r="D46" s="5">
        <f>VLOOKUP('Road Accident Data 2019'!P45,'Road Accident Data 2019'!P45:T95,1,FALSE)</f>
        <v>149</v>
      </c>
      <c r="E46" s="5">
        <f>VLOOKUP('Road Accident Data 2019'!Q45,'Road Accident Data 2019'!Q45:U95,1,FALSE)</f>
        <v>36</v>
      </c>
      <c r="F46" s="16">
        <f>VLOOKUP('Road Accident Data 2019'!R45,'Road Accident Data 2019'!R45:V95,1,FALSE)</f>
        <v>185</v>
      </c>
    </row>
    <row r="47" spans="1:6" x14ac:dyDescent="0.25">
      <c r="A47" s="15" t="s">
        <v>82</v>
      </c>
      <c r="B47" s="5">
        <f>VLOOKUP('Road Accident Data 2019'!N46,'Road Accident Data 2019'!N46:R96,1,FALSE)</f>
        <v>143</v>
      </c>
      <c r="C47" s="5">
        <f>VLOOKUP('Road Accident Data 2019'!O46,'Road Accident Data 2019'!O46:S96,1,FALSE)</f>
        <v>5</v>
      </c>
      <c r="D47" s="5">
        <f>VLOOKUP('Road Accident Data 2019'!P46,'Road Accident Data 2019'!P46:T96,1,FALSE)</f>
        <v>94</v>
      </c>
      <c r="E47" s="5">
        <f>VLOOKUP('Road Accident Data 2019'!Q46,'Road Accident Data 2019'!Q46:U96,1,FALSE)</f>
        <v>69</v>
      </c>
      <c r="F47" s="16">
        <f>VLOOKUP('Road Accident Data 2019'!R46,'Road Accident Data 2019'!R46:V96,1,FALSE)</f>
        <v>163</v>
      </c>
    </row>
    <row r="48" spans="1:6" x14ac:dyDescent="0.25">
      <c r="A48" s="15" t="s">
        <v>83</v>
      </c>
      <c r="B48" s="5">
        <f>VLOOKUP('Road Accident Data 2019'!N47,'Road Accident Data 2019'!N47:R97,1,FALSE)</f>
        <v>20</v>
      </c>
      <c r="C48" s="5">
        <f>VLOOKUP('Road Accident Data 2019'!O47,'Road Accident Data 2019'!O47:S97,1,FALSE)</f>
        <v>6</v>
      </c>
      <c r="D48" s="5">
        <f>VLOOKUP('Road Accident Data 2019'!P47,'Road Accident Data 2019'!P47:T97,1,FALSE)</f>
        <v>0</v>
      </c>
      <c r="E48" s="5">
        <f>VLOOKUP('Road Accident Data 2019'!Q47,'Road Accident Data 2019'!Q47:U97,1,FALSE)</f>
        <v>17</v>
      </c>
      <c r="F48" s="16">
        <f>VLOOKUP('Road Accident Data 2019'!R47,'Road Accident Data 2019'!R47:V97,1,FALSE)</f>
        <v>17</v>
      </c>
    </row>
    <row r="49" spans="1:6" x14ac:dyDescent="0.25">
      <c r="A49" s="15" t="s">
        <v>84</v>
      </c>
      <c r="B49" s="5">
        <f>VLOOKUP('Road Accident Data 2019'!N48,'Road Accident Data 2019'!N48:R98,1,FALSE)</f>
        <v>51</v>
      </c>
      <c r="C49" s="5">
        <f>VLOOKUP('Road Accident Data 2019'!O48,'Road Accident Data 2019'!O48:S98,1,FALSE)</f>
        <v>3</v>
      </c>
      <c r="D49" s="5">
        <f>VLOOKUP('Road Accident Data 2019'!P48,'Road Accident Data 2019'!P48:T98,1,FALSE)</f>
        <v>28</v>
      </c>
      <c r="E49" s="5">
        <f>VLOOKUP('Road Accident Data 2019'!Q48,'Road Accident Data 2019'!Q48:U98,1,FALSE)</f>
        <v>19</v>
      </c>
      <c r="F49" s="16">
        <f>VLOOKUP('Road Accident Data 2019'!R48,'Road Accident Data 2019'!R48:V98,1,FALSE)</f>
        <v>47</v>
      </c>
    </row>
    <row r="50" spans="1:6" x14ac:dyDescent="0.25">
      <c r="A50" s="15" t="s">
        <v>85</v>
      </c>
      <c r="B50" s="5">
        <f>VLOOKUP('Road Accident Data 2019'!N49,'Road Accident Data 2019'!N49:R99,1,FALSE)</f>
        <v>57</v>
      </c>
      <c r="C50" s="5">
        <f>VLOOKUP('Road Accident Data 2019'!O49,'Road Accident Data 2019'!O49:S99,1,FALSE)</f>
        <v>28</v>
      </c>
      <c r="D50" s="5">
        <f>VLOOKUP('Road Accident Data 2019'!P49,'Road Accident Data 2019'!P49:T99,1,FALSE)</f>
        <v>19</v>
      </c>
      <c r="E50" s="5">
        <f>VLOOKUP('Road Accident Data 2019'!Q49,'Road Accident Data 2019'!Q49:U99,1,FALSE)</f>
        <v>13</v>
      </c>
      <c r="F50" s="16">
        <f>VLOOKUP('Road Accident Data 2019'!R49,'Road Accident Data 2019'!R49:V99,1,FALSE)</f>
        <v>32</v>
      </c>
    </row>
    <row r="51" spans="1:6" x14ac:dyDescent="0.25">
      <c r="A51" s="15" t="s">
        <v>86</v>
      </c>
      <c r="B51" s="5">
        <f>VLOOKUP('Road Accident Data 2019'!N50,'Road Accident Data 2019'!N50:R100,1,FALSE)</f>
        <v>267</v>
      </c>
      <c r="C51" s="5">
        <f>VLOOKUP('Road Accident Data 2019'!O50,'Road Accident Data 2019'!O50:S100,1,FALSE)</f>
        <v>67</v>
      </c>
      <c r="D51" s="5">
        <f>VLOOKUP('Road Accident Data 2019'!P50,'Road Accident Data 2019'!P50:T100,1,FALSE)</f>
        <v>78</v>
      </c>
      <c r="E51" s="5">
        <f>VLOOKUP('Road Accident Data 2019'!Q50,'Road Accident Data 2019'!Q50:U100,1,FALSE)</f>
        <v>159</v>
      </c>
      <c r="F51" s="16">
        <f>VLOOKUP('Road Accident Data 2019'!R50,'Road Accident Data 2019'!R50:V100,1,FALSE)</f>
        <v>237</v>
      </c>
    </row>
    <row r="52" spans="1:6" x14ac:dyDescent="0.25">
      <c r="A52" s="17" t="s">
        <v>87</v>
      </c>
      <c r="B52" s="18">
        <f>VLOOKUP('Road Accident Data 2019'!N51,'Road Accident Data 2019'!N51:R101,1,FALSE)</f>
        <v>277</v>
      </c>
      <c r="C52" s="18">
        <f>VLOOKUP('Road Accident Data 2019'!O51,'Road Accident Data 2019'!O51:S101,1,FALSE)</f>
        <v>63</v>
      </c>
      <c r="D52" s="18">
        <f>VLOOKUP('Road Accident Data 2019'!P51,'Road Accident Data 2019'!P51:T101,1,FALSE)</f>
        <v>152</v>
      </c>
      <c r="E52" s="18">
        <f>VLOOKUP('Road Accident Data 2019'!Q51,'Road Accident Data 2019'!Q51:U101,1,FALSE)</f>
        <v>52</v>
      </c>
      <c r="F52" s="19">
        <f>VLOOKUP('Road Accident Data 2019'!R51,'Road Accident Data 2019'!R51:V101,1,FALSE)</f>
        <v>204</v>
      </c>
    </row>
  </sheetData>
  <mergeCells count="1">
    <mergeCell ref="A1:F1"/>
  </mergeCells>
  <conditionalFormatting sqref="B3:B52">
    <cfRule type="cellIs" dxfId="258" priority="3" operator="equal">
      <formula>819</formula>
    </cfRule>
  </conditionalFormatting>
  <conditionalFormatting sqref="C3:C52">
    <cfRule type="cellIs" dxfId="257" priority="2" operator="equal">
      <formula>198</formula>
    </cfRule>
  </conditionalFormatting>
  <conditionalFormatting sqref="F3:F52">
    <cfRule type="cellIs" dxfId="256" priority="1" operator="equal">
      <formula>726</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D7C31-E744-4AB2-9D5A-9E7D61279AA7}">
  <dimension ref="A1:L52"/>
  <sheetViews>
    <sheetView zoomScale="90" zoomScaleNormal="90" workbookViewId="0">
      <selection activeCell="B53" sqref="B53"/>
    </sheetView>
  </sheetViews>
  <sheetFormatPr defaultRowHeight="15" x14ac:dyDescent="0.25"/>
  <cols>
    <col min="1" max="1" width="19.7109375" bestFit="1" customWidth="1"/>
    <col min="2" max="2" width="25.85546875" customWidth="1"/>
    <col min="3" max="3" width="15.28515625" customWidth="1"/>
    <col min="4" max="4" width="18.85546875" customWidth="1"/>
    <col min="5" max="5" width="13.85546875" customWidth="1"/>
    <col min="6" max="6" width="14.140625" customWidth="1"/>
    <col min="10" max="10" width="24.140625" customWidth="1"/>
    <col min="11" max="11" width="25" bestFit="1" customWidth="1"/>
    <col min="12" max="12" width="4.42578125" bestFit="1" customWidth="1"/>
    <col min="13" max="13" width="24.42578125" bestFit="1" customWidth="1"/>
    <col min="14" max="14" width="18.85546875" bestFit="1" customWidth="1"/>
    <col min="15" max="15" width="19.140625" bestFit="1" customWidth="1"/>
  </cols>
  <sheetData>
    <row r="1" spans="1:12" x14ac:dyDescent="0.25">
      <c r="A1" s="42" t="s">
        <v>114</v>
      </c>
      <c r="B1" s="42"/>
      <c r="C1" s="42"/>
      <c r="D1" s="42"/>
      <c r="E1" s="42"/>
      <c r="F1" s="42"/>
      <c r="J1" s="13" t="s">
        <v>0</v>
      </c>
      <c r="K1" s="9" t="s">
        <v>98</v>
      </c>
      <c r="L1" s="4"/>
    </row>
    <row r="2" spans="1:12" x14ac:dyDescent="0.25">
      <c r="A2" s="23" t="s">
        <v>0</v>
      </c>
      <c r="B2" s="24" t="s">
        <v>110</v>
      </c>
      <c r="C2" s="24" t="s">
        <v>111</v>
      </c>
      <c r="D2" s="24" t="s">
        <v>95</v>
      </c>
      <c r="E2" s="24" t="s">
        <v>96</v>
      </c>
      <c r="F2" s="25" t="s">
        <v>97</v>
      </c>
      <c r="J2" s="5" t="s">
        <v>38</v>
      </c>
      <c r="K2" s="4" t="s">
        <v>91</v>
      </c>
      <c r="L2" s="10">
        <v>101</v>
      </c>
    </row>
    <row r="3" spans="1:12" x14ac:dyDescent="0.25">
      <c r="A3" s="15" t="s">
        <v>38</v>
      </c>
      <c r="B3" s="5">
        <f>VLOOKUP('Road Accident Data 2019'!S2,'Road Accident Data 2019'!S2:W52,1,FALSE)</f>
        <v>101</v>
      </c>
      <c r="C3" s="5">
        <f>VLOOKUP('Road Accident Data 2019'!T2,'Road Accident Data 2019'!T2:X52,1,FALSE)</f>
        <v>46</v>
      </c>
      <c r="D3" s="5">
        <f>VLOOKUP('Road Accident Data 2019'!U2,'Road Accident Data 2019'!U2:Y52,1,FALSE)</f>
        <v>57</v>
      </c>
      <c r="E3" s="5">
        <f>VLOOKUP('Road Accident Data 2019'!V2,'Road Accident Data 2019'!V2:Z52,1,FALSE)</f>
        <v>40</v>
      </c>
      <c r="F3" s="16">
        <f>VLOOKUP('Road Accident Data 2019'!W2,'Road Accident Data 2019'!W2:AA52,1,FALSE)</f>
        <v>97</v>
      </c>
      <c r="J3" s="5" t="s">
        <v>38</v>
      </c>
      <c r="K3" s="4" t="s">
        <v>112</v>
      </c>
      <c r="L3" s="10">
        <v>46</v>
      </c>
    </row>
    <row r="4" spans="1:12" x14ac:dyDescent="0.25">
      <c r="A4" s="15" t="s">
        <v>39</v>
      </c>
      <c r="B4" s="5">
        <f>VLOOKUP('Road Accident Data 2019'!S3,'Road Accident Data 2019'!S3:W53,1,FALSE)</f>
        <v>101</v>
      </c>
      <c r="C4" s="5">
        <f>VLOOKUP('Road Accident Data 2019'!T3,'Road Accident Data 2019'!T3:X53,1,FALSE)</f>
        <v>30</v>
      </c>
      <c r="D4" s="5">
        <f>VLOOKUP('Road Accident Data 2019'!U3,'Road Accident Data 2019'!U3:Y53,1,FALSE)</f>
        <v>45</v>
      </c>
      <c r="E4" s="5">
        <f>VLOOKUP('Road Accident Data 2019'!V3,'Road Accident Data 2019'!V3:Z53,1,FALSE)</f>
        <v>45</v>
      </c>
      <c r="F4" s="16">
        <f>VLOOKUP('Road Accident Data 2019'!W3,'Road Accident Data 2019'!W3:AA53,1,FALSE)</f>
        <v>90</v>
      </c>
      <c r="J4" s="5" t="s">
        <v>38</v>
      </c>
      <c r="K4" s="4" t="s">
        <v>103</v>
      </c>
      <c r="L4" s="10">
        <v>57</v>
      </c>
    </row>
    <row r="5" spans="1:12" x14ac:dyDescent="0.25">
      <c r="A5" s="15" t="s">
        <v>40</v>
      </c>
      <c r="B5" s="5">
        <f>VLOOKUP('Road Accident Data 2019'!S4,'Road Accident Data 2019'!S4:W54,1,FALSE)</f>
        <v>116</v>
      </c>
      <c r="C5" s="5">
        <f>VLOOKUP('Road Accident Data 2019'!T4,'Road Accident Data 2019'!T4:X54,1,FALSE)</f>
        <v>36</v>
      </c>
      <c r="D5" s="5">
        <f>VLOOKUP('Road Accident Data 2019'!U4,'Road Accident Data 2019'!U4:Y54,1,FALSE)</f>
        <v>62</v>
      </c>
      <c r="E5" s="5">
        <f>VLOOKUP('Road Accident Data 2019'!V4,'Road Accident Data 2019'!V4:Z54,1,FALSE)</f>
        <v>28</v>
      </c>
      <c r="F5" s="16">
        <f>VLOOKUP('Road Accident Data 2019'!W4,'Road Accident Data 2019'!W4:AA54,1,FALSE)</f>
        <v>90</v>
      </c>
      <c r="J5" s="5" t="s">
        <v>38</v>
      </c>
      <c r="K5" s="4" t="s">
        <v>104</v>
      </c>
      <c r="L5" s="10">
        <v>40</v>
      </c>
    </row>
    <row r="6" spans="1:12" x14ac:dyDescent="0.25">
      <c r="A6" s="15" t="s">
        <v>41</v>
      </c>
      <c r="B6" s="5">
        <f>VLOOKUP('Road Accident Data 2019'!S5,'Road Accident Data 2019'!S5:W55,1,FALSE)</f>
        <v>3</v>
      </c>
      <c r="C6" s="5">
        <f>VLOOKUP('Road Accident Data 2019'!T5,'Road Accident Data 2019'!T5:X55,1,FALSE)</f>
        <v>1</v>
      </c>
      <c r="D6" s="5">
        <f>VLOOKUP('Road Accident Data 2019'!U5,'Road Accident Data 2019'!U5:Y55,1,FALSE)</f>
        <v>2</v>
      </c>
      <c r="E6" s="5">
        <f>VLOOKUP('Road Accident Data 2019'!V5,'Road Accident Data 2019'!V5:Z55,1,FALSE)</f>
        <v>0</v>
      </c>
      <c r="F6" s="16">
        <f>VLOOKUP('Road Accident Data 2019'!W5,'Road Accident Data 2019'!W5:AA55,1,FALSE)</f>
        <v>2</v>
      </c>
      <c r="J6" s="5" t="s">
        <v>38</v>
      </c>
      <c r="K6" s="4" t="s">
        <v>105</v>
      </c>
      <c r="L6" s="10">
        <v>97</v>
      </c>
    </row>
    <row r="7" spans="1:12" x14ac:dyDescent="0.25">
      <c r="A7" s="15" t="s">
        <v>42</v>
      </c>
      <c r="B7" s="5">
        <f>VLOOKUP('Road Accident Data 2019'!S6,'Road Accident Data 2019'!S6:W56,1,FALSE)</f>
        <v>71</v>
      </c>
      <c r="C7" s="5">
        <f>VLOOKUP('Road Accident Data 2019'!T6,'Road Accident Data 2019'!T6:X56,1,FALSE)</f>
        <v>59</v>
      </c>
      <c r="D7" s="5">
        <f>VLOOKUP('Road Accident Data 2019'!U6,'Road Accident Data 2019'!U6:Y56,1,FALSE)</f>
        <v>28</v>
      </c>
      <c r="E7" s="5">
        <f>VLOOKUP('Road Accident Data 2019'!V6,'Road Accident Data 2019'!V6:Z56,1,FALSE)</f>
        <v>11</v>
      </c>
      <c r="F7" s="16">
        <f>VLOOKUP('Road Accident Data 2019'!W6,'Road Accident Data 2019'!W6:AA56,1,FALSE)</f>
        <v>39</v>
      </c>
    </row>
    <row r="8" spans="1:12" x14ac:dyDescent="0.25">
      <c r="A8" s="15" t="s">
        <v>43</v>
      </c>
      <c r="B8" s="5">
        <f>VLOOKUP('Road Accident Data 2019'!S7,'Road Accident Data 2019'!S7:W57,1,FALSE)</f>
        <v>0</v>
      </c>
      <c r="C8" s="5">
        <f>VLOOKUP('Road Accident Data 2019'!T7,'Road Accident Data 2019'!T7:X57,1,FALSE)</f>
        <v>0</v>
      </c>
      <c r="D8" s="5">
        <f>VLOOKUP('Road Accident Data 2019'!U7,'Road Accident Data 2019'!U7:Y57,1,FALSE)</f>
        <v>0</v>
      </c>
      <c r="E8" s="5">
        <f>VLOOKUP('Road Accident Data 2019'!V7,'Road Accident Data 2019'!V7:Z57,1,FALSE)</f>
        <v>0</v>
      </c>
      <c r="F8" s="16">
        <f>VLOOKUP('Road Accident Data 2019'!W7,'Road Accident Data 2019'!W7:AA57,1,FALSE)</f>
        <v>0</v>
      </c>
    </row>
    <row r="9" spans="1:12" x14ac:dyDescent="0.25">
      <c r="A9" s="15" t="s">
        <v>44</v>
      </c>
      <c r="B9" s="5">
        <f>VLOOKUP('Road Accident Data 2019'!S8,'Road Accident Data 2019'!S8:W58,1,FALSE)</f>
        <v>553</v>
      </c>
      <c r="C9" s="5">
        <f>VLOOKUP('Road Accident Data 2019'!T8,'Road Accident Data 2019'!T8:X58,1,FALSE)</f>
        <v>81</v>
      </c>
      <c r="D9" s="5">
        <f>VLOOKUP('Road Accident Data 2019'!U8,'Road Accident Data 2019'!U8:Y58,1,FALSE)</f>
        <v>293</v>
      </c>
      <c r="E9" s="5">
        <f>VLOOKUP('Road Accident Data 2019'!V8,'Road Accident Data 2019'!V8:Z58,1,FALSE)</f>
        <v>194</v>
      </c>
      <c r="F9" s="16">
        <f>VLOOKUP('Road Accident Data 2019'!W8,'Road Accident Data 2019'!W8:AA58,1,FALSE)</f>
        <v>487</v>
      </c>
    </row>
    <row r="10" spans="1:12" x14ac:dyDescent="0.25">
      <c r="A10" s="15" t="s">
        <v>45</v>
      </c>
      <c r="B10" s="5">
        <f>VLOOKUP('Road Accident Data 2019'!S9,'Road Accident Data 2019'!S9:W59,1,FALSE)</f>
        <v>806</v>
      </c>
      <c r="C10" s="5">
        <f>VLOOKUP('Road Accident Data 2019'!T9,'Road Accident Data 2019'!T9:X59,1,FALSE)</f>
        <v>54</v>
      </c>
      <c r="D10" s="5">
        <f>VLOOKUP('Road Accident Data 2019'!U9,'Road Accident Data 2019'!U9:Y59,1,FALSE)</f>
        <v>37</v>
      </c>
      <c r="E10" s="5">
        <f>VLOOKUP('Road Accident Data 2019'!V9,'Road Accident Data 2019'!V9:Z59,1,FALSE)</f>
        <v>664</v>
      </c>
      <c r="F10" s="16">
        <f>VLOOKUP('Road Accident Data 2019'!W9,'Road Accident Data 2019'!W9:AA59,1,FALSE)</f>
        <v>701</v>
      </c>
    </row>
    <row r="11" spans="1:12" x14ac:dyDescent="0.25">
      <c r="A11" s="15" t="s">
        <v>46</v>
      </c>
      <c r="B11" s="5">
        <f>VLOOKUP('Road Accident Data 2019'!S10,'Road Accident Data 2019'!S10:W60,1,FALSE)</f>
        <v>13</v>
      </c>
      <c r="C11" s="5">
        <f>VLOOKUP('Road Accident Data 2019'!T10,'Road Accident Data 2019'!T10:X60,1,FALSE)</f>
        <v>5</v>
      </c>
      <c r="D11" s="5">
        <f>VLOOKUP('Road Accident Data 2019'!U10,'Road Accident Data 2019'!U10:Y60,1,FALSE)</f>
        <v>4</v>
      </c>
      <c r="E11" s="5">
        <f>VLOOKUP('Road Accident Data 2019'!V10,'Road Accident Data 2019'!V10:Z60,1,FALSE)</f>
        <v>7</v>
      </c>
      <c r="F11" s="16">
        <f>VLOOKUP('Road Accident Data 2019'!W10,'Road Accident Data 2019'!W10:AA60,1,FALSE)</f>
        <v>11</v>
      </c>
    </row>
    <row r="12" spans="1:12" x14ac:dyDescent="0.25">
      <c r="A12" s="15" t="s">
        <v>47</v>
      </c>
      <c r="B12" s="5">
        <f>VLOOKUP('Road Accident Data 2019'!S11,'Road Accident Data 2019'!S11:W61,1,FALSE)</f>
        <v>0</v>
      </c>
      <c r="C12" s="5">
        <f>VLOOKUP('Road Accident Data 2019'!T11,'Road Accident Data 2019'!T11:X61,1,FALSE)</f>
        <v>0</v>
      </c>
      <c r="D12" s="5">
        <f>VLOOKUP('Road Accident Data 2019'!U11,'Road Accident Data 2019'!U11:Y61,1,FALSE)</f>
        <v>0</v>
      </c>
      <c r="E12" s="5">
        <f>VLOOKUP('Road Accident Data 2019'!V11,'Road Accident Data 2019'!V11:Z61,1,FALSE)</f>
        <v>0</v>
      </c>
      <c r="F12" s="16">
        <f>VLOOKUP('Road Accident Data 2019'!W11,'Road Accident Data 2019'!W11:AA61,1,FALSE)</f>
        <v>0</v>
      </c>
    </row>
    <row r="13" spans="1:12" x14ac:dyDescent="0.25">
      <c r="A13" s="15" t="s">
        <v>48</v>
      </c>
      <c r="B13" s="5">
        <f>VLOOKUP('Road Accident Data 2019'!S12,'Road Accident Data 2019'!S12:W62,1,FALSE)</f>
        <v>455</v>
      </c>
      <c r="C13" s="5">
        <f>VLOOKUP('Road Accident Data 2019'!T12,'Road Accident Data 2019'!T12:X62,1,FALSE)</f>
        <v>65</v>
      </c>
      <c r="D13" s="5">
        <f>VLOOKUP('Road Accident Data 2019'!U12,'Road Accident Data 2019'!U12:Y62,1,FALSE)</f>
        <v>188</v>
      </c>
      <c r="E13" s="5">
        <f>VLOOKUP('Road Accident Data 2019'!V12,'Road Accident Data 2019'!V12:Z62,1,FALSE)</f>
        <v>217</v>
      </c>
      <c r="F13" s="16">
        <f>VLOOKUP('Road Accident Data 2019'!W12,'Road Accident Data 2019'!W12:AA62,1,FALSE)</f>
        <v>405</v>
      </c>
    </row>
    <row r="14" spans="1:12" x14ac:dyDescent="0.25">
      <c r="A14" s="15" t="s">
        <v>49</v>
      </c>
      <c r="B14" s="5">
        <f>VLOOKUP('Road Accident Data 2019'!S13,'Road Accident Data 2019'!S13:W63,1,FALSE)</f>
        <v>462</v>
      </c>
      <c r="C14" s="5">
        <f>VLOOKUP('Road Accident Data 2019'!T13,'Road Accident Data 2019'!T13:X63,1,FALSE)</f>
        <v>99</v>
      </c>
      <c r="D14" s="5">
        <f>VLOOKUP('Road Accident Data 2019'!U13,'Road Accident Data 2019'!U13:Y63,1,FALSE)</f>
        <v>77</v>
      </c>
      <c r="E14" s="5">
        <f>VLOOKUP('Road Accident Data 2019'!V13,'Road Accident Data 2019'!V13:Z63,1,FALSE)</f>
        <v>338</v>
      </c>
      <c r="F14" s="16">
        <f>VLOOKUP('Road Accident Data 2019'!W13,'Road Accident Data 2019'!W13:AA63,1,FALSE)</f>
        <v>415</v>
      </c>
    </row>
    <row r="15" spans="1:12" x14ac:dyDescent="0.25">
      <c r="A15" s="15" t="s">
        <v>50</v>
      </c>
      <c r="B15" s="5">
        <f>VLOOKUP('Road Accident Data 2019'!S14,'Road Accident Data 2019'!S14:W64,1,FALSE)</f>
        <v>22</v>
      </c>
      <c r="C15" s="5">
        <f>VLOOKUP('Road Accident Data 2019'!T14,'Road Accident Data 2019'!T14:X64,1,FALSE)</f>
        <v>16</v>
      </c>
      <c r="D15" s="5">
        <f>VLOOKUP('Road Accident Data 2019'!U14,'Road Accident Data 2019'!U14:Y64,1,FALSE)</f>
        <v>5</v>
      </c>
      <c r="E15" s="5">
        <f>VLOOKUP('Road Accident Data 2019'!V14,'Road Accident Data 2019'!V14:Z64,1,FALSE)</f>
        <v>4</v>
      </c>
      <c r="F15" s="16">
        <f>VLOOKUP('Road Accident Data 2019'!W14,'Road Accident Data 2019'!W14:AA64,1,FALSE)</f>
        <v>9</v>
      </c>
      <c r="J15" s="12" t="s">
        <v>106</v>
      </c>
      <c r="K15" s="12" t="s">
        <v>107</v>
      </c>
      <c r="L15" s="12" t="s">
        <v>108</v>
      </c>
    </row>
    <row r="16" spans="1:12" x14ac:dyDescent="0.25">
      <c r="A16" s="15" t="s">
        <v>51</v>
      </c>
      <c r="B16" s="5">
        <f>VLOOKUP('Road Accident Data 2019'!S15,'Road Accident Data 2019'!S15:W65,1,FALSE)</f>
        <v>0</v>
      </c>
      <c r="C16" s="5">
        <f>VLOOKUP('Road Accident Data 2019'!T15,'Road Accident Data 2019'!T15:X65,1,FALSE)</f>
        <v>0</v>
      </c>
      <c r="D16" s="5">
        <f>VLOOKUP('Road Accident Data 2019'!U15,'Road Accident Data 2019'!U15:Y65,1,FALSE)</f>
        <v>0</v>
      </c>
      <c r="E16" s="5">
        <f>VLOOKUP('Road Accident Data 2019'!V15,'Road Accident Data 2019'!V15:Z65,1,FALSE)</f>
        <v>0</v>
      </c>
      <c r="F16" s="16">
        <f>VLOOKUP('Road Accident Data 2019'!W15,'Road Accident Data 2019'!W15:AA65,1,FALSE)</f>
        <v>0</v>
      </c>
      <c r="J16" s="5" t="str">
        <f>INDEX(A3:A52,MATCH(MAX(B3:B52),B3:B52,0))</f>
        <v>Hyderabad</v>
      </c>
      <c r="K16" s="5" t="str">
        <f>INDEX(A3:A52,MATCH(MAX(C3:C52),C3:C52,0))</f>
        <v>Hyderabad</v>
      </c>
      <c r="L16" s="5" t="str">
        <f>INDEX(A2:A51,MATCH(MAX(F2:F51),F2:F51,0))</f>
        <v>Hyderabad</v>
      </c>
    </row>
    <row r="17" spans="1:12" x14ac:dyDescent="0.25">
      <c r="A17" s="15" t="s">
        <v>52</v>
      </c>
      <c r="B17" s="5">
        <f>VLOOKUP('Road Accident Data 2019'!S16,'Road Accident Data 2019'!S16:W66,1,FALSE)</f>
        <v>24</v>
      </c>
      <c r="C17" s="5">
        <f>VLOOKUP('Road Accident Data 2019'!T16,'Road Accident Data 2019'!T16:X66,1,FALSE)</f>
        <v>5</v>
      </c>
      <c r="D17" s="5">
        <f>VLOOKUP('Road Accident Data 2019'!U16,'Road Accident Data 2019'!U16:Y66,1,FALSE)</f>
        <v>18</v>
      </c>
      <c r="E17" s="5">
        <f>VLOOKUP('Road Accident Data 2019'!V16,'Road Accident Data 2019'!V16:Z66,1,FALSE)</f>
        <v>9</v>
      </c>
      <c r="F17" s="16">
        <f>VLOOKUP('Road Accident Data 2019'!W16,'Road Accident Data 2019'!W16:AA66,1,FALSE)</f>
        <v>27</v>
      </c>
      <c r="J17" s="5">
        <f>MAX(B3:B52)</f>
        <v>1909</v>
      </c>
      <c r="K17" s="5">
        <f>MAX(C3:C52)</f>
        <v>182</v>
      </c>
      <c r="L17" s="5">
        <f>MAX(F2:F51)</f>
        <v>1772</v>
      </c>
    </row>
    <row r="18" spans="1:12" x14ac:dyDescent="0.25">
      <c r="A18" s="15" t="s">
        <v>53</v>
      </c>
      <c r="B18" s="5">
        <f>VLOOKUP('Road Accident Data 2019'!S17,'Road Accident Data 2019'!S17:W67,1,FALSE)</f>
        <v>108</v>
      </c>
      <c r="C18" s="5">
        <f>VLOOKUP('Road Accident Data 2019'!T17,'Road Accident Data 2019'!T17:X67,1,FALSE)</f>
        <v>5</v>
      </c>
      <c r="D18" s="5">
        <f>VLOOKUP('Road Accident Data 2019'!U17,'Road Accident Data 2019'!U17:Y67,1,FALSE)</f>
        <v>5</v>
      </c>
      <c r="E18" s="5">
        <f>VLOOKUP('Road Accident Data 2019'!V17,'Road Accident Data 2019'!V17:Z67,1,FALSE)</f>
        <v>84</v>
      </c>
      <c r="F18" s="16">
        <f>VLOOKUP('Road Accident Data 2019'!W17,'Road Accident Data 2019'!W17:AA67,1,FALSE)</f>
        <v>89</v>
      </c>
    </row>
    <row r="19" spans="1:12" x14ac:dyDescent="0.25">
      <c r="A19" s="15" t="s">
        <v>54</v>
      </c>
      <c r="B19" s="5">
        <f>VLOOKUP('Road Accident Data 2019'!S18,'Road Accident Data 2019'!S18:W68,1,FALSE)</f>
        <v>1909</v>
      </c>
      <c r="C19" s="5">
        <f>VLOOKUP('Road Accident Data 2019'!T18,'Road Accident Data 2019'!T18:X68,1,FALSE)</f>
        <v>182</v>
      </c>
      <c r="D19" s="5">
        <f>VLOOKUP('Road Accident Data 2019'!U18,'Road Accident Data 2019'!U18:Y68,1,FALSE)</f>
        <v>125</v>
      </c>
      <c r="E19" s="5">
        <f>VLOOKUP('Road Accident Data 2019'!V18,'Road Accident Data 2019'!V18:Z68,1,FALSE)</f>
        <v>1647</v>
      </c>
      <c r="F19" s="16">
        <f>VLOOKUP('Road Accident Data 2019'!W18,'Road Accident Data 2019'!W18:AA68,1,FALSE)</f>
        <v>1772</v>
      </c>
    </row>
    <row r="20" spans="1:12" x14ac:dyDescent="0.25">
      <c r="A20" s="15" t="s">
        <v>55</v>
      </c>
      <c r="B20" s="5">
        <f>VLOOKUP('Road Accident Data 2019'!S19,'Road Accident Data 2019'!S19:W69,1,FALSE)</f>
        <v>71</v>
      </c>
      <c r="C20" s="5">
        <f>VLOOKUP('Road Accident Data 2019'!T19,'Road Accident Data 2019'!T19:X69,1,FALSE)</f>
        <v>6</v>
      </c>
      <c r="D20" s="5">
        <f>VLOOKUP('Road Accident Data 2019'!U19,'Road Accident Data 2019'!U19:Y69,1,FALSE)</f>
        <v>0</v>
      </c>
      <c r="E20" s="5">
        <f>VLOOKUP('Road Accident Data 2019'!V19,'Road Accident Data 2019'!V19:Z69,1,FALSE)</f>
        <v>63</v>
      </c>
      <c r="F20" s="16">
        <f>VLOOKUP('Road Accident Data 2019'!W19,'Road Accident Data 2019'!W19:AA69,1,FALSE)</f>
        <v>63</v>
      </c>
    </row>
    <row r="21" spans="1:12" x14ac:dyDescent="0.25">
      <c r="A21" s="15" t="s">
        <v>56</v>
      </c>
      <c r="B21" s="5">
        <f>VLOOKUP('Road Accident Data 2019'!S20,'Road Accident Data 2019'!S20:W70,1,FALSE)</f>
        <v>319</v>
      </c>
      <c r="C21" s="5">
        <f>VLOOKUP('Road Accident Data 2019'!T20,'Road Accident Data 2019'!T20:X70,1,FALSE)</f>
        <v>64</v>
      </c>
      <c r="D21" s="5">
        <f>VLOOKUP('Road Accident Data 2019'!U20,'Road Accident Data 2019'!U20:Y70,1,FALSE)</f>
        <v>61</v>
      </c>
      <c r="E21" s="5">
        <f>VLOOKUP('Road Accident Data 2019'!V20,'Road Accident Data 2019'!V20:Z70,1,FALSE)</f>
        <v>255</v>
      </c>
      <c r="F21" s="16">
        <f>VLOOKUP('Road Accident Data 2019'!W20,'Road Accident Data 2019'!W20:AA70,1,FALSE)</f>
        <v>316</v>
      </c>
    </row>
    <row r="22" spans="1:12" x14ac:dyDescent="0.25">
      <c r="A22" s="15" t="s">
        <v>57</v>
      </c>
      <c r="B22" s="5">
        <f>VLOOKUP('Road Accident Data 2019'!S21,'Road Accident Data 2019'!S21:W71,1,FALSE)</f>
        <v>48</v>
      </c>
      <c r="C22" s="5">
        <f>VLOOKUP('Road Accident Data 2019'!T21,'Road Accident Data 2019'!T21:X71,1,FALSE)</f>
        <v>5</v>
      </c>
      <c r="D22" s="5">
        <f>VLOOKUP('Road Accident Data 2019'!U21,'Road Accident Data 2019'!U21:Y71,1,FALSE)</f>
        <v>6</v>
      </c>
      <c r="E22" s="5">
        <f>VLOOKUP('Road Accident Data 2019'!V21,'Road Accident Data 2019'!V21:Z71,1,FALSE)</f>
        <v>47</v>
      </c>
      <c r="F22" s="16">
        <f>VLOOKUP('Road Accident Data 2019'!W21,'Road Accident Data 2019'!W21:AA71,1,FALSE)</f>
        <v>53</v>
      </c>
    </row>
    <row r="23" spans="1:12" x14ac:dyDescent="0.25">
      <c r="A23" s="15" t="s">
        <v>58</v>
      </c>
      <c r="B23" s="5">
        <f>VLOOKUP('Road Accident Data 2019'!S22,'Road Accident Data 2019'!S22:W72,1,FALSE)</f>
        <v>25</v>
      </c>
      <c r="C23" s="5">
        <f>VLOOKUP('Road Accident Data 2019'!T22,'Road Accident Data 2019'!T22:X72,1,FALSE)</f>
        <v>12</v>
      </c>
      <c r="D23" s="5">
        <f>VLOOKUP('Road Accident Data 2019'!U22,'Road Accident Data 2019'!U22:Y72,1,FALSE)</f>
        <v>15</v>
      </c>
      <c r="E23" s="5">
        <f>VLOOKUP('Road Accident Data 2019'!V22,'Road Accident Data 2019'!V22:Z72,1,FALSE)</f>
        <v>3</v>
      </c>
      <c r="F23" s="16">
        <f>VLOOKUP('Road Accident Data 2019'!W22,'Road Accident Data 2019'!W22:AA72,1,FALSE)</f>
        <v>18</v>
      </c>
    </row>
    <row r="24" spans="1:12" x14ac:dyDescent="0.25">
      <c r="A24" s="15" t="s">
        <v>59</v>
      </c>
      <c r="B24" s="5">
        <f>VLOOKUP('Road Accident Data 2019'!S23,'Road Accident Data 2019'!S23:W73,1,FALSE)</f>
        <v>23</v>
      </c>
      <c r="C24" s="5">
        <f>VLOOKUP('Road Accident Data 2019'!T23,'Road Accident Data 2019'!T23:X73,1,FALSE)</f>
        <v>10</v>
      </c>
      <c r="D24" s="5">
        <f>VLOOKUP('Road Accident Data 2019'!U23,'Road Accident Data 2019'!U23:Y73,1,FALSE)</f>
        <v>1</v>
      </c>
      <c r="E24" s="5">
        <f>VLOOKUP('Road Accident Data 2019'!V23,'Road Accident Data 2019'!V23:Z73,1,FALSE)</f>
        <v>14</v>
      </c>
      <c r="F24" s="16">
        <f>VLOOKUP('Road Accident Data 2019'!W23,'Road Accident Data 2019'!W23:AA73,1,FALSE)</f>
        <v>15</v>
      </c>
    </row>
    <row r="25" spans="1:12" x14ac:dyDescent="0.25">
      <c r="A25" s="15" t="s">
        <v>60</v>
      </c>
      <c r="B25" s="5">
        <f>VLOOKUP('Road Accident Data 2019'!S24,'Road Accident Data 2019'!S24:W74,1,FALSE)</f>
        <v>0</v>
      </c>
      <c r="C25" s="5">
        <f>VLOOKUP('Road Accident Data 2019'!T24,'Road Accident Data 2019'!T24:X74,1,FALSE)</f>
        <v>0</v>
      </c>
      <c r="D25" s="5">
        <f>VLOOKUP('Road Accident Data 2019'!U24,'Road Accident Data 2019'!U24:Y74,1,FALSE)</f>
        <v>0</v>
      </c>
      <c r="E25" s="5">
        <f>VLOOKUP('Road Accident Data 2019'!V24,'Road Accident Data 2019'!V24:Z74,1,FALSE)</f>
        <v>0</v>
      </c>
      <c r="F25" s="16">
        <f>VLOOKUP('Road Accident Data 2019'!W24,'Road Accident Data 2019'!W24:AA74,1,FALSE)</f>
        <v>0</v>
      </c>
    </row>
    <row r="26" spans="1:12" x14ac:dyDescent="0.25">
      <c r="A26" s="15" t="s">
        <v>61</v>
      </c>
      <c r="B26" s="5">
        <f>VLOOKUP('Road Accident Data 2019'!S25,'Road Accident Data 2019'!S25:W75,1,FALSE)</f>
        <v>136</v>
      </c>
      <c r="C26" s="5">
        <f>VLOOKUP('Road Accident Data 2019'!T25,'Road Accident Data 2019'!T25:X75,1,FALSE)</f>
        <v>63</v>
      </c>
      <c r="D26" s="5">
        <f>VLOOKUP('Road Accident Data 2019'!U25,'Road Accident Data 2019'!U25:Y75,1,FALSE)</f>
        <v>71</v>
      </c>
      <c r="E26" s="5">
        <f>VLOOKUP('Road Accident Data 2019'!V25,'Road Accident Data 2019'!V25:Z75,1,FALSE)</f>
        <v>17</v>
      </c>
      <c r="F26" s="16">
        <f>VLOOKUP('Road Accident Data 2019'!W25,'Road Accident Data 2019'!W25:AA75,1,FALSE)</f>
        <v>88</v>
      </c>
    </row>
    <row r="27" spans="1:12" x14ac:dyDescent="0.25">
      <c r="A27" s="15" t="s">
        <v>62</v>
      </c>
      <c r="B27" s="5">
        <f>VLOOKUP('Road Accident Data 2019'!S26,'Road Accident Data 2019'!S26:W76,1,FALSE)</f>
        <v>9</v>
      </c>
      <c r="C27" s="5">
        <f>VLOOKUP('Road Accident Data 2019'!T26,'Road Accident Data 2019'!T26:X76,1,FALSE)</f>
        <v>1</v>
      </c>
      <c r="D27" s="5">
        <f>VLOOKUP('Road Accident Data 2019'!U26,'Road Accident Data 2019'!U26:Y76,1,FALSE)</f>
        <v>8</v>
      </c>
      <c r="E27" s="5">
        <f>VLOOKUP('Road Accident Data 2019'!V26,'Road Accident Data 2019'!V26:Z76,1,FALSE)</f>
        <v>7</v>
      </c>
      <c r="F27" s="16">
        <f>VLOOKUP('Road Accident Data 2019'!W26,'Road Accident Data 2019'!W26:AA76,1,FALSE)</f>
        <v>15</v>
      </c>
    </row>
    <row r="28" spans="1:12" x14ac:dyDescent="0.25">
      <c r="A28" s="15" t="s">
        <v>63</v>
      </c>
      <c r="B28" s="5">
        <f>VLOOKUP('Road Accident Data 2019'!S27,'Road Accident Data 2019'!S27:W77,1,FALSE)</f>
        <v>144</v>
      </c>
      <c r="C28" s="5">
        <f>VLOOKUP('Road Accident Data 2019'!T27,'Road Accident Data 2019'!T27:X77,1,FALSE)</f>
        <v>11</v>
      </c>
      <c r="D28" s="5">
        <f>VLOOKUP('Road Accident Data 2019'!U27,'Road Accident Data 2019'!U27:Y77,1,FALSE)</f>
        <v>79</v>
      </c>
      <c r="E28" s="5">
        <f>VLOOKUP('Road Accident Data 2019'!V27,'Road Accident Data 2019'!V27:Z77,1,FALSE)</f>
        <v>41</v>
      </c>
      <c r="F28" s="16">
        <f>VLOOKUP('Road Accident Data 2019'!W27,'Road Accident Data 2019'!W27:AA77,1,FALSE)</f>
        <v>120</v>
      </c>
    </row>
    <row r="29" spans="1:12" x14ac:dyDescent="0.25">
      <c r="A29" s="15" t="s">
        <v>64</v>
      </c>
      <c r="B29" s="5">
        <f>VLOOKUP('Road Accident Data 2019'!S28,'Road Accident Data 2019'!S28:W78,1,FALSE)</f>
        <v>133</v>
      </c>
      <c r="C29" s="5">
        <f>VLOOKUP('Road Accident Data 2019'!T28,'Road Accident Data 2019'!T28:X78,1,FALSE)</f>
        <v>3</v>
      </c>
      <c r="D29" s="5">
        <f>VLOOKUP('Road Accident Data 2019'!U28,'Road Accident Data 2019'!U28:Y78,1,FALSE)</f>
        <v>67</v>
      </c>
      <c r="E29" s="5">
        <f>VLOOKUP('Road Accident Data 2019'!V28,'Road Accident Data 2019'!V28:Z78,1,FALSE)</f>
        <v>59</v>
      </c>
      <c r="F29" s="16">
        <f>VLOOKUP('Road Accident Data 2019'!W28,'Road Accident Data 2019'!W28:AA78,1,FALSE)</f>
        <v>126</v>
      </c>
    </row>
    <row r="30" spans="1:12" x14ac:dyDescent="0.25">
      <c r="A30" s="15" t="s">
        <v>65</v>
      </c>
      <c r="B30" s="5">
        <f>VLOOKUP('Road Accident Data 2019'!S29,'Road Accident Data 2019'!S29:W79,1,FALSE)</f>
        <v>68</v>
      </c>
      <c r="C30" s="5">
        <f>VLOOKUP('Road Accident Data 2019'!T29,'Road Accident Data 2019'!T29:X79,1,FALSE)</f>
        <v>9</v>
      </c>
      <c r="D30" s="5">
        <f>VLOOKUP('Road Accident Data 2019'!U29,'Road Accident Data 2019'!U29:Y79,1,FALSE)</f>
        <v>57</v>
      </c>
      <c r="E30" s="5">
        <f>VLOOKUP('Road Accident Data 2019'!V29,'Road Accident Data 2019'!V29:Z79,1,FALSE)</f>
        <v>7</v>
      </c>
      <c r="F30" s="16">
        <f>VLOOKUP('Road Accident Data 2019'!W29,'Road Accident Data 2019'!W29:AA79,1,FALSE)</f>
        <v>64</v>
      </c>
    </row>
    <row r="31" spans="1:12" x14ac:dyDescent="0.25">
      <c r="A31" s="15" t="s">
        <v>66</v>
      </c>
      <c r="B31" s="5">
        <f>VLOOKUP('Road Accident Data 2019'!S30,'Road Accident Data 2019'!S30:W80,1,FALSE)</f>
        <v>0</v>
      </c>
      <c r="C31" s="5">
        <f>VLOOKUP('Road Accident Data 2019'!T30,'Road Accident Data 2019'!T30:X80,1,FALSE)</f>
        <v>0</v>
      </c>
      <c r="D31" s="5">
        <f>VLOOKUP('Road Accident Data 2019'!U30,'Road Accident Data 2019'!U30:Y80,1,FALSE)</f>
        <v>0</v>
      </c>
      <c r="E31" s="5">
        <f>VLOOKUP('Road Accident Data 2019'!V30,'Road Accident Data 2019'!V30:Z80,1,FALSE)</f>
        <v>0</v>
      </c>
      <c r="F31" s="16">
        <f>VLOOKUP('Road Accident Data 2019'!W30,'Road Accident Data 2019'!W30:AA80,1,FALSE)</f>
        <v>0</v>
      </c>
    </row>
    <row r="32" spans="1:12" x14ac:dyDescent="0.25">
      <c r="A32" s="15" t="s">
        <v>67</v>
      </c>
      <c r="B32" s="5">
        <f>VLOOKUP('Road Accident Data 2019'!S31,'Road Accident Data 2019'!S31:W81,1,FALSE)</f>
        <v>0</v>
      </c>
      <c r="C32" s="5">
        <f>VLOOKUP('Road Accident Data 2019'!T31,'Road Accident Data 2019'!T31:X81,1,FALSE)</f>
        <v>0</v>
      </c>
      <c r="D32" s="5">
        <f>VLOOKUP('Road Accident Data 2019'!U31,'Road Accident Data 2019'!U31:Y81,1,FALSE)</f>
        <v>0</v>
      </c>
      <c r="E32" s="5">
        <f>VLOOKUP('Road Accident Data 2019'!V31,'Road Accident Data 2019'!V31:Z81,1,FALSE)</f>
        <v>0</v>
      </c>
      <c r="F32" s="16">
        <f>VLOOKUP('Road Accident Data 2019'!W31,'Road Accident Data 2019'!W31:AA81,1,FALSE)</f>
        <v>0</v>
      </c>
    </row>
    <row r="33" spans="1:6" x14ac:dyDescent="0.25">
      <c r="A33" s="15" t="s">
        <v>68</v>
      </c>
      <c r="B33" s="5">
        <f>VLOOKUP('Road Accident Data 2019'!S32,'Road Accident Data 2019'!S32:W82,1,FALSE)</f>
        <v>10</v>
      </c>
      <c r="C33" s="5">
        <f>VLOOKUP('Road Accident Data 2019'!T32,'Road Accident Data 2019'!T32:X82,1,FALSE)</f>
        <v>5</v>
      </c>
      <c r="D33" s="5">
        <f>VLOOKUP('Road Accident Data 2019'!U32,'Road Accident Data 2019'!U32:Y82,1,FALSE)</f>
        <v>4</v>
      </c>
      <c r="E33" s="5">
        <f>VLOOKUP('Road Accident Data 2019'!V32,'Road Accident Data 2019'!V32:Z82,1,FALSE)</f>
        <v>1</v>
      </c>
      <c r="F33" s="16">
        <f>VLOOKUP('Road Accident Data 2019'!W32,'Road Accident Data 2019'!W32:AA82,1,FALSE)</f>
        <v>5</v>
      </c>
    </row>
    <row r="34" spans="1:6" x14ac:dyDescent="0.25">
      <c r="A34" s="15" t="s">
        <v>69</v>
      </c>
      <c r="B34" s="5">
        <f>VLOOKUP('Road Accident Data 2019'!S33,'Road Accident Data 2019'!S33:W83,1,FALSE)</f>
        <v>2</v>
      </c>
      <c r="C34" s="5">
        <f>VLOOKUP('Road Accident Data 2019'!T33,'Road Accident Data 2019'!T33:X83,1,FALSE)</f>
        <v>2</v>
      </c>
      <c r="D34" s="5">
        <f>VLOOKUP('Road Accident Data 2019'!U33,'Road Accident Data 2019'!U33:Y83,1,FALSE)</f>
        <v>0</v>
      </c>
      <c r="E34" s="5">
        <f>VLOOKUP('Road Accident Data 2019'!V33,'Road Accident Data 2019'!V33:Z83,1,FALSE)</f>
        <v>0</v>
      </c>
      <c r="F34" s="16">
        <f>VLOOKUP('Road Accident Data 2019'!W33,'Road Accident Data 2019'!W33:AA83,1,FALSE)</f>
        <v>0</v>
      </c>
    </row>
    <row r="35" spans="1:6" x14ac:dyDescent="0.25">
      <c r="A35" s="15" t="s">
        <v>70</v>
      </c>
      <c r="B35" s="5">
        <f>VLOOKUP('Road Accident Data 2019'!S34,'Road Accident Data 2019'!S34:W84,1,FALSE)</f>
        <v>0</v>
      </c>
      <c r="C35" s="5">
        <f>VLOOKUP('Road Accident Data 2019'!T34,'Road Accident Data 2019'!T34:X84,1,FALSE)</f>
        <v>0</v>
      </c>
      <c r="D35" s="5">
        <f>VLOOKUP('Road Accident Data 2019'!U34,'Road Accident Data 2019'!U34:Y84,1,FALSE)</f>
        <v>0</v>
      </c>
      <c r="E35" s="5">
        <f>VLOOKUP('Road Accident Data 2019'!V34,'Road Accident Data 2019'!V34:Z84,1,FALSE)</f>
        <v>0</v>
      </c>
      <c r="F35" s="16">
        <f>VLOOKUP('Road Accident Data 2019'!W34,'Road Accident Data 2019'!W34:AA84,1,FALSE)</f>
        <v>0</v>
      </c>
    </row>
    <row r="36" spans="1:6" x14ac:dyDescent="0.25">
      <c r="A36" s="15" t="s">
        <v>71</v>
      </c>
      <c r="B36" s="5">
        <f>VLOOKUP('Road Accident Data 2019'!S35,'Road Accident Data 2019'!S35:W85,1,FALSE)</f>
        <v>57</v>
      </c>
      <c r="C36" s="5">
        <f>VLOOKUP('Road Accident Data 2019'!T35,'Road Accident Data 2019'!T35:X85,1,FALSE)</f>
        <v>24</v>
      </c>
      <c r="D36" s="5">
        <f>VLOOKUP('Road Accident Data 2019'!U35,'Road Accident Data 2019'!U35:Y85,1,FALSE)</f>
        <v>9</v>
      </c>
      <c r="E36" s="5">
        <f>VLOOKUP('Road Accident Data 2019'!V35,'Road Accident Data 2019'!V35:Z85,1,FALSE)</f>
        <v>24</v>
      </c>
      <c r="F36" s="16">
        <f>VLOOKUP('Road Accident Data 2019'!W35,'Road Accident Data 2019'!W35:AA85,1,FALSE)</f>
        <v>33</v>
      </c>
    </row>
    <row r="37" spans="1:6" x14ac:dyDescent="0.25">
      <c r="A37" s="15" t="s">
        <v>72</v>
      </c>
      <c r="B37" s="5">
        <f>VLOOKUP('Road Accident Data 2019'!S36,'Road Accident Data 2019'!S36:W86,1,FALSE)</f>
        <v>43</v>
      </c>
      <c r="C37" s="5">
        <f>VLOOKUP('Road Accident Data 2019'!T36,'Road Accident Data 2019'!T36:X86,1,FALSE)</f>
        <v>4</v>
      </c>
      <c r="D37" s="5">
        <f>VLOOKUP('Road Accident Data 2019'!U36,'Road Accident Data 2019'!U36:Y86,1,FALSE)</f>
        <v>30</v>
      </c>
      <c r="E37" s="5">
        <f>VLOOKUP('Road Accident Data 2019'!V36,'Road Accident Data 2019'!V36:Z86,1,FALSE)</f>
        <v>18</v>
      </c>
      <c r="F37" s="16">
        <f>VLOOKUP('Road Accident Data 2019'!W36,'Road Accident Data 2019'!W36:AA86,1,FALSE)</f>
        <v>48</v>
      </c>
    </row>
    <row r="38" spans="1:6" x14ac:dyDescent="0.25">
      <c r="A38" s="15" t="s">
        <v>73</v>
      </c>
      <c r="B38" s="5">
        <f>VLOOKUP('Road Accident Data 2019'!S37,'Road Accident Data 2019'!S37:W87,1,FALSE)</f>
        <v>0</v>
      </c>
      <c r="C38" s="5">
        <f>VLOOKUP('Road Accident Data 2019'!T37,'Road Accident Data 2019'!T37:X87,1,FALSE)</f>
        <v>0</v>
      </c>
      <c r="D38" s="5">
        <f>VLOOKUP('Road Accident Data 2019'!U37,'Road Accident Data 2019'!U37:Y87,1,FALSE)</f>
        <v>0</v>
      </c>
      <c r="E38" s="5">
        <f>VLOOKUP('Road Accident Data 2019'!V37,'Road Accident Data 2019'!V37:Z87,1,FALSE)</f>
        <v>0</v>
      </c>
      <c r="F38" s="16">
        <f>VLOOKUP('Road Accident Data 2019'!W37,'Road Accident Data 2019'!W37:AA87,1,FALSE)</f>
        <v>0</v>
      </c>
    </row>
    <row r="39" spans="1:6" x14ac:dyDescent="0.25">
      <c r="A39" s="15" t="s">
        <v>74</v>
      </c>
      <c r="B39" s="5">
        <f>VLOOKUP('Road Accident Data 2019'!S38,'Road Accident Data 2019'!S38:W88,1,FALSE)</f>
        <v>2</v>
      </c>
      <c r="C39" s="5">
        <f>VLOOKUP('Road Accident Data 2019'!T38,'Road Accident Data 2019'!T38:X88,1,FALSE)</f>
        <v>2</v>
      </c>
      <c r="D39" s="5">
        <f>VLOOKUP('Road Accident Data 2019'!U38,'Road Accident Data 2019'!U38:Y88,1,FALSE)</f>
        <v>0</v>
      </c>
      <c r="E39" s="5">
        <f>VLOOKUP('Road Accident Data 2019'!V38,'Road Accident Data 2019'!V38:Z88,1,FALSE)</f>
        <v>0</v>
      </c>
      <c r="F39" s="16">
        <f>VLOOKUP('Road Accident Data 2019'!W38,'Road Accident Data 2019'!W38:AA88,1,FALSE)</f>
        <v>0</v>
      </c>
    </row>
    <row r="40" spans="1:6" x14ac:dyDescent="0.25">
      <c r="A40" s="15" t="s">
        <v>75</v>
      </c>
      <c r="B40" s="5">
        <f>VLOOKUP('Road Accident Data 2019'!S39,'Road Accident Data 2019'!S39:W89,1,FALSE)</f>
        <v>24</v>
      </c>
      <c r="C40" s="5">
        <f>VLOOKUP('Road Accident Data 2019'!T39,'Road Accident Data 2019'!T39:X89,1,FALSE)</f>
        <v>8</v>
      </c>
      <c r="D40" s="5">
        <f>VLOOKUP('Road Accident Data 2019'!U39,'Road Accident Data 2019'!U39:Y89,1,FALSE)</f>
        <v>20</v>
      </c>
      <c r="E40" s="5">
        <f>VLOOKUP('Road Accident Data 2019'!V39,'Road Accident Data 2019'!V39:Z89,1,FALSE)</f>
        <v>0</v>
      </c>
      <c r="F40" s="16">
        <f>VLOOKUP('Road Accident Data 2019'!W39,'Road Accident Data 2019'!W39:AA89,1,FALSE)</f>
        <v>20</v>
      </c>
    </row>
    <row r="41" spans="1:6" x14ac:dyDescent="0.25">
      <c r="A41" s="15" t="s">
        <v>76</v>
      </c>
      <c r="B41" s="5">
        <f>VLOOKUP('Road Accident Data 2019'!S40,'Road Accident Data 2019'!S40:W90,1,FALSE)</f>
        <v>0</v>
      </c>
      <c r="C41" s="5">
        <f>VLOOKUP('Road Accident Data 2019'!T40,'Road Accident Data 2019'!T40:X90,1,FALSE)</f>
        <v>0</v>
      </c>
      <c r="D41" s="5">
        <f>VLOOKUP('Road Accident Data 2019'!U40,'Road Accident Data 2019'!U40:Y90,1,FALSE)</f>
        <v>0</v>
      </c>
      <c r="E41" s="5">
        <f>VLOOKUP('Road Accident Data 2019'!V40,'Road Accident Data 2019'!V40:Z90,1,FALSE)</f>
        <v>0</v>
      </c>
      <c r="F41" s="16">
        <f>VLOOKUP('Road Accident Data 2019'!W40,'Road Accident Data 2019'!W40:AA90,1,FALSE)</f>
        <v>0</v>
      </c>
    </row>
    <row r="42" spans="1:6" x14ac:dyDescent="0.25">
      <c r="A42" s="15" t="s">
        <v>77</v>
      </c>
      <c r="B42" s="5">
        <f>VLOOKUP('Road Accident Data 2019'!S41,'Road Accident Data 2019'!S41:W91,1,FALSE)</f>
        <v>0</v>
      </c>
      <c r="C42" s="5">
        <f>VLOOKUP('Road Accident Data 2019'!T41,'Road Accident Data 2019'!T41:X91,1,FALSE)</f>
        <v>0</v>
      </c>
      <c r="D42" s="5">
        <f>VLOOKUP('Road Accident Data 2019'!U41,'Road Accident Data 2019'!U41:Y91,1,FALSE)</f>
        <v>0</v>
      </c>
      <c r="E42" s="5">
        <f>VLOOKUP('Road Accident Data 2019'!V41,'Road Accident Data 2019'!V41:Z91,1,FALSE)</f>
        <v>0</v>
      </c>
      <c r="F42" s="16">
        <f>VLOOKUP('Road Accident Data 2019'!W41,'Road Accident Data 2019'!W41:AA91,1,FALSE)</f>
        <v>0</v>
      </c>
    </row>
    <row r="43" spans="1:6" x14ac:dyDescent="0.25">
      <c r="A43" s="15" t="s">
        <v>78</v>
      </c>
      <c r="B43" s="5">
        <f>VLOOKUP('Road Accident Data 2019'!S42,'Road Accident Data 2019'!S42:W92,1,FALSE)</f>
        <v>66</v>
      </c>
      <c r="C43" s="5">
        <f>VLOOKUP('Road Accident Data 2019'!T42,'Road Accident Data 2019'!T42:X92,1,FALSE)</f>
        <v>12</v>
      </c>
      <c r="D43" s="5">
        <f>VLOOKUP('Road Accident Data 2019'!U42,'Road Accident Data 2019'!U42:Y92,1,FALSE)</f>
        <v>36</v>
      </c>
      <c r="E43" s="5">
        <f>VLOOKUP('Road Accident Data 2019'!V42,'Road Accident Data 2019'!V42:Z92,1,FALSE)</f>
        <v>18</v>
      </c>
      <c r="F43" s="16">
        <f>VLOOKUP('Road Accident Data 2019'!W42,'Road Accident Data 2019'!W42:AA92,1,FALSE)</f>
        <v>54</v>
      </c>
    </row>
    <row r="44" spans="1:6" x14ac:dyDescent="0.25">
      <c r="A44" s="15" t="s">
        <v>79</v>
      </c>
      <c r="B44" s="5">
        <f>VLOOKUP('Road Accident Data 2019'!S43,'Road Accident Data 2019'!S43:W93,1,FALSE)</f>
        <v>0</v>
      </c>
      <c r="C44" s="5">
        <f>VLOOKUP('Road Accident Data 2019'!T43,'Road Accident Data 2019'!T43:X93,1,FALSE)</f>
        <v>0</v>
      </c>
      <c r="D44" s="5">
        <f>VLOOKUP('Road Accident Data 2019'!U43,'Road Accident Data 2019'!U43:Y93,1,FALSE)</f>
        <v>0</v>
      </c>
      <c r="E44" s="5">
        <f>VLOOKUP('Road Accident Data 2019'!V43,'Road Accident Data 2019'!V43:Z93,1,FALSE)</f>
        <v>0</v>
      </c>
      <c r="F44" s="16">
        <f>VLOOKUP('Road Accident Data 2019'!W43,'Road Accident Data 2019'!W43:AA93,1,FALSE)</f>
        <v>0</v>
      </c>
    </row>
    <row r="45" spans="1:6" x14ac:dyDescent="0.25">
      <c r="A45" s="15" t="s">
        <v>80</v>
      </c>
      <c r="B45" s="5">
        <f>VLOOKUP('Road Accident Data 2019'!S44,'Road Accident Data 2019'!S44:W94,1,FALSE)</f>
        <v>69</v>
      </c>
      <c r="C45" s="5">
        <f>VLOOKUP('Road Accident Data 2019'!T44,'Road Accident Data 2019'!T44:X94,1,FALSE)</f>
        <v>27</v>
      </c>
      <c r="D45" s="5">
        <f>VLOOKUP('Road Accident Data 2019'!U44,'Road Accident Data 2019'!U44:Y94,1,FALSE)</f>
        <v>35</v>
      </c>
      <c r="E45" s="5">
        <f>VLOOKUP('Road Accident Data 2019'!V44,'Road Accident Data 2019'!V44:Z94,1,FALSE)</f>
        <v>21</v>
      </c>
      <c r="F45" s="16">
        <f>VLOOKUP('Road Accident Data 2019'!W44,'Road Accident Data 2019'!W44:AA94,1,FALSE)</f>
        <v>56</v>
      </c>
    </row>
    <row r="46" spans="1:6" x14ac:dyDescent="0.25">
      <c r="A46" s="15" t="s">
        <v>81</v>
      </c>
      <c r="B46" s="5">
        <f>VLOOKUP('Road Accident Data 2019'!S45,'Road Accident Data 2019'!S45:W95,1,FALSE)</f>
        <v>123</v>
      </c>
      <c r="C46" s="5">
        <f>VLOOKUP('Road Accident Data 2019'!T45,'Road Accident Data 2019'!T45:X95,1,FALSE)</f>
        <v>18</v>
      </c>
      <c r="D46" s="5">
        <f>VLOOKUP('Road Accident Data 2019'!U45,'Road Accident Data 2019'!U45:Y95,1,FALSE)</f>
        <v>108</v>
      </c>
      <c r="E46" s="5">
        <f>VLOOKUP('Road Accident Data 2019'!V45,'Road Accident Data 2019'!V45:Z95,1,FALSE)</f>
        <v>22</v>
      </c>
      <c r="F46" s="16">
        <f>VLOOKUP('Road Accident Data 2019'!W45,'Road Accident Data 2019'!W45:AA95,1,FALSE)</f>
        <v>130</v>
      </c>
    </row>
    <row r="47" spans="1:6" x14ac:dyDescent="0.25">
      <c r="A47" s="15" t="s">
        <v>82</v>
      </c>
      <c r="B47" s="5">
        <f>VLOOKUP('Road Accident Data 2019'!S46,'Road Accident Data 2019'!S46:W96,1,FALSE)</f>
        <v>115</v>
      </c>
      <c r="C47" s="5">
        <f>VLOOKUP('Road Accident Data 2019'!T46,'Road Accident Data 2019'!T46:X96,1,FALSE)</f>
        <v>14</v>
      </c>
      <c r="D47" s="5">
        <f>VLOOKUP('Road Accident Data 2019'!U46,'Road Accident Data 2019'!U46:Y96,1,FALSE)</f>
        <v>82</v>
      </c>
      <c r="E47" s="5">
        <f>VLOOKUP('Road Accident Data 2019'!V46,'Road Accident Data 2019'!V46:Z96,1,FALSE)</f>
        <v>52</v>
      </c>
      <c r="F47" s="16">
        <f>VLOOKUP('Road Accident Data 2019'!W46,'Road Accident Data 2019'!W46:AA96,1,FALSE)</f>
        <v>134</v>
      </c>
    </row>
    <row r="48" spans="1:6" x14ac:dyDescent="0.25">
      <c r="A48" s="15" t="s">
        <v>83</v>
      </c>
      <c r="B48" s="5">
        <f>VLOOKUP('Road Accident Data 2019'!S47,'Road Accident Data 2019'!S47:W97,1,FALSE)</f>
        <v>235</v>
      </c>
      <c r="C48" s="5">
        <f>VLOOKUP('Road Accident Data 2019'!T47,'Road Accident Data 2019'!T47:X97,1,FALSE)</f>
        <v>53</v>
      </c>
      <c r="D48" s="5">
        <f>VLOOKUP('Road Accident Data 2019'!U47,'Road Accident Data 2019'!U47:Y97,1,FALSE)</f>
        <v>27</v>
      </c>
      <c r="E48" s="5">
        <f>VLOOKUP('Road Accident Data 2019'!V47,'Road Accident Data 2019'!V47:Z97,1,FALSE)</f>
        <v>252</v>
      </c>
      <c r="F48" s="16">
        <f>VLOOKUP('Road Accident Data 2019'!W47,'Road Accident Data 2019'!W47:AA97,1,FALSE)</f>
        <v>279</v>
      </c>
    </row>
    <row r="49" spans="1:6" x14ac:dyDescent="0.25">
      <c r="A49" s="15" t="s">
        <v>84</v>
      </c>
      <c r="B49" s="5">
        <f>VLOOKUP('Road Accident Data 2019'!S48,'Road Accident Data 2019'!S48:W98,1,FALSE)</f>
        <v>30</v>
      </c>
      <c r="C49" s="5">
        <f>VLOOKUP('Road Accident Data 2019'!T48,'Road Accident Data 2019'!T48:X98,1,FALSE)</f>
        <v>11</v>
      </c>
      <c r="D49" s="5">
        <f>VLOOKUP('Road Accident Data 2019'!U48,'Road Accident Data 2019'!U48:Y98,1,FALSE)</f>
        <v>10</v>
      </c>
      <c r="E49" s="5">
        <f>VLOOKUP('Road Accident Data 2019'!V48,'Road Accident Data 2019'!V48:Z98,1,FALSE)</f>
        <v>9</v>
      </c>
      <c r="F49" s="16">
        <f>VLOOKUP('Road Accident Data 2019'!W48,'Road Accident Data 2019'!W48:AA98,1,FALSE)</f>
        <v>19</v>
      </c>
    </row>
    <row r="50" spans="1:6" x14ac:dyDescent="0.25">
      <c r="A50" s="15" t="s">
        <v>85</v>
      </c>
      <c r="B50" s="5">
        <f>VLOOKUP('Road Accident Data 2019'!S49,'Road Accident Data 2019'!S49:W99,1,FALSE)</f>
        <v>38</v>
      </c>
      <c r="C50" s="5">
        <f>VLOOKUP('Road Accident Data 2019'!T49,'Road Accident Data 2019'!T49:X99,1,FALSE)</f>
        <v>15</v>
      </c>
      <c r="D50" s="5">
        <f>VLOOKUP('Road Accident Data 2019'!U49,'Road Accident Data 2019'!U49:Y99,1,FALSE)</f>
        <v>10</v>
      </c>
      <c r="E50" s="5">
        <f>VLOOKUP('Road Accident Data 2019'!V49,'Road Accident Data 2019'!V49:Z99,1,FALSE)</f>
        <v>12</v>
      </c>
      <c r="F50" s="16">
        <f>VLOOKUP('Road Accident Data 2019'!W49,'Road Accident Data 2019'!W49:AA99,1,FALSE)</f>
        <v>22</v>
      </c>
    </row>
    <row r="51" spans="1:6" x14ac:dyDescent="0.25">
      <c r="A51" s="15" t="s">
        <v>86</v>
      </c>
      <c r="B51" s="5">
        <f>VLOOKUP('Road Accident Data 2019'!S50,'Road Accident Data 2019'!S50:W100,1,FALSE)</f>
        <v>61</v>
      </c>
      <c r="C51" s="5">
        <f>VLOOKUP('Road Accident Data 2019'!T50,'Road Accident Data 2019'!T50:X100,1,FALSE)</f>
        <v>9</v>
      </c>
      <c r="D51" s="5">
        <f>VLOOKUP('Road Accident Data 2019'!U50,'Road Accident Data 2019'!U50:Y100,1,FALSE)</f>
        <v>18</v>
      </c>
      <c r="E51" s="5">
        <f>VLOOKUP('Road Accident Data 2019'!V50,'Road Accident Data 2019'!V50:Z100,1,FALSE)</f>
        <v>42</v>
      </c>
      <c r="F51" s="16">
        <f>VLOOKUP('Road Accident Data 2019'!W50,'Road Accident Data 2019'!W50:AA100,1,FALSE)</f>
        <v>60</v>
      </c>
    </row>
    <row r="52" spans="1:6" x14ac:dyDescent="0.25">
      <c r="A52" s="17" t="s">
        <v>87</v>
      </c>
      <c r="B52" s="18">
        <f>VLOOKUP('Road Accident Data 2019'!S51,'Road Accident Data 2019'!S51:W101,1,FALSE)</f>
        <v>105</v>
      </c>
      <c r="C52" s="18">
        <f>VLOOKUP('Road Accident Data 2019'!T51,'Road Accident Data 2019'!T51:X101,1,FALSE)</f>
        <v>17</v>
      </c>
      <c r="D52" s="18">
        <f>VLOOKUP('Road Accident Data 2019'!U51,'Road Accident Data 2019'!U51:Y101,1,FALSE)</f>
        <v>68</v>
      </c>
      <c r="E52" s="18">
        <f>VLOOKUP('Road Accident Data 2019'!V51,'Road Accident Data 2019'!V51:Z101,1,FALSE)</f>
        <v>36</v>
      </c>
      <c r="F52" s="19">
        <f>VLOOKUP('Road Accident Data 2019'!W51,'Road Accident Data 2019'!W51:AA101,1,FALSE)</f>
        <v>104</v>
      </c>
    </row>
  </sheetData>
  <mergeCells count="1">
    <mergeCell ref="A1:F1"/>
  </mergeCells>
  <conditionalFormatting sqref="B3:F52">
    <cfRule type="cellIs" dxfId="232" priority="6" operator="equal">
      <formula>819</formula>
    </cfRule>
  </conditionalFormatting>
  <conditionalFormatting sqref="B3:B52">
    <cfRule type="cellIs" dxfId="231" priority="3" operator="equal">
      <formula>1909</formula>
    </cfRule>
  </conditionalFormatting>
  <conditionalFormatting sqref="C3:C52">
    <cfRule type="cellIs" dxfId="230" priority="2" operator="equal">
      <formula>182</formula>
    </cfRule>
  </conditionalFormatting>
  <conditionalFormatting sqref="F3:F52">
    <cfRule type="cellIs" dxfId="229" priority="1" operator="equal">
      <formula>1772</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2932F-8CC1-4C01-A66B-F76F0CF4F365}">
  <dimension ref="A1:L52"/>
  <sheetViews>
    <sheetView zoomScale="90" zoomScaleNormal="90" workbookViewId="0">
      <selection activeCell="I39" sqref="I39"/>
    </sheetView>
  </sheetViews>
  <sheetFormatPr defaultRowHeight="15" x14ac:dyDescent="0.25"/>
  <cols>
    <col min="1" max="1" width="19.7109375" bestFit="1" customWidth="1"/>
    <col min="2" max="2" width="25.85546875" customWidth="1"/>
    <col min="3" max="3" width="15.28515625" customWidth="1"/>
    <col min="4" max="4" width="18.85546875" customWidth="1"/>
    <col min="5" max="5" width="13.85546875" customWidth="1"/>
    <col min="6" max="6" width="14.140625" customWidth="1"/>
    <col min="9" max="9" width="9.140625" customWidth="1"/>
    <col min="10" max="10" width="36.42578125" bestFit="1" customWidth="1"/>
    <col min="11" max="11" width="25" bestFit="1" customWidth="1"/>
    <col min="12" max="12" width="3.28515625" bestFit="1" customWidth="1"/>
    <col min="13" max="13" width="24.42578125" bestFit="1" customWidth="1"/>
    <col min="14" max="14" width="18.85546875" bestFit="1" customWidth="1"/>
    <col min="15" max="15" width="19.140625" bestFit="1" customWidth="1"/>
  </cols>
  <sheetData>
    <row r="1" spans="1:12" x14ac:dyDescent="0.25">
      <c r="A1" s="42" t="s">
        <v>115</v>
      </c>
      <c r="B1" s="42"/>
      <c r="C1" s="42"/>
      <c r="D1" s="42"/>
      <c r="E1" s="42"/>
      <c r="F1" s="42"/>
      <c r="J1" s="9" t="s">
        <v>0</v>
      </c>
      <c r="K1" s="9" t="s">
        <v>98</v>
      </c>
      <c r="L1" s="5"/>
    </row>
    <row r="2" spans="1:12" x14ac:dyDescent="0.25">
      <c r="A2" s="23" t="s">
        <v>0</v>
      </c>
      <c r="B2" s="24" t="s">
        <v>110</v>
      </c>
      <c r="C2" s="24" t="s">
        <v>111</v>
      </c>
      <c r="D2" s="24" t="s">
        <v>95</v>
      </c>
      <c r="E2" s="24" t="s">
        <v>96</v>
      </c>
      <c r="F2" s="25" t="s">
        <v>97</v>
      </c>
      <c r="J2" s="5" t="s">
        <v>38</v>
      </c>
      <c r="K2" s="4" t="s">
        <v>91</v>
      </c>
      <c r="L2" s="10">
        <v>91</v>
      </c>
    </row>
    <row r="3" spans="1:12" x14ac:dyDescent="0.25">
      <c r="A3" s="15" t="s">
        <v>38</v>
      </c>
      <c r="B3" s="5">
        <f>VLOOKUP('Road Accident Data 2019'!X2,'Road Accident Data 2019'!X2:AB52,1,FALSE)</f>
        <v>91</v>
      </c>
      <c r="C3" s="5">
        <f>VLOOKUP('Road Accident Data 2019'!Y2,'Road Accident Data 2019'!Y2:AC52,1,FALSE)</f>
        <v>28</v>
      </c>
      <c r="D3" s="5">
        <f>VLOOKUP('Road Accident Data 2019'!Z2,'Road Accident Data 2019'!Z2:AD52,1,FALSE)</f>
        <v>34</v>
      </c>
      <c r="E3" s="5">
        <f>VLOOKUP('Road Accident Data 2019'!AA2,'Road Accident Data 2019'!AA2:AE52,1,FALSE)</f>
        <v>37</v>
      </c>
      <c r="F3" s="16">
        <f>VLOOKUP('Road Accident Data 2019'!AB2,'Road Accident Data 2019'!AB2:AF52,1,FALSE)</f>
        <v>71</v>
      </c>
      <c r="J3" s="5" t="s">
        <v>38</v>
      </c>
      <c r="K3" s="4" t="s">
        <v>112</v>
      </c>
      <c r="L3" s="10">
        <v>28</v>
      </c>
    </row>
    <row r="4" spans="1:12" x14ac:dyDescent="0.25">
      <c r="A4" s="15" t="s">
        <v>39</v>
      </c>
      <c r="B4" s="5">
        <f>VLOOKUP('Road Accident Data 2019'!X3,'Road Accident Data 2019'!X3:AB53,1,FALSE)</f>
        <v>179</v>
      </c>
      <c r="C4" s="5">
        <f>VLOOKUP('Road Accident Data 2019'!Y3,'Road Accident Data 2019'!Y3:AC53,1,FALSE)</f>
        <v>53</v>
      </c>
      <c r="D4" s="5">
        <f>VLOOKUP('Road Accident Data 2019'!Z3,'Road Accident Data 2019'!Z3:AD53,1,FALSE)</f>
        <v>84</v>
      </c>
      <c r="E4" s="5">
        <f>VLOOKUP('Road Accident Data 2019'!AA3,'Road Accident Data 2019'!AA3:AE53,1,FALSE)</f>
        <v>94</v>
      </c>
      <c r="F4" s="16">
        <f>VLOOKUP('Road Accident Data 2019'!AB3,'Road Accident Data 2019'!AB3:AF53,1,FALSE)</f>
        <v>178</v>
      </c>
      <c r="J4" s="5" t="s">
        <v>38</v>
      </c>
      <c r="K4" s="4" t="s">
        <v>103</v>
      </c>
      <c r="L4" s="10">
        <v>34</v>
      </c>
    </row>
    <row r="5" spans="1:12" x14ac:dyDescent="0.25">
      <c r="A5" s="15" t="s">
        <v>40</v>
      </c>
      <c r="B5" s="5">
        <f>VLOOKUP('Road Accident Data 2019'!X4,'Road Accident Data 2019'!X4:AB54,1,FALSE)</f>
        <v>103</v>
      </c>
      <c r="C5" s="5">
        <f>VLOOKUP('Road Accident Data 2019'!Y4,'Road Accident Data 2019'!Y4:AC54,1,FALSE)</f>
        <v>35</v>
      </c>
      <c r="D5" s="5">
        <f>VLOOKUP('Road Accident Data 2019'!Z4,'Road Accident Data 2019'!Z4:AD54,1,FALSE)</f>
        <v>36</v>
      </c>
      <c r="E5" s="5">
        <f>VLOOKUP('Road Accident Data 2019'!AA4,'Road Accident Data 2019'!AA4:AE54,1,FALSE)</f>
        <v>32</v>
      </c>
      <c r="F5" s="16">
        <f>VLOOKUP('Road Accident Data 2019'!AB4,'Road Accident Data 2019'!AB4:AF54,1,FALSE)</f>
        <v>68</v>
      </c>
      <c r="J5" s="5" t="s">
        <v>38</v>
      </c>
      <c r="K5" s="4" t="s">
        <v>104</v>
      </c>
      <c r="L5" s="10">
        <v>37</v>
      </c>
    </row>
    <row r="6" spans="1:12" x14ac:dyDescent="0.25">
      <c r="A6" s="15" t="s">
        <v>41</v>
      </c>
      <c r="B6" s="5">
        <f>VLOOKUP('Road Accident Data 2019'!X5,'Road Accident Data 2019'!X5:AB55,1,FALSE)</f>
        <v>4</v>
      </c>
      <c r="C6" s="5">
        <f>VLOOKUP('Road Accident Data 2019'!Y5,'Road Accident Data 2019'!Y5:AC55,1,FALSE)</f>
        <v>1</v>
      </c>
      <c r="D6" s="5">
        <f>VLOOKUP('Road Accident Data 2019'!Z5,'Road Accident Data 2019'!Z5:AD55,1,FALSE)</f>
        <v>3</v>
      </c>
      <c r="E6" s="5">
        <f>VLOOKUP('Road Accident Data 2019'!AA5,'Road Accident Data 2019'!AA5:AE55,1,FALSE)</f>
        <v>0</v>
      </c>
      <c r="F6" s="16">
        <f>VLOOKUP('Road Accident Data 2019'!AB5,'Road Accident Data 2019'!AB5:AF55,1,FALSE)</f>
        <v>3</v>
      </c>
      <c r="J6" s="5" t="s">
        <v>38</v>
      </c>
      <c r="K6" s="4" t="s">
        <v>105</v>
      </c>
      <c r="L6" s="10">
        <v>71</v>
      </c>
    </row>
    <row r="7" spans="1:12" x14ac:dyDescent="0.25">
      <c r="A7" s="15" t="s">
        <v>42</v>
      </c>
      <c r="B7" s="5">
        <f>VLOOKUP('Road Accident Data 2019'!X6,'Road Accident Data 2019'!X6:AB56,1,FALSE)</f>
        <v>8</v>
      </c>
      <c r="C7" s="5">
        <f>VLOOKUP('Road Accident Data 2019'!Y6,'Road Accident Data 2019'!Y6:AC56,1,FALSE)</f>
        <v>5</v>
      </c>
      <c r="D7" s="5">
        <f>VLOOKUP('Road Accident Data 2019'!Z6,'Road Accident Data 2019'!Z6:AD56,1,FALSE)</f>
        <v>3</v>
      </c>
      <c r="E7" s="5">
        <f>VLOOKUP('Road Accident Data 2019'!AA6,'Road Accident Data 2019'!AA6:AE56,1,FALSE)</f>
        <v>9</v>
      </c>
      <c r="F7" s="16">
        <f>VLOOKUP('Road Accident Data 2019'!AB6,'Road Accident Data 2019'!AB6:AF56,1,FALSE)</f>
        <v>12</v>
      </c>
    </row>
    <row r="8" spans="1:12" x14ac:dyDescent="0.25">
      <c r="A8" s="15" t="s">
        <v>43</v>
      </c>
      <c r="B8" s="5">
        <f>VLOOKUP('Road Accident Data 2019'!X7,'Road Accident Data 2019'!X7:AB57,1,FALSE)</f>
        <v>5</v>
      </c>
      <c r="C8" s="5">
        <f>VLOOKUP('Road Accident Data 2019'!Y7,'Road Accident Data 2019'!Y7:AC57,1,FALSE)</f>
        <v>2</v>
      </c>
      <c r="D8" s="5">
        <f>VLOOKUP('Road Accident Data 2019'!Z7,'Road Accident Data 2019'!Z7:AD57,1,FALSE)</f>
        <v>0</v>
      </c>
      <c r="E8" s="5">
        <f>VLOOKUP('Road Accident Data 2019'!AA7,'Road Accident Data 2019'!AA7:AE57,1,FALSE)</f>
        <v>3</v>
      </c>
      <c r="F8" s="16">
        <f>VLOOKUP('Road Accident Data 2019'!AB7,'Road Accident Data 2019'!AB7:AF57,1,FALSE)</f>
        <v>3</v>
      </c>
    </row>
    <row r="9" spans="1:12" x14ac:dyDescent="0.25">
      <c r="A9" s="15" t="s">
        <v>44</v>
      </c>
      <c r="B9" s="5">
        <f>VLOOKUP('Road Accident Data 2019'!X8,'Road Accident Data 2019'!X8:AB58,1,FALSE)</f>
        <v>331</v>
      </c>
      <c r="C9" s="5">
        <f>VLOOKUP('Road Accident Data 2019'!Y8,'Road Accident Data 2019'!Y8:AC58,1,FALSE)</f>
        <v>86</v>
      </c>
      <c r="D9" s="5">
        <f>VLOOKUP('Road Accident Data 2019'!Z8,'Road Accident Data 2019'!Z8:AD58,1,FALSE)</f>
        <v>181</v>
      </c>
      <c r="E9" s="5">
        <f>VLOOKUP('Road Accident Data 2019'!AA8,'Road Accident Data 2019'!AA8:AE58,1,FALSE)</f>
        <v>74</v>
      </c>
      <c r="F9" s="16">
        <f>VLOOKUP('Road Accident Data 2019'!AB8,'Road Accident Data 2019'!AB8:AF58,1,FALSE)</f>
        <v>255</v>
      </c>
    </row>
    <row r="10" spans="1:12" x14ac:dyDescent="0.25">
      <c r="A10" s="15" t="s">
        <v>45</v>
      </c>
      <c r="B10" s="5">
        <f>VLOOKUP('Road Accident Data 2019'!X9,'Road Accident Data 2019'!X9:AB59,1,FALSE)</f>
        <v>205</v>
      </c>
      <c r="C10" s="5">
        <f>VLOOKUP('Road Accident Data 2019'!Y9,'Road Accident Data 2019'!Y9:AC59,1,FALSE)</f>
        <v>16</v>
      </c>
      <c r="D10" s="5">
        <f>VLOOKUP('Road Accident Data 2019'!Z9,'Road Accident Data 2019'!Z9:AD59,1,FALSE)</f>
        <v>2</v>
      </c>
      <c r="E10" s="5">
        <f>VLOOKUP('Road Accident Data 2019'!AA9,'Road Accident Data 2019'!AA9:AE59,1,FALSE)</f>
        <v>153</v>
      </c>
      <c r="F10" s="16">
        <f>VLOOKUP('Road Accident Data 2019'!AB9,'Road Accident Data 2019'!AB9:AF59,1,FALSE)</f>
        <v>155</v>
      </c>
    </row>
    <row r="11" spans="1:12" x14ac:dyDescent="0.25">
      <c r="A11" s="15" t="s">
        <v>46</v>
      </c>
      <c r="B11" s="5">
        <f>VLOOKUP('Road Accident Data 2019'!X10,'Road Accident Data 2019'!X10:AB60,1,FALSE)</f>
        <v>13</v>
      </c>
      <c r="C11" s="5">
        <f>VLOOKUP('Road Accident Data 2019'!Y10,'Road Accident Data 2019'!Y10:AC60,1,FALSE)</f>
        <v>2</v>
      </c>
      <c r="D11" s="5">
        <f>VLOOKUP('Road Accident Data 2019'!Z10,'Road Accident Data 2019'!Z10:AD60,1,FALSE)</f>
        <v>0</v>
      </c>
      <c r="E11" s="5">
        <f>VLOOKUP('Road Accident Data 2019'!AA10,'Road Accident Data 2019'!AA10:AE60,1,FALSE)</f>
        <v>9</v>
      </c>
      <c r="F11" s="16">
        <f>VLOOKUP('Road Accident Data 2019'!AB10,'Road Accident Data 2019'!AB10:AF60,1,FALSE)</f>
        <v>9</v>
      </c>
    </row>
    <row r="12" spans="1:12" x14ac:dyDescent="0.25">
      <c r="A12" s="15" t="s">
        <v>47</v>
      </c>
      <c r="B12" s="5">
        <f>VLOOKUP('Road Accident Data 2019'!X11,'Road Accident Data 2019'!X11:AB61,1,FALSE)</f>
        <v>10</v>
      </c>
      <c r="C12" s="5">
        <f>VLOOKUP('Road Accident Data 2019'!Y11,'Road Accident Data 2019'!Y11:AC61,1,FALSE)</f>
        <v>0</v>
      </c>
      <c r="D12" s="5">
        <f>VLOOKUP('Road Accident Data 2019'!Z11,'Road Accident Data 2019'!Z11:AD61,1,FALSE)</f>
        <v>0</v>
      </c>
      <c r="E12" s="5">
        <f>VLOOKUP('Road Accident Data 2019'!AA11,'Road Accident Data 2019'!AA11:AE61,1,FALSE)</f>
        <v>0</v>
      </c>
      <c r="F12" s="16">
        <f>VLOOKUP('Road Accident Data 2019'!AB11,'Road Accident Data 2019'!AB11:AF61,1,FALSE)</f>
        <v>0</v>
      </c>
    </row>
    <row r="13" spans="1:12" x14ac:dyDescent="0.25">
      <c r="A13" s="15" t="s">
        <v>48</v>
      </c>
      <c r="B13" s="5">
        <f>VLOOKUP('Road Accident Data 2019'!X12,'Road Accident Data 2019'!X12:AB62,1,FALSE)</f>
        <v>540</v>
      </c>
      <c r="C13" s="5">
        <f>VLOOKUP('Road Accident Data 2019'!Y12,'Road Accident Data 2019'!Y12:AC62,1,FALSE)</f>
        <v>68</v>
      </c>
      <c r="D13" s="5">
        <f>VLOOKUP('Road Accident Data 2019'!Z12,'Road Accident Data 2019'!Z12:AD62,1,FALSE)</f>
        <v>223</v>
      </c>
      <c r="E13" s="5">
        <f>VLOOKUP('Road Accident Data 2019'!AA12,'Road Accident Data 2019'!AA12:AE62,1,FALSE)</f>
        <v>313</v>
      </c>
      <c r="F13" s="16">
        <f>VLOOKUP('Road Accident Data 2019'!AB12,'Road Accident Data 2019'!AB12:AF62,1,FALSE)</f>
        <v>536</v>
      </c>
    </row>
    <row r="14" spans="1:12" x14ac:dyDescent="0.25">
      <c r="A14" s="15" t="s">
        <v>49</v>
      </c>
      <c r="B14" s="5">
        <f>VLOOKUP('Road Accident Data 2019'!X13,'Road Accident Data 2019'!X13:AB63,1,FALSE)</f>
        <v>339</v>
      </c>
      <c r="C14" s="5">
        <f>VLOOKUP('Road Accident Data 2019'!Y13,'Road Accident Data 2019'!Y13:AC63,1,FALSE)</f>
        <v>90</v>
      </c>
      <c r="D14" s="5">
        <f>VLOOKUP('Road Accident Data 2019'!Z13,'Road Accident Data 2019'!Z13:AD63,1,FALSE)</f>
        <v>32</v>
      </c>
      <c r="E14" s="5">
        <f>VLOOKUP('Road Accident Data 2019'!AA13,'Road Accident Data 2019'!AA13:AE63,1,FALSE)</f>
        <v>248</v>
      </c>
      <c r="F14" s="16">
        <f>VLOOKUP('Road Accident Data 2019'!AB13,'Road Accident Data 2019'!AB13:AF63,1,FALSE)</f>
        <v>280</v>
      </c>
    </row>
    <row r="15" spans="1:12" x14ac:dyDescent="0.25">
      <c r="A15" s="15" t="s">
        <v>50</v>
      </c>
      <c r="B15" s="5">
        <f>VLOOKUP('Road Accident Data 2019'!X14,'Road Accident Data 2019'!X14:AB64,1,FALSE)</f>
        <v>27</v>
      </c>
      <c r="C15" s="5">
        <f>VLOOKUP('Road Accident Data 2019'!Y14,'Road Accident Data 2019'!Y14:AC64,1,FALSE)</f>
        <v>22</v>
      </c>
      <c r="D15" s="5">
        <f>VLOOKUP('Road Accident Data 2019'!Z14,'Road Accident Data 2019'!Z14:AD64,1,FALSE)</f>
        <v>5</v>
      </c>
      <c r="E15" s="5">
        <f>VLOOKUP('Road Accident Data 2019'!AA14,'Road Accident Data 2019'!AA14:AE64,1,FALSE)</f>
        <v>3</v>
      </c>
      <c r="F15" s="16">
        <f>VLOOKUP('Road Accident Data 2019'!AB14,'Road Accident Data 2019'!AB14:AF64,1,FALSE)</f>
        <v>8</v>
      </c>
    </row>
    <row r="16" spans="1:12" x14ac:dyDescent="0.25">
      <c r="A16" s="15" t="s">
        <v>51</v>
      </c>
      <c r="B16" s="5">
        <f>VLOOKUP('Road Accident Data 2019'!X15,'Road Accident Data 2019'!X15:AB65,1,FALSE)</f>
        <v>2</v>
      </c>
      <c r="C16" s="5">
        <f>VLOOKUP('Road Accident Data 2019'!Y15,'Road Accident Data 2019'!Y15:AC65,1,FALSE)</f>
        <v>1</v>
      </c>
      <c r="D16" s="5">
        <f>VLOOKUP('Road Accident Data 2019'!Z15,'Road Accident Data 2019'!Z15:AD65,1,FALSE)</f>
        <v>0</v>
      </c>
      <c r="E16" s="5">
        <f>VLOOKUP('Road Accident Data 2019'!AA15,'Road Accident Data 2019'!AA15:AE65,1,FALSE)</f>
        <v>2</v>
      </c>
      <c r="F16" s="16">
        <f>VLOOKUP('Road Accident Data 2019'!AB15,'Road Accident Data 2019'!AB15:AF65,1,FALSE)</f>
        <v>2</v>
      </c>
      <c r="J16" s="12" t="s">
        <v>106</v>
      </c>
      <c r="K16" s="12" t="s">
        <v>107</v>
      </c>
      <c r="L16" s="12" t="s">
        <v>108</v>
      </c>
    </row>
    <row r="17" spans="1:12" x14ac:dyDescent="0.25">
      <c r="A17" s="15" t="s">
        <v>52</v>
      </c>
      <c r="B17" s="5">
        <f>VLOOKUP('Road Accident Data 2019'!X16,'Road Accident Data 2019'!X16:AB66,1,FALSE)</f>
        <v>33</v>
      </c>
      <c r="C17" s="5">
        <f>VLOOKUP('Road Accident Data 2019'!Y16,'Road Accident Data 2019'!Y16:AC66,1,FALSE)</f>
        <v>7</v>
      </c>
      <c r="D17" s="5">
        <f>VLOOKUP('Road Accident Data 2019'!Z16,'Road Accident Data 2019'!Z16:AD66,1,FALSE)</f>
        <v>19</v>
      </c>
      <c r="E17" s="5">
        <f>VLOOKUP('Road Accident Data 2019'!AA16,'Road Accident Data 2019'!AA16:AE66,1,FALSE)</f>
        <v>15</v>
      </c>
      <c r="F17" s="16">
        <f>VLOOKUP('Road Accident Data 2019'!AB16,'Road Accident Data 2019'!AB16:AF66,1,FALSE)</f>
        <v>34</v>
      </c>
      <c r="J17" s="5" t="str">
        <f>INDEX(A3:A52,MATCH(MAX(B3:B52),B3:B52,0))</f>
        <v>Indore</v>
      </c>
      <c r="K17" s="5" t="str">
        <f>INDEX(A3:A52,MATCH(MAX(C3:C52),C3:C52,0))</f>
        <v>Kanpur</v>
      </c>
      <c r="L17" s="5" t="str">
        <f>INDEX(A3:A52,MATCH(MAX(F3:F52),F3:F52,0))</f>
        <v>Indore</v>
      </c>
    </row>
    <row r="18" spans="1:12" x14ac:dyDescent="0.25">
      <c r="A18" s="15" t="s">
        <v>53</v>
      </c>
      <c r="B18" s="5">
        <f>VLOOKUP('Road Accident Data 2019'!X17,'Road Accident Data 2019'!X17:AB67,1,FALSE)</f>
        <v>37</v>
      </c>
      <c r="C18" s="5">
        <f>VLOOKUP('Road Accident Data 2019'!Y17,'Road Accident Data 2019'!Y17:AC67,1,FALSE)</f>
        <v>6</v>
      </c>
      <c r="D18" s="5">
        <f>VLOOKUP('Road Accident Data 2019'!Z17,'Road Accident Data 2019'!Z17:AD67,1,FALSE)</f>
        <v>0</v>
      </c>
      <c r="E18" s="5">
        <f>VLOOKUP('Road Accident Data 2019'!AA17,'Road Accident Data 2019'!AA17:AE67,1,FALSE)</f>
        <v>26</v>
      </c>
      <c r="F18" s="16">
        <f>VLOOKUP('Road Accident Data 2019'!AB17,'Road Accident Data 2019'!AB17:AF67,1,FALSE)</f>
        <v>26</v>
      </c>
      <c r="J18" s="5">
        <f>MAX(B3:B52)</f>
        <v>655</v>
      </c>
      <c r="K18" s="5">
        <f>MAX(C3:C52)</f>
        <v>106</v>
      </c>
      <c r="L18" s="5">
        <f>MAX(F3:F52)</f>
        <v>619</v>
      </c>
    </row>
    <row r="19" spans="1:12" x14ac:dyDescent="0.25">
      <c r="A19" s="15" t="s">
        <v>54</v>
      </c>
      <c r="B19" s="5">
        <f>VLOOKUP('Road Accident Data 2019'!X18,'Road Accident Data 2019'!X18:AB68,1,FALSE)</f>
        <v>406</v>
      </c>
      <c r="C19" s="5">
        <f>VLOOKUP('Road Accident Data 2019'!Y18,'Road Accident Data 2019'!Y18:AC68,1,FALSE)</f>
        <v>38</v>
      </c>
      <c r="D19" s="5">
        <f>VLOOKUP('Road Accident Data 2019'!Z18,'Road Accident Data 2019'!Z18:AD68,1,FALSE)</f>
        <v>13</v>
      </c>
      <c r="E19" s="5">
        <f>VLOOKUP('Road Accident Data 2019'!AA18,'Road Accident Data 2019'!AA18:AE68,1,FALSE)</f>
        <v>358</v>
      </c>
      <c r="F19" s="16">
        <f>VLOOKUP('Road Accident Data 2019'!AB18,'Road Accident Data 2019'!AB18:AF68,1,FALSE)</f>
        <v>371</v>
      </c>
    </row>
    <row r="20" spans="1:12" x14ac:dyDescent="0.25">
      <c r="A20" s="15" t="s">
        <v>55</v>
      </c>
      <c r="B20" s="5">
        <f>VLOOKUP('Road Accident Data 2019'!X19,'Road Accident Data 2019'!X19:AB69,1,FALSE)</f>
        <v>655</v>
      </c>
      <c r="C20" s="5">
        <f>VLOOKUP('Road Accident Data 2019'!Y19,'Road Accident Data 2019'!Y19:AC69,1,FALSE)</f>
        <v>72</v>
      </c>
      <c r="D20" s="5">
        <f>VLOOKUP('Road Accident Data 2019'!Z19,'Road Accident Data 2019'!Z19:AD69,1,FALSE)</f>
        <v>6</v>
      </c>
      <c r="E20" s="5">
        <f>VLOOKUP('Road Accident Data 2019'!AA19,'Road Accident Data 2019'!AA19:AE69,1,FALSE)</f>
        <v>613</v>
      </c>
      <c r="F20" s="16">
        <f>VLOOKUP('Road Accident Data 2019'!AB19,'Road Accident Data 2019'!AB19:AF69,1,FALSE)</f>
        <v>619</v>
      </c>
    </row>
    <row r="21" spans="1:12" x14ac:dyDescent="0.25">
      <c r="A21" s="15" t="s">
        <v>56</v>
      </c>
      <c r="B21" s="5">
        <f>VLOOKUP('Road Accident Data 2019'!X20,'Road Accident Data 2019'!X20:AB70,1,FALSE)</f>
        <v>67</v>
      </c>
      <c r="C21" s="5">
        <f>VLOOKUP('Road Accident Data 2019'!Y20,'Road Accident Data 2019'!Y20:AC70,1,FALSE)</f>
        <v>0</v>
      </c>
      <c r="D21" s="5">
        <f>VLOOKUP('Road Accident Data 2019'!Z20,'Road Accident Data 2019'!Z20:AD70,1,FALSE)</f>
        <v>2</v>
      </c>
      <c r="E21" s="5">
        <f>VLOOKUP('Road Accident Data 2019'!AA20,'Road Accident Data 2019'!AA20:AE70,1,FALSE)</f>
        <v>78</v>
      </c>
      <c r="F21" s="16">
        <f>VLOOKUP('Road Accident Data 2019'!AB20,'Road Accident Data 2019'!AB20:AF70,1,FALSE)</f>
        <v>80</v>
      </c>
    </row>
    <row r="22" spans="1:12" x14ac:dyDescent="0.25">
      <c r="A22" s="15" t="s">
        <v>57</v>
      </c>
      <c r="B22" s="5">
        <f>VLOOKUP('Road Accident Data 2019'!X21,'Road Accident Data 2019'!X21:AB71,1,FALSE)</f>
        <v>80</v>
      </c>
      <c r="C22" s="5">
        <f>VLOOKUP('Road Accident Data 2019'!Y21,'Road Accident Data 2019'!Y21:AC71,1,FALSE)</f>
        <v>22</v>
      </c>
      <c r="D22" s="5">
        <f>VLOOKUP('Road Accident Data 2019'!Z21,'Road Accident Data 2019'!Z21:AD71,1,FALSE)</f>
        <v>29</v>
      </c>
      <c r="E22" s="5">
        <f>VLOOKUP('Road Accident Data 2019'!AA21,'Road Accident Data 2019'!AA21:AE71,1,FALSE)</f>
        <v>34</v>
      </c>
      <c r="F22" s="16">
        <f>VLOOKUP('Road Accident Data 2019'!AB21,'Road Accident Data 2019'!AB21:AF71,1,FALSE)</f>
        <v>63</v>
      </c>
    </row>
    <row r="23" spans="1:12" x14ac:dyDescent="0.25">
      <c r="A23" s="15" t="s">
        <v>58</v>
      </c>
      <c r="B23" s="5">
        <f>VLOOKUP('Road Accident Data 2019'!X22,'Road Accident Data 2019'!X22:AB72,1,FALSE)</f>
        <v>22</v>
      </c>
      <c r="C23" s="5">
        <f>VLOOKUP('Road Accident Data 2019'!Y22,'Road Accident Data 2019'!Y22:AC72,1,FALSE)</f>
        <v>11</v>
      </c>
      <c r="D23" s="5">
        <f>VLOOKUP('Road Accident Data 2019'!Z22,'Road Accident Data 2019'!Z22:AD72,1,FALSE)</f>
        <v>23</v>
      </c>
      <c r="E23" s="5">
        <f>VLOOKUP('Road Accident Data 2019'!AA22,'Road Accident Data 2019'!AA22:AE72,1,FALSE)</f>
        <v>2</v>
      </c>
      <c r="F23" s="16">
        <f>VLOOKUP('Road Accident Data 2019'!AB22,'Road Accident Data 2019'!AB22:AF72,1,FALSE)</f>
        <v>25</v>
      </c>
    </row>
    <row r="24" spans="1:12" x14ac:dyDescent="0.25">
      <c r="A24" s="15" t="s">
        <v>59</v>
      </c>
      <c r="B24" s="5">
        <f>VLOOKUP('Road Accident Data 2019'!X23,'Road Accident Data 2019'!X23:AB73,1,FALSE)</f>
        <v>34</v>
      </c>
      <c r="C24" s="5">
        <f>VLOOKUP('Road Accident Data 2019'!Y23,'Road Accident Data 2019'!Y23:AC73,1,FALSE)</f>
        <v>5</v>
      </c>
      <c r="D24" s="5">
        <f>VLOOKUP('Road Accident Data 2019'!Z23,'Road Accident Data 2019'!Z23:AD73,1,FALSE)</f>
        <v>3</v>
      </c>
      <c r="E24" s="5">
        <f>VLOOKUP('Road Accident Data 2019'!AA23,'Road Accident Data 2019'!AA23:AE73,1,FALSE)</f>
        <v>29</v>
      </c>
      <c r="F24" s="16">
        <f>VLOOKUP('Road Accident Data 2019'!AB23,'Road Accident Data 2019'!AB23:AF73,1,FALSE)</f>
        <v>32</v>
      </c>
    </row>
    <row r="25" spans="1:12" x14ac:dyDescent="0.25">
      <c r="A25" s="15" t="s">
        <v>60</v>
      </c>
      <c r="B25" s="5">
        <f>VLOOKUP('Road Accident Data 2019'!X24,'Road Accident Data 2019'!X24:AB74,1,FALSE)</f>
        <v>5</v>
      </c>
      <c r="C25" s="5">
        <f>VLOOKUP('Road Accident Data 2019'!Y24,'Road Accident Data 2019'!Y24:AC74,1,FALSE)</f>
        <v>0</v>
      </c>
      <c r="D25" s="5">
        <f>VLOOKUP('Road Accident Data 2019'!Z24,'Road Accident Data 2019'!Z24:AD74,1,FALSE)</f>
        <v>3</v>
      </c>
      <c r="E25" s="5">
        <f>VLOOKUP('Road Accident Data 2019'!AA24,'Road Accident Data 2019'!AA24:AE74,1,FALSE)</f>
        <v>3</v>
      </c>
      <c r="F25" s="16">
        <f>VLOOKUP('Road Accident Data 2019'!AB24,'Road Accident Data 2019'!AB24:AF74,1,FALSE)</f>
        <v>6</v>
      </c>
    </row>
    <row r="26" spans="1:12" x14ac:dyDescent="0.25">
      <c r="A26" s="15" t="s">
        <v>61</v>
      </c>
      <c r="B26" s="5">
        <f>VLOOKUP('Road Accident Data 2019'!X25,'Road Accident Data 2019'!X25:AB75,1,FALSE)</f>
        <v>241</v>
      </c>
      <c r="C26" s="5">
        <f>VLOOKUP('Road Accident Data 2019'!Y25,'Road Accident Data 2019'!Y25:AC75,1,FALSE)</f>
        <v>106</v>
      </c>
      <c r="D26" s="5">
        <f>VLOOKUP('Road Accident Data 2019'!Z25,'Road Accident Data 2019'!Z25:AD75,1,FALSE)</f>
        <v>126</v>
      </c>
      <c r="E26" s="5">
        <f>VLOOKUP('Road Accident Data 2019'!AA25,'Road Accident Data 2019'!AA25:AE75,1,FALSE)</f>
        <v>32</v>
      </c>
      <c r="F26" s="16">
        <f>VLOOKUP('Road Accident Data 2019'!AB25,'Road Accident Data 2019'!AB25:AF75,1,FALSE)</f>
        <v>158</v>
      </c>
    </row>
    <row r="27" spans="1:12" x14ac:dyDescent="0.25">
      <c r="A27" s="15" t="s">
        <v>62</v>
      </c>
      <c r="B27" s="5">
        <f>VLOOKUP('Road Accident Data 2019'!X26,'Road Accident Data 2019'!X26:AB76,1,FALSE)</f>
        <v>6</v>
      </c>
      <c r="C27" s="5">
        <f>VLOOKUP('Road Accident Data 2019'!Y26,'Road Accident Data 2019'!Y26:AC76,1,FALSE)</f>
        <v>1</v>
      </c>
      <c r="D27" s="5">
        <f>VLOOKUP('Road Accident Data 2019'!Z26,'Road Accident Data 2019'!Z26:AD76,1,FALSE)</f>
        <v>5</v>
      </c>
      <c r="E27" s="5">
        <f>VLOOKUP('Road Accident Data 2019'!AA26,'Road Accident Data 2019'!AA26:AE76,1,FALSE)</f>
        <v>1</v>
      </c>
      <c r="F27" s="16">
        <f>VLOOKUP('Road Accident Data 2019'!AB26,'Road Accident Data 2019'!AB26:AF76,1,FALSE)</f>
        <v>6</v>
      </c>
    </row>
    <row r="28" spans="1:12" x14ac:dyDescent="0.25">
      <c r="A28" s="15" t="s">
        <v>63</v>
      </c>
      <c r="B28" s="5">
        <f>VLOOKUP('Road Accident Data 2019'!X27,'Road Accident Data 2019'!X27:AB77,1,FALSE)</f>
        <v>10</v>
      </c>
      <c r="C28" s="5">
        <f>VLOOKUP('Road Accident Data 2019'!Y27,'Road Accident Data 2019'!Y27:AC77,1,FALSE)</f>
        <v>0</v>
      </c>
      <c r="D28" s="5">
        <f>VLOOKUP('Road Accident Data 2019'!Z27,'Road Accident Data 2019'!Z27:AD77,1,FALSE)</f>
        <v>5</v>
      </c>
      <c r="E28" s="5">
        <f>VLOOKUP('Road Accident Data 2019'!AA27,'Road Accident Data 2019'!AA27:AE77,1,FALSE)</f>
        <v>4</v>
      </c>
      <c r="F28" s="16">
        <f>VLOOKUP('Road Accident Data 2019'!AB27,'Road Accident Data 2019'!AB27:AF77,1,FALSE)</f>
        <v>9</v>
      </c>
    </row>
    <row r="29" spans="1:12" x14ac:dyDescent="0.25">
      <c r="A29" s="15" t="s">
        <v>64</v>
      </c>
      <c r="B29" s="5">
        <f>VLOOKUP('Road Accident Data 2019'!X28,'Road Accident Data 2019'!X28:AB78,1,FALSE)</f>
        <v>91</v>
      </c>
      <c r="C29" s="5">
        <f>VLOOKUP('Road Accident Data 2019'!Y28,'Road Accident Data 2019'!Y28:AC78,1,FALSE)</f>
        <v>4</v>
      </c>
      <c r="D29" s="5">
        <f>VLOOKUP('Road Accident Data 2019'!Z28,'Road Accident Data 2019'!Z28:AD78,1,FALSE)</f>
        <v>53</v>
      </c>
      <c r="E29" s="5">
        <f>VLOOKUP('Road Accident Data 2019'!AA28,'Road Accident Data 2019'!AA28:AE78,1,FALSE)</f>
        <v>27</v>
      </c>
      <c r="F29" s="16">
        <f>VLOOKUP('Road Accident Data 2019'!AB28,'Road Accident Data 2019'!AB28:AF78,1,FALSE)</f>
        <v>80</v>
      </c>
    </row>
    <row r="30" spans="1:12" x14ac:dyDescent="0.25">
      <c r="A30" s="15" t="s">
        <v>65</v>
      </c>
      <c r="B30" s="5">
        <f>VLOOKUP('Road Accident Data 2019'!X29,'Road Accident Data 2019'!X29:AB79,1,FALSE)</f>
        <v>7</v>
      </c>
      <c r="C30" s="5">
        <f>VLOOKUP('Road Accident Data 2019'!Y29,'Road Accident Data 2019'!Y29:AC79,1,FALSE)</f>
        <v>1</v>
      </c>
      <c r="D30" s="5">
        <f>VLOOKUP('Road Accident Data 2019'!Z29,'Road Accident Data 2019'!Z29:AD79,1,FALSE)</f>
        <v>6</v>
      </c>
      <c r="E30" s="5">
        <f>VLOOKUP('Road Accident Data 2019'!AA29,'Road Accident Data 2019'!AA29:AE79,1,FALSE)</f>
        <v>0</v>
      </c>
      <c r="F30" s="16">
        <f>VLOOKUP('Road Accident Data 2019'!AB29,'Road Accident Data 2019'!AB29:AF79,1,FALSE)</f>
        <v>6</v>
      </c>
    </row>
    <row r="31" spans="1:12" x14ac:dyDescent="0.25">
      <c r="A31" s="15" t="s">
        <v>66</v>
      </c>
      <c r="B31" s="5">
        <f>VLOOKUP('Road Accident Data 2019'!X30,'Road Accident Data 2019'!X30:AB80,1,FALSE)</f>
        <v>41</v>
      </c>
      <c r="C31" s="5">
        <f>VLOOKUP('Road Accident Data 2019'!Y30,'Road Accident Data 2019'!Y30:AC80,1,FALSE)</f>
        <v>4</v>
      </c>
      <c r="D31" s="5">
        <f>VLOOKUP('Road Accident Data 2019'!Z30,'Road Accident Data 2019'!Z30:AD80,1,FALSE)</f>
        <v>8</v>
      </c>
      <c r="E31" s="5">
        <f>VLOOKUP('Road Accident Data 2019'!AA30,'Road Accident Data 2019'!AA30:AE80,1,FALSE)</f>
        <v>32</v>
      </c>
      <c r="F31" s="16">
        <f>VLOOKUP('Road Accident Data 2019'!AB30,'Road Accident Data 2019'!AB30:AF80,1,FALSE)</f>
        <v>40</v>
      </c>
    </row>
    <row r="32" spans="1:12" x14ac:dyDescent="0.25">
      <c r="A32" s="15" t="s">
        <v>67</v>
      </c>
      <c r="B32" s="5">
        <f>VLOOKUP('Road Accident Data 2019'!X31,'Road Accident Data 2019'!X31:AB81,1,FALSE)</f>
        <v>54</v>
      </c>
      <c r="C32" s="5">
        <f>VLOOKUP('Road Accident Data 2019'!Y31,'Road Accident Data 2019'!Y31:AC81,1,FALSE)</f>
        <v>24</v>
      </c>
      <c r="D32" s="5">
        <f>VLOOKUP('Road Accident Data 2019'!Z31,'Road Accident Data 2019'!Z31:AD81,1,FALSE)</f>
        <v>19</v>
      </c>
      <c r="E32" s="5">
        <f>VLOOKUP('Road Accident Data 2019'!AA31,'Road Accident Data 2019'!AA31:AE81,1,FALSE)</f>
        <v>14</v>
      </c>
      <c r="F32" s="16">
        <f>VLOOKUP('Road Accident Data 2019'!AB31,'Road Accident Data 2019'!AB31:AF81,1,FALSE)</f>
        <v>33</v>
      </c>
    </row>
    <row r="33" spans="1:6" x14ac:dyDescent="0.25">
      <c r="A33" s="15" t="s">
        <v>68</v>
      </c>
      <c r="B33" s="5">
        <f>VLOOKUP('Road Accident Data 2019'!X32,'Road Accident Data 2019'!X32:AB82,1,FALSE)</f>
        <v>0</v>
      </c>
      <c r="C33" s="5">
        <f>VLOOKUP('Road Accident Data 2019'!Y32,'Road Accident Data 2019'!Y32:AC82,1,FALSE)</f>
        <v>0</v>
      </c>
      <c r="D33" s="5">
        <f>VLOOKUP('Road Accident Data 2019'!Z32,'Road Accident Data 2019'!Z32:AD82,1,FALSE)</f>
        <v>0</v>
      </c>
      <c r="E33" s="5">
        <f>VLOOKUP('Road Accident Data 2019'!AA32,'Road Accident Data 2019'!AA32:AE82,1,FALSE)</f>
        <v>0</v>
      </c>
      <c r="F33" s="16">
        <f>VLOOKUP('Road Accident Data 2019'!AB32,'Road Accident Data 2019'!AB32:AF82,1,FALSE)</f>
        <v>0</v>
      </c>
    </row>
    <row r="34" spans="1:6" x14ac:dyDescent="0.25">
      <c r="A34" s="15" t="s">
        <v>69</v>
      </c>
      <c r="B34" s="5">
        <f>VLOOKUP('Road Accident Data 2019'!X33,'Road Accident Data 2019'!X33:AB83,1,FALSE)</f>
        <v>5</v>
      </c>
      <c r="C34" s="5">
        <f>VLOOKUP('Road Accident Data 2019'!Y33,'Road Accident Data 2019'!Y33:AC83,1,FALSE)</f>
        <v>1</v>
      </c>
      <c r="D34" s="5">
        <f>VLOOKUP('Road Accident Data 2019'!Z33,'Road Accident Data 2019'!Z33:AD83,1,FALSE)</f>
        <v>4</v>
      </c>
      <c r="E34" s="5">
        <f>VLOOKUP('Road Accident Data 2019'!AA33,'Road Accident Data 2019'!AA33:AE83,1,FALSE)</f>
        <v>1</v>
      </c>
      <c r="F34" s="16">
        <f>VLOOKUP('Road Accident Data 2019'!AB33,'Road Accident Data 2019'!AB33:AF83,1,FALSE)</f>
        <v>5</v>
      </c>
    </row>
    <row r="35" spans="1:6" x14ac:dyDescent="0.25">
      <c r="A35" s="15" t="s">
        <v>70</v>
      </c>
      <c r="B35" s="5">
        <f>VLOOKUP('Road Accident Data 2019'!X34,'Road Accident Data 2019'!X34:AB84,1,FALSE)</f>
        <v>17</v>
      </c>
      <c r="C35" s="5">
        <f>VLOOKUP('Road Accident Data 2019'!Y34,'Road Accident Data 2019'!Y34:AC84,1,FALSE)</f>
        <v>1</v>
      </c>
      <c r="D35" s="5">
        <f>VLOOKUP('Road Accident Data 2019'!Z34,'Road Accident Data 2019'!Z34:AD84,1,FALSE)</f>
        <v>15</v>
      </c>
      <c r="E35" s="5">
        <f>VLOOKUP('Road Accident Data 2019'!AA34,'Road Accident Data 2019'!AA34:AE84,1,FALSE)</f>
        <v>5</v>
      </c>
      <c r="F35" s="16">
        <f>VLOOKUP('Road Accident Data 2019'!AB34,'Road Accident Data 2019'!AB34:AF84,1,FALSE)</f>
        <v>20</v>
      </c>
    </row>
    <row r="36" spans="1:6" x14ac:dyDescent="0.25">
      <c r="A36" s="15" t="s">
        <v>71</v>
      </c>
      <c r="B36" s="5">
        <f>VLOOKUP('Road Accident Data 2019'!X35,'Road Accident Data 2019'!X35:AB85,1,FALSE)</f>
        <v>60</v>
      </c>
      <c r="C36" s="5">
        <f>VLOOKUP('Road Accident Data 2019'!Y35,'Road Accident Data 2019'!Y35:AC85,1,FALSE)</f>
        <v>22</v>
      </c>
      <c r="D36" s="5">
        <f>VLOOKUP('Road Accident Data 2019'!Z35,'Road Accident Data 2019'!Z35:AD85,1,FALSE)</f>
        <v>11</v>
      </c>
      <c r="E36" s="5">
        <f>VLOOKUP('Road Accident Data 2019'!AA35,'Road Accident Data 2019'!AA35:AE85,1,FALSE)</f>
        <v>28</v>
      </c>
      <c r="F36" s="16">
        <f>VLOOKUP('Road Accident Data 2019'!AB35,'Road Accident Data 2019'!AB35:AF85,1,FALSE)</f>
        <v>39</v>
      </c>
    </row>
    <row r="37" spans="1:6" x14ac:dyDescent="0.25">
      <c r="A37" s="15" t="s">
        <v>72</v>
      </c>
      <c r="B37" s="5">
        <f>VLOOKUP('Road Accident Data 2019'!X36,'Road Accident Data 2019'!X36:AB86,1,FALSE)</f>
        <v>22</v>
      </c>
      <c r="C37" s="5">
        <f>VLOOKUP('Road Accident Data 2019'!Y36,'Road Accident Data 2019'!Y36:AC86,1,FALSE)</f>
        <v>1</v>
      </c>
      <c r="D37" s="5">
        <f>VLOOKUP('Road Accident Data 2019'!Z36,'Road Accident Data 2019'!Z36:AD86,1,FALSE)</f>
        <v>12</v>
      </c>
      <c r="E37" s="5">
        <f>VLOOKUP('Road Accident Data 2019'!AA36,'Road Accident Data 2019'!AA36:AE86,1,FALSE)</f>
        <v>4</v>
      </c>
      <c r="F37" s="16">
        <f>VLOOKUP('Road Accident Data 2019'!AB36,'Road Accident Data 2019'!AB36:AF86,1,FALSE)</f>
        <v>16</v>
      </c>
    </row>
    <row r="38" spans="1:6" x14ac:dyDescent="0.25">
      <c r="A38" s="15" t="s">
        <v>73</v>
      </c>
      <c r="B38" s="5">
        <f>VLOOKUP('Road Accident Data 2019'!X37,'Road Accident Data 2019'!X37:AB87,1,FALSE)</f>
        <v>36</v>
      </c>
      <c r="C38" s="5">
        <f>VLOOKUP('Road Accident Data 2019'!Y37,'Road Accident Data 2019'!Y37:AC87,1,FALSE)</f>
        <v>7</v>
      </c>
      <c r="D38" s="5">
        <f>VLOOKUP('Road Accident Data 2019'!Z37,'Road Accident Data 2019'!Z37:AD87,1,FALSE)</f>
        <v>23</v>
      </c>
      <c r="E38" s="5">
        <f>VLOOKUP('Road Accident Data 2019'!AA37,'Road Accident Data 2019'!AA37:AE87,1,FALSE)</f>
        <v>17</v>
      </c>
      <c r="F38" s="16">
        <f>VLOOKUP('Road Accident Data 2019'!AB37,'Road Accident Data 2019'!AB37:AF87,1,FALSE)</f>
        <v>40</v>
      </c>
    </row>
    <row r="39" spans="1:6" x14ac:dyDescent="0.25">
      <c r="A39" s="15" t="s">
        <v>74</v>
      </c>
      <c r="B39" s="5">
        <f>VLOOKUP('Road Accident Data 2019'!X38,'Road Accident Data 2019'!X38:AB88,1,FALSE)</f>
        <v>17</v>
      </c>
      <c r="C39" s="5">
        <f>VLOOKUP('Road Accident Data 2019'!Y38,'Road Accident Data 2019'!Y38:AC88,1,FALSE)</f>
        <v>4</v>
      </c>
      <c r="D39" s="5">
        <f>VLOOKUP('Road Accident Data 2019'!Z38,'Road Accident Data 2019'!Z38:AD88,1,FALSE)</f>
        <v>15</v>
      </c>
      <c r="E39" s="5">
        <f>VLOOKUP('Road Accident Data 2019'!AA38,'Road Accident Data 2019'!AA38:AE88,1,FALSE)</f>
        <v>1</v>
      </c>
      <c r="F39" s="16">
        <f>VLOOKUP('Road Accident Data 2019'!AB38,'Road Accident Data 2019'!AB38:AF88,1,FALSE)</f>
        <v>16</v>
      </c>
    </row>
    <row r="40" spans="1:6" x14ac:dyDescent="0.25">
      <c r="A40" s="15" t="s">
        <v>75</v>
      </c>
      <c r="B40" s="5">
        <f>VLOOKUP('Road Accident Data 2019'!X39,'Road Accident Data 2019'!X39:AB89,1,FALSE)</f>
        <v>0</v>
      </c>
      <c r="C40" s="5">
        <f>VLOOKUP('Road Accident Data 2019'!Y39,'Road Accident Data 2019'!Y39:AC89,1,FALSE)</f>
        <v>0</v>
      </c>
      <c r="D40" s="5">
        <f>VLOOKUP('Road Accident Data 2019'!Z39,'Road Accident Data 2019'!Z39:AD89,1,FALSE)</f>
        <v>0</v>
      </c>
      <c r="E40" s="5">
        <f>VLOOKUP('Road Accident Data 2019'!AA39,'Road Accident Data 2019'!AA39:AE89,1,FALSE)</f>
        <v>0</v>
      </c>
      <c r="F40" s="16">
        <f>VLOOKUP('Road Accident Data 2019'!AB39,'Road Accident Data 2019'!AB39:AF89,1,FALSE)</f>
        <v>0</v>
      </c>
    </row>
    <row r="41" spans="1:6" x14ac:dyDescent="0.25">
      <c r="A41" s="15" t="s">
        <v>76</v>
      </c>
      <c r="B41" s="5">
        <f>VLOOKUP('Road Accident Data 2019'!X40,'Road Accident Data 2019'!X40:AB90,1,FALSE)</f>
        <v>0</v>
      </c>
      <c r="C41" s="5">
        <f>VLOOKUP('Road Accident Data 2019'!Y40,'Road Accident Data 2019'!Y40:AC90,1,FALSE)</f>
        <v>0</v>
      </c>
      <c r="D41" s="5">
        <f>VLOOKUP('Road Accident Data 2019'!Z40,'Road Accident Data 2019'!Z40:AD90,1,FALSE)</f>
        <v>0</v>
      </c>
      <c r="E41" s="5">
        <f>VLOOKUP('Road Accident Data 2019'!AA40,'Road Accident Data 2019'!AA40:AE90,1,FALSE)</f>
        <v>0</v>
      </c>
      <c r="F41" s="16">
        <f>VLOOKUP('Road Accident Data 2019'!AB40,'Road Accident Data 2019'!AB40:AF90,1,FALSE)</f>
        <v>0</v>
      </c>
    </row>
    <row r="42" spans="1:6" x14ac:dyDescent="0.25">
      <c r="A42" s="15" t="s">
        <v>77</v>
      </c>
      <c r="B42" s="5">
        <f>VLOOKUP('Road Accident Data 2019'!X41,'Road Accident Data 2019'!X41:AB91,1,FALSE)</f>
        <v>0</v>
      </c>
      <c r="C42" s="5">
        <f>VLOOKUP('Road Accident Data 2019'!Y41,'Road Accident Data 2019'!Y41:AC91,1,FALSE)</f>
        <v>0</v>
      </c>
      <c r="D42" s="5">
        <f>VLOOKUP('Road Accident Data 2019'!Z41,'Road Accident Data 2019'!Z41:AD91,1,FALSE)</f>
        <v>0</v>
      </c>
      <c r="E42" s="5">
        <f>VLOOKUP('Road Accident Data 2019'!AA41,'Road Accident Data 2019'!AA41:AE91,1,FALSE)</f>
        <v>0</v>
      </c>
      <c r="F42" s="16">
        <f>VLOOKUP('Road Accident Data 2019'!AB41,'Road Accident Data 2019'!AB41:AF91,1,FALSE)</f>
        <v>0</v>
      </c>
    </row>
    <row r="43" spans="1:6" x14ac:dyDescent="0.25">
      <c r="A43" s="15" t="s">
        <v>78</v>
      </c>
      <c r="B43" s="5">
        <f>VLOOKUP('Road Accident Data 2019'!X42,'Road Accident Data 2019'!X42:AB92,1,FALSE)</f>
        <v>74</v>
      </c>
      <c r="C43" s="5">
        <f>VLOOKUP('Road Accident Data 2019'!Y42,'Road Accident Data 2019'!Y42:AC92,1,FALSE)</f>
        <v>19</v>
      </c>
      <c r="D43" s="5">
        <f>VLOOKUP('Road Accident Data 2019'!Z42,'Road Accident Data 2019'!Z42:AD92,1,FALSE)</f>
        <v>26</v>
      </c>
      <c r="E43" s="5">
        <f>VLOOKUP('Road Accident Data 2019'!AA42,'Road Accident Data 2019'!AA42:AE92,1,FALSE)</f>
        <v>31</v>
      </c>
      <c r="F43" s="16">
        <f>VLOOKUP('Road Accident Data 2019'!AB42,'Road Accident Data 2019'!AB42:AF92,1,FALSE)</f>
        <v>57</v>
      </c>
    </row>
    <row r="44" spans="1:6" x14ac:dyDescent="0.25">
      <c r="A44" s="15" t="s">
        <v>79</v>
      </c>
      <c r="B44" s="5">
        <f>VLOOKUP('Road Accident Data 2019'!X43,'Road Accident Data 2019'!X43:AB93,1,FALSE)</f>
        <v>0</v>
      </c>
      <c r="C44" s="5">
        <f>VLOOKUP('Road Accident Data 2019'!Y43,'Road Accident Data 2019'!Y43:AC93,1,FALSE)</f>
        <v>0</v>
      </c>
      <c r="D44" s="5">
        <f>VLOOKUP('Road Accident Data 2019'!Z43,'Road Accident Data 2019'!Z43:AD93,1,FALSE)</f>
        <v>0</v>
      </c>
      <c r="E44" s="5">
        <f>VLOOKUP('Road Accident Data 2019'!AA43,'Road Accident Data 2019'!AA43:AE93,1,FALSE)</f>
        <v>0</v>
      </c>
      <c r="F44" s="16">
        <f>VLOOKUP('Road Accident Data 2019'!AB43,'Road Accident Data 2019'!AB43:AF93,1,FALSE)</f>
        <v>0</v>
      </c>
    </row>
    <row r="45" spans="1:6" x14ac:dyDescent="0.25">
      <c r="A45" s="15" t="s">
        <v>80</v>
      </c>
      <c r="B45" s="5">
        <f>VLOOKUP('Road Accident Data 2019'!X44,'Road Accident Data 2019'!X44:AB94,1,FALSE)</f>
        <v>49</v>
      </c>
      <c r="C45" s="5">
        <f>VLOOKUP('Road Accident Data 2019'!Y44,'Road Accident Data 2019'!Y44:AC94,1,FALSE)</f>
        <v>10</v>
      </c>
      <c r="D45" s="5">
        <f>VLOOKUP('Road Accident Data 2019'!Z44,'Road Accident Data 2019'!Z44:AD94,1,FALSE)</f>
        <v>29</v>
      </c>
      <c r="E45" s="5">
        <f>VLOOKUP('Road Accident Data 2019'!AA44,'Road Accident Data 2019'!AA44:AE94,1,FALSE)</f>
        <v>19</v>
      </c>
      <c r="F45" s="16">
        <f>VLOOKUP('Road Accident Data 2019'!AB44,'Road Accident Data 2019'!AB44:AF94,1,FALSE)</f>
        <v>48</v>
      </c>
    </row>
    <row r="46" spans="1:6" x14ac:dyDescent="0.25">
      <c r="A46" s="15" t="s">
        <v>81</v>
      </c>
      <c r="B46" s="5">
        <f>VLOOKUP('Road Accident Data 2019'!X45,'Road Accident Data 2019'!X45:AB95,1,FALSE)</f>
        <v>26</v>
      </c>
      <c r="C46" s="5">
        <f>VLOOKUP('Road Accident Data 2019'!Y45,'Road Accident Data 2019'!Y45:AC95,1,FALSE)</f>
        <v>1</v>
      </c>
      <c r="D46" s="5">
        <f>VLOOKUP('Road Accident Data 2019'!Z45,'Road Accident Data 2019'!Z45:AD95,1,FALSE)</f>
        <v>31</v>
      </c>
      <c r="E46" s="5">
        <f>VLOOKUP('Road Accident Data 2019'!AA45,'Road Accident Data 2019'!AA45:AE95,1,FALSE)</f>
        <v>7</v>
      </c>
      <c r="F46" s="16">
        <f>VLOOKUP('Road Accident Data 2019'!AB45,'Road Accident Data 2019'!AB45:AF95,1,FALSE)</f>
        <v>38</v>
      </c>
    </row>
    <row r="47" spans="1:6" x14ac:dyDescent="0.25">
      <c r="A47" s="15" t="s">
        <v>82</v>
      </c>
      <c r="B47" s="5">
        <f>VLOOKUP('Road Accident Data 2019'!X46,'Road Accident Data 2019'!X46:AB96,1,FALSE)</f>
        <v>12</v>
      </c>
      <c r="C47" s="5">
        <f>VLOOKUP('Road Accident Data 2019'!Y46,'Road Accident Data 2019'!Y46:AC96,1,FALSE)</f>
        <v>0</v>
      </c>
      <c r="D47" s="5">
        <f>VLOOKUP('Road Accident Data 2019'!Z46,'Road Accident Data 2019'!Z46:AD96,1,FALSE)</f>
        <v>11</v>
      </c>
      <c r="E47" s="5">
        <f>VLOOKUP('Road Accident Data 2019'!AA46,'Road Accident Data 2019'!AA46:AE96,1,FALSE)</f>
        <v>7</v>
      </c>
      <c r="F47" s="16">
        <f>VLOOKUP('Road Accident Data 2019'!AB46,'Road Accident Data 2019'!AB46:AF96,1,FALSE)</f>
        <v>18</v>
      </c>
    </row>
    <row r="48" spans="1:6" x14ac:dyDescent="0.25">
      <c r="A48" s="15" t="s">
        <v>83</v>
      </c>
      <c r="B48" s="5">
        <f>VLOOKUP('Road Accident Data 2019'!X47,'Road Accident Data 2019'!X47:AB97,1,FALSE)</f>
        <v>53</v>
      </c>
      <c r="C48" s="5">
        <f>VLOOKUP('Road Accident Data 2019'!Y47,'Road Accident Data 2019'!Y47:AC97,1,FALSE)</f>
        <v>14</v>
      </c>
      <c r="D48" s="5">
        <f>VLOOKUP('Road Accident Data 2019'!Z47,'Road Accident Data 2019'!Z47:AD97,1,FALSE)</f>
        <v>5</v>
      </c>
      <c r="E48" s="5">
        <f>VLOOKUP('Road Accident Data 2019'!AA47,'Road Accident Data 2019'!AA47:AE97,1,FALSE)</f>
        <v>36</v>
      </c>
      <c r="F48" s="16">
        <f>VLOOKUP('Road Accident Data 2019'!AB47,'Road Accident Data 2019'!AB47:AF97,1,FALSE)</f>
        <v>41</v>
      </c>
    </row>
    <row r="49" spans="1:6" x14ac:dyDescent="0.25">
      <c r="A49" s="15" t="s">
        <v>84</v>
      </c>
      <c r="B49" s="5">
        <f>VLOOKUP('Road Accident Data 2019'!X48,'Road Accident Data 2019'!X48:AB98,1,FALSE)</f>
        <v>18</v>
      </c>
      <c r="C49" s="5">
        <f>VLOOKUP('Road Accident Data 2019'!Y48,'Road Accident Data 2019'!Y48:AC98,1,FALSE)</f>
        <v>0</v>
      </c>
      <c r="D49" s="5">
        <f>VLOOKUP('Road Accident Data 2019'!Z48,'Road Accident Data 2019'!Z48:AD98,1,FALSE)</f>
        <v>11</v>
      </c>
      <c r="E49" s="5">
        <f>VLOOKUP('Road Accident Data 2019'!AA48,'Road Accident Data 2019'!AA48:AE98,1,FALSE)</f>
        <v>7</v>
      </c>
      <c r="F49" s="16">
        <f>VLOOKUP('Road Accident Data 2019'!AB48,'Road Accident Data 2019'!AB48:AF98,1,FALSE)</f>
        <v>18</v>
      </c>
    </row>
    <row r="50" spans="1:6" x14ac:dyDescent="0.25">
      <c r="A50" s="15" t="s">
        <v>85</v>
      </c>
      <c r="B50" s="5">
        <f>VLOOKUP('Road Accident Data 2019'!X49,'Road Accident Data 2019'!X49:AB99,1,FALSE)</f>
        <v>31</v>
      </c>
      <c r="C50" s="5">
        <f>VLOOKUP('Road Accident Data 2019'!Y49,'Road Accident Data 2019'!Y49:AC99,1,FALSE)</f>
        <v>10</v>
      </c>
      <c r="D50" s="5">
        <f>VLOOKUP('Road Accident Data 2019'!Z49,'Road Accident Data 2019'!Z49:AD99,1,FALSE)</f>
        <v>8</v>
      </c>
      <c r="E50" s="5">
        <f>VLOOKUP('Road Accident Data 2019'!AA49,'Road Accident Data 2019'!AA49:AE99,1,FALSE)</f>
        <v>9</v>
      </c>
      <c r="F50" s="16">
        <f>VLOOKUP('Road Accident Data 2019'!AB49,'Road Accident Data 2019'!AB49:AF99,1,FALSE)</f>
        <v>17</v>
      </c>
    </row>
    <row r="51" spans="1:6" x14ac:dyDescent="0.25">
      <c r="A51" s="15" t="s">
        <v>86</v>
      </c>
      <c r="B51" s="5">
        <f>VLOOKUP('Road Accident Data 2019'!X50,'Road Accident Data 2019'!X50:AB100,1,FALSE)</f>
        <v>56</v>
      </c>
      <c r="C51" s="5">
        <f>VLOOKUP('Road Accident Data 2019'!Y50,'Road Accident Data 2019'!Y50:AC100,1,FALSE)</f>
        <v>14</v>
      </c>
      <c r="D51" s="5">
        <f>VLOOKUP('Road Accident Data 2019'!Z50,'Road Accident Data 2019'!Z50:AD100,1,FALSE)</f>
        <v>12</v>
      </c>
      <c r="E51" s="5">
        <f>VLOOKUP('Road Accident Data 2019'!AA50,'Road Accident Data 2019'!AA50:AE100,1,FALSE)</f>
        <v>22</v>
      </c>
      <c r="F51" s="16">
        <f>VLOOKUP('Road Accident Data 2019'!AB50,'Road Accident Data 2019'!AB50:AF100,1,FALSE)</f>
        <v>34</v>
      </c>
    </row>
    <row r="52" spans="1:6" x14ac:dyDescent="0.25">
      <c r="A52" s="17" t="s">
        <v>87</v>
      </c>
      <c r="B52" s="18">
        <f>VLOOKUP('Road Accident Data 2019'!X51,'Road Accident Data 2019'!X51:AB101,1,FALSE)</f>
        <v>51</v>
      </c>
      <c r="C52" s="18">
        <f>VLOOKUP('Road Accident Data 2019'!Y51,'Road Accident Data 2019'!Y51:AC101,1,FALSE)</f>
        <v>17</v>
      </c>
      <c r="D52" s="18">
        <f>VLOOKUP('Road Accident Data 2019'!Z51,'Road Accident Data 2019'!Z51:AD101,1,FALSE)</f>
        <v>37</v>
      </c>
      <c r="E52" s="18">
        <f>VLOOKUP('Road Accident Data 2019'!AA51,'Road Accident Data 2019'!AA51:AE101,1,FALSE)</f>
        <v>7</v>
      </c>
      <c r="F52" s="19">
        <f>VLOOKUP('Road Accident Data 2019'!AB51,'Road Accident Data 2019'!AB51:AF101,1,FALSE)</f>
        <v>44</v>
      </c>
    </row>
  </sheetData>
  <mergeCells count="1">
    <mergeCell ref="A1:F1"/>
  </mergeCells>
  <conditionalFormatting sqref="B3:F52">
    <cfRule type="cellIs" dxfId="207" priority="7" operator="equal">
      <formula>819</formula>
    </cfRule>
  </conditionalFormatting>
  <conditionalFormatting sqref="B3:F52">
    <cfRule type="cellIs" dxfId="206" priority="6" operator="equal">
      <formula>1909</formula>
    </cfRule>
  </conditionalFormatting>
  <conditionalFormatting sqref="C3:C52">
    <cfRule type="cellIs" dxfId="205" priority="2" operator="equal">
      <formula>106</formula>
    </cfRule>
    <cfRule type="cellIs" dxfId="204" priority="5" operator="equal">
      <formula>182</formula>
    </cfRule>
  </conditionalFormatting>
  <conditionalFormatting sqref="F3:F52">
    <cfRule type="cellIs" dxfId="203" priority="1" operator="equal">
      <formula>619</formula>
    </cfRule>
    <cfRule type="cellIs" dxfId="202" priority="4" operator="equal">
      <formula>1772</formula>
    </cfRule>
  </conditionalFormatting>
  <conditionalFormatting sqref="B3:B52">
    <cfRule type="cellIs" dxfId="201" priority="3" operator="equal">
      <formula>655</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F36F7-4310-4E1C-A014-D2EF71FB7E06}">
  <dimension ref="A1:L52"/>
  <sheetViews>
    <sheetView topLeftCell="A2" zoomScale="90" zoomScaleNormal="90" workbookViewId="0">
      <selection activeCell="A2" sqref="A2"/>
    </sheetView>
  </sheetViews>
  <sheetFormatPr defaultRowHeight="15" x14ac:dyDescent="0.25"/>
  <cols>
    <col min="1" max="1" width="19.7109375" bestFit="1" customWidth="1"/>
    <col min="2" max="2" width="25.85546875" customWidth="1"/>
    <col min="3" max="3" width="15.28515625" customWidth="1"/>
    <col min="4" max="4" width="18.85546875" customWidth="1"/>
    <col min="5" max="5" width="13.85546875" customWidth="1"/>
    <col min="6" max="6" width="14.140625" customWidth="1"/>
    <col min="10" max="10" width="25.28515625" customWidth="1"/>
    <col min="11" max="11" width="25" bestFit="1" customWidth="1"/>
    <col min="12" max="12" width="4.42578125" bestFit="1" customWidth="1"/>
    <col min="13" max="13" width="24.42578125" bestFit="1" customWidth="1"/>
    <col min="14" max="14" width="18.85546875" bestFit="1" customWidth="1"/>
    <col min="15" max="15" width="19.140625" bestFit="1" customWidth="1"/>
  </cols>
  <sheetData>
    <row r="1" spans="1:12" x14ac:dyDescent="0.25">
      <c r="A1" s="42" t="s">
        <v>123</v>
      </c>
      <c r="B1" s="42"/>
      <c r="C1" s="42"/>
      <c r="D1" s="42"/>
      <c r="E1" s="42"/>
      <c r="F1" s="42"/>
      <c r="J1" s="7" t="s">
        <v>0</v>
      </c>
      <c r="K1" s="7" t="s">
        <v>98</v>
      </c>
    </row>
    <row r="2" spans="1:12" x14ac:dyDescent="0.25">
      <c r="A2" s="23" t="s">
        <v>0</v>
      </c>
      <c r="B2" s="24" t="s">
        <v>110</v>
      </c>
      <c r="C2" s="24" t="s">
        <v>111</v>
      </c>
      <c r="D2" s="24" t="s">
        <v>95</v>
      </c>
      <c r="E2" s="24" t="s">
        <v>96</v>
      </c>
      <c r="F2" s="25" t="s">
        <v>97</v>
      </c>
      <c r="J2" s="36" t="s">
        <v>38</v>
      </c>
      <c r="K2" t="s">
        <v>91</v>
      </c>
      <c r="L2" s="8">
        <v>623</v>
      </c>
    </row>
    <row r="3" spans="1:12" x14ac:dyDescent="0.25">
      <c r="A3" s="15" t="s">
        <v>38</v>
      </c>
      <c r="B3" s="5">
        <f>VLOOKUP('Road Accident Data 2019'!AC2,'Road Accident Data 2019'!AC2:AG52,1,FALSE)</f>
        <v>623</v>
      </c>
      <c r="C3" s="5">
        <f>VLOOKUP('Road Accident Data 2019'!AD2,'Road Accident Data 2019'!AD2:AH52,1,FALSE)</f>
        <v>427</v>
      </c>
      <c r="D3" s="5">
        <f>VLOOKUP('Road Accident Data 2019'!AE2,'Road Accident Data 2019'!AE2:AI52,1,FALSE)</f>
        <v>467</v>
      </c>
      <c r="E3" s="5">
        <f>VLOOKUP('Road Accident Data 2019'!AF2,'Road Accident Data 2019'!AF2:AJ52,1,FALSE)</f>
        <v>57</v>
      </c>
      <c r="F3" s="16">
        <f>VLOOKUP('Road Accident Data 2019'!AG2,'Road Accident Data 2019'!AG2:AK52,1,FALSE)</f>
        <v>524</v>
      </c>
      <c r="J3" s="36" t="s">
        <v>38</v>
      </c>
      <c r="K3" t="s">
        <v>112</v>
      </c>
      <c r="L3" s="8">
        <v>427</v>
      </c>
    </row>
    <row r="4" spans="1:12" x14ac:dyDescent="0.25">
      <c r="A4" s="15" t="s">
        <v>39</v>
      </c>
      <c r="B4" s="5">
        <f>VLOOKUP('Road Accident Data 2019'!AC3,'Road Accident Data 2019'!AC3:AG53,1,FALSE)</f>
        <v>587</v>
      </c>
      <c r="C4" s="5">
        <f>VLOOKUP('Road Accident Data 2019'!AD3,'Road Accident Data 2019'!AD3:AH53,1,FALSE)</f>
        <v>197</v>
      </c>
      <c r="D4" s="5">
        <f>VLOOKUP('Road Accident Data 2019'!AE3,'Road Accident Data 2019'!AE3:AI53,1,FALSE)</f>
        <v>224</v>
      </c>
      <c r="E4" s="5">
        <f>VLOOKUP('Road Accident Data 2019'!AF3,'Road Accident Data 2019'!AF3:AJ53,1,FALSE)</f>
        <v>208</v>
      </c>
      <c r="F4" s="16">
        <f>VLOOKUP('Road Accident Data 2019'!AG3,'Road Accident Data 2019'!AG3:AK53,1,FALSE)</f>
        <v>432</v>
      </c>
      <c r="J4" s="36" t="s">
        <v>38</v>
      </c>
      <c r="K4" t="s">
        <v>103</v>
      </c>
      <c r="L4" s="8">
        <v>467</v>
      </c>
    </row>
    <row r="5" spans="1:12" x14ac:dyDescent="0.25">
      <c r="A5" s="15" t="s">
        <v>40</v>
      </c>
      <c r="B5" s="5">
        <f>VLOOKUP('Road Accident Data 2019'!AC4,'Road Accident Data 2019'!AC4:AG54,1,FALSE)</f>
        <v>770</v>
      </c>
      <c r="C5" s="5">
        <f>VLOOKUP('Road Accident Data 2019'!AD4,'Road Accident Data 2019'!AD4:AH54,1,FALSE)</f>
        <v>385</v>
      </c>
      <c r="D5" s="5">
        <f>VLOOKUP('Road Accident Data 2019'!AE4,'Road Accident Data 2019'!AE4:AI54,1,FALSE)</f>
        <v>332</v>
      </c>
      <c r="E5" s="5">
        <f>VLOOKUP('Road Accident Data 2019'!AF4,'Road Accident Data 2019'!AF4:AJ54,1,FALSE)</f>
        <v>155</v>
      </c>
      <c r="F5" s="16">
        <f>VLOOKUP('Road Accident Data 2019'!AG4,'Road Accident Data 2019'!AG4:AK54,1,FALSE)</f>
        <v>487</v>
      </c>
      <c r="J5" s="36" t="s">
        <v>38</v>
      </c>
      <c r="K5" t="s">
        <v>104</v>
      </c>
      <c r="L5" s="8">
        <v>57</v>
      </c>
    </row>
    <row r="6" spans="1:12" x14ac:dyDescent="0.25">
      <c r="A6" s="15" t="s">
        <v>41</v>
      </c>
      <c r="B6" s="5">
        <f>VLOOKUP('Road Accident Data 2019'!AC5,'Road Accident Data 2019'!AC5:AG55,1,FALSE)</f>
        <v>117</v>
      </c>
      <c r="C6" s="5">
        <f>VLOOKUP('Road Accident Data 2019'!AD5,'Road Accident Data 2019'!AD5:AH55,1,FALSE)</f>
        <v>90</v>
      </c>
      <c r="D6" s="5">
        <f>VLOOKUP('Road Accident Data 2019'!AE5,'Road Accident Data 2019'!AE5:AI55,1,FALSE)</f>
        <v>48</v>
      </c>
      <c r="E6" s="5">
        <f>VLOOKUP('Road Accident Data 2019'!AF5,'Road Accident Data 2019'!AF5:AJ55,1,FALSE)</f>
        <v>17</v>
      </c>
      <c r="F6" s="16">
        <f>VLOOKUP('Road Accident Data 2019'!AG5,'Road Accident Data 2019'!AG5:AK55,1,FALSE)</f>
        <v>65</v>
      </c>
      <c r="J6" s="36" t="s">
        <v>38</v>
      </c>
      <c r="K6" t="s">
        <v>105</v>
      </c>
      <c r="L6" s="8">
        <v>524</v>
      </c>
    </row>
    <row r="7" spans="1:12" x14ac:dyDescent="0.25">
      <c r="A7" s="15" t="s">
        <v>42</v>
      </c>
      <c r="B7" s="5">
        <f>VLOOKUP('Road Accident Data 2019'!AC6,'Road Accident Data 2019'!AC6:AG56,1,FALSE)</f>
        <v>287</v>
      </c>
      <c r="C7" s="5">
        <f>VLOOKUP('Road Accident Data 2019'!AD6,'Road Accident Data 2019'!AD6:AH56,1,FALSE)</f>
        <v>193</v>
      </c>
      <c r="D7" s="5">
        <f>VLOOKUP('Road Accident Data 2019'!AE6,'Road Accident Data 2019'!AE6:AI56,1,FALSE)</f>
        <v>231</v>
      </c>
      <c r="E7" s="5">
        <f>VLOOKUP('Road Accident Data 2019'!AF6,'Road Accident Data 2019'!AF6:AJ56,1,FALSE)</f>
        <v>39</v>
      </c>
      <c r="F7" s="16">
        <f>VLOOKUP('Road Accident Data 2019'!AG6,'Road Accident Data 2019'!AG6:AK56,1,FALSE)</f>
        <v>270</v>
      </c>
    </row>
    <row r="8" spans="1:12" x14ac:dyDescent="0.25">
      <c r="A8" s="15" t="s">
        <v>43</v>
      </c>
      <c r="B8" s="5">
        <f>VLOOKUP('Road Accident Data 2019'!AC7,'Road Accident Data 2019'!AC7:AG57,1,FALSE)</f>
        <v>414</v>
      </c>
      <c r="C8" s="5">
        <f>VLOOKUP('Road Accident Data 2019'!AD7,'Road Accident Data 2019'!AD7:AH57,1,FALSE)</f>
        <v>143</v>
      </c>
      <c r="D8" s="5">
        <f>VLOOKUP('Road Accident Data 2019'!AE7,'Road Accident Data 2019'!AE7:AI57,1,FALSE)</f>
        <v>245</v>
      </c>
      <c r="E8" s="5">
        <f>VLOOKUP('Road Accident Data 2019'!AF7,'Road Accident Data 2019'!AF7:AJ57,1,FALSE)</f>
        <v>76</v>
      </c>
      <c r="F8" s="16">
        <f>VLOOKUP('Road Accident Data 2019'!AG7,'Road Accident Data 2019'!AG7:AK57,1,FALSE)</f>
        <v>321</v>
      </c>
    </row>
    <row r="9" spans="1:12" x14ac:dyDescent="0.25">
      <c r="A9" s="15" t="s">
        <v>44</v>
      </c>
      <c r="B9" s="5">
        <f>VLOOKUP('Road Accident Data 2019'!AC8,'Road Accident Data 2019'!AC8:AG58,1,FALSE)</f>
        <v>1978</v>
      </c>
      <c r="C9" s="5">
        <f>VLOOKUP('Road Accident Data 2019'!AD8,'Road Accident Data 2019'!AD8:AH58,1,FALSE)</f>
        <v>335</v>
      </c>
      <c r="D9" s="5">
        <f>VLOOKUP('Road Accident Data 2019'!AE8,'Road Accident Data 2019'!AE8:AI58,1,FALSE)</f>
        <v>1054</v>
      </c>
      <c r="E9" s="5">
        <f>VLOOKUP('Road Accident Data 2019'!AF8,'Road Accident Data 2019'!AF8:AJ58,1,FALSE)</f>
        <v>850</v>
      </c>
      <c r="F9" s="16">
        <f>VLOOKUP('Road Accident Data 2019'!AG8,'Road Accident Data 2019'!AG8:AK58,1,FALSE)</f>
        <v>1904</v>
      </c>
    </row>
    <row r="10" spans="1:12" x14ac:dyDescent="0.25">
      <c r="A10" s="15" t="s">
        <v>45</v>
      </c>
      <c r="B10" s="5">
        <f>VLOOKUP('Road Accident Data 2019'!AC9,'Road Accident Data 2019'!AC9:AG59,1,FALSE)</f>
        <v>1360</v>
      </c>
      <c r="C10" s="5">
        <f>VLOOKUP('Road Accident Data 2019'!AD9,'Road Accident Data 2019'!AD9:AH59,1,FALSE)</f>
        <v>113</v>
      </c>
      <c r="D10" s="5">
        <f>VLOOKUP('Road Accident Data 2019'!AE9,'Road Accident Data 2019'!AE9:AI59,1,FALSE)</f>
        <v>101</v>
      </c>
      <c r="E10" s="5">
        <f>VLOOKUP('Road Accident Data 2019'!AF9,'Road Accident Data 2019'!AF9:AJ59,1,FALSE)</f>
        <v>976</v>
      </c>
      <c r="F10" s="16">
        <f>VLOOKUP('Road Accident Data 2019'!AG9,'Road Accident Data 2019'!AG9:AK59,1,FALSE)</f>
        <v>1077</v>
      </c>
    </row>
    <row r="11" spans="1:12" x14ac:dyDescent="0.25">
      <c r="A11" s="15" t="s">
        <v>46</v>
      </c>
      <c r="B11" s="5">
        <f>VLOOKUP('Road Accident Data 2019'!AC10,'Road Accident Data 2019'!AC10:AG60,1,FALSE)</f>
        <v>221</v>
      </c>
      <c r="C11" s="5">
        <f>VLOOKUP('Road Accident Data 2019'!AD10,'Road Accident Data 2019'!AD10:AH60,1,FALSE)</f>
        <v>79</v>
      </c>
      <c r="D11" s="5">
        <f>VLOOKUP('Road Accident Data 2019'!AE10,'Road Accident Data 2019'!AE10:AI60,1,FALSE)</f>
        <v>12</v>
      </c>
      <c r="E11" s="5">
        <f>VLOOKUP('Road Accident Data 2019'!AF10,'Road Accident Data 2019'!AF10:AJ60,1,FALSE)</f>
        <v>156</v>
      </c>
      <c r="F11" s="16">
        <f>VLOOKUP('Road Accident Data 2019'!AG10,'Road Accident Data 2019'!AG10:AK60,1,FALSE)</f>
        <v>168</v>
      </c>
    </row>
    <row r="12" spans="1:12" x14ac:dyDescent="0.25">
      <c r="A12" s="15" t="s">
        <v>47</v>
      </c>
      <c r="B12" s="5">
        <f>VLOOKUP('Road Accident Data 2019'!AC11,'Road Accident Data 2019'!AC11:AG61,1,FALSE)</f>
        <v>803</v>
      </c>
      <c r="C12" s="5">
        <f>VLOOKUP('Road Accident Data 2019'!AD11,'Road Accident Data 2019'!AD11:AH61,1,FALSE)</f>
        <v>98</v>
      </c>
      <c r="D12" s="5">
        <f>VLOOKUP('Road Accident Data 2019'!AE11,'Road Accident Data 2019'!AE11:AI61,1,FALSE)</f>
        <v>233</v>
      </c>
      <c r="E12" s="5">
        <f>VLOOKUP('Road Accident Data 2019'!AF11,'Road Accident Data 2019'!AF11:AJ61,1,FALSE)</f>
        <v>581</v>
      </c>
      <c r="F12" s="16">
        <f>VLOOKUP('Road Accident Data 2019'!AG11,'Road Accident Data 2019'!AG11:AK61,1,FALSE)</f>
        <v>814</v>
      </c>
    </row>
    <row r="13" spans="1:12" x14ac:dyDescent="0.25">
      <c r="A13" s="15" t="s">
        <v>48</v>
      </c>
      <c r="B13" s="5">
        <f>VLOOKUP('Road Accident Data 2019'!AC12,'Road Accident Data 2019'!AC12:AG62,1,FALSE)</f>
        <v>4709</v>
      </c>
      <c r="C13" s="5">
        <f>VLOOKUP('Road Accident Data 2019'!AD12,'Road Accident Data 2019'!AD12:AH62,1,FALSE)</f>
        <v>896</v>
      </c>
      <c r="D13" s="5">
        <f>VLOOKUP('Road Accident Data 2019'!AE12,'Road Accident Data 2019'!AE12:AI62,1,FALSE)</f>
        <v>901</v>
      </c>
      <c r="E13" s="5">
        <f>VLOOKUP('Road Accident Data 2019'!AF12,'Road Accident Data 2019'!AF12:AJ62,1,FALSE)</f>
        <v>3819</v>
      </c>
      <c r="F13" s="16">
        <f>VLOOKUP('Road Accident Data 2019'!AG12,'Road Accident Data 2019'!AG12:AK62,1,FALSE)</f>
        <v>4720</v>
      </c>
    </row>
    <row r="14" spans="1:12" x14ac:dyDescent="0.25">
      <c r="A14" s="15" t="s">
        <v>49</v>
      </c>
      <c r="B14" s="5">
        <f>VLOOKUP('Road Accident Data 2019'!AC13,'Road Accident Data 2019'!AC13:AG63,1,FALSE)</f>
        <v>2937</v>
      </c>
      <c r="C14" s="5">
        <f>VLOOKUP('Road Accident Data 2019'!AD13,'Road Accident Data 2019'!AD13:AH63,1,FALSE)</f>
        <v>823</v>
      </c>
      <c r="D14" s="5">
        <f>VLOOKUP('Road Accident Data 2019'!AE13,'Road Accident Data 2019'!AE13:AI63,1,FALSE)</f>
        <v>431</v>
      </c>
      <c r="E14" s="5">
        <f>VLOOKUP('Road Accident Data 2019'!AF13,'Road Accident Data 2019'!AF13:AJ63,1,FALSE)</f>
        <v>2259</v>
      </c>
      <c r="F14" s="16">
        <f>VLOOKUP('Road Accident Data 2019'!AG13,'Road Accident Data 2019'!AG13:AK63,1,FALSE)</f>
        <v>2690</v>
      </c>
    </row>
    <row r="15" spans="1:12" x14ac:dyDescent="0.25">
      <c r="A15" s="15" t="s">
        <v>50</v>
      </c>
      <c r="B15" s="5">
        <f>VLOOKUP('Road Accident Data 2019'!AC14,'Road Accident Data 2019'!AC14:AG64,1,FALSE)</f>
        <v>0</v>
      </c>
      <c r="C15" s="5">
        <f>VLOOKUP('Road Accident Data 2019'!AD14,'Road Accident Data 2019'!AD14:AH64,1,FALSE)</f>
        <v>0</v>
      </c>
      <c r="D15" s="5">
        <f>VLOOKUP('Road Accident Data 2019'!AE14,'Road Accident Data 2019'!AE14:AI64,1,FALSE)</f>
        <v>0</v>
      </c>
      <c r="E15" s="5">
        <f>VLOOKUP('Road Accident Data 2019'!AF14,'Road Accident Data 2019'!AF14:AJ64,1,FALSE)</f>
        <v>0</v>
      </c>
      <c r="F15" s="16">
        <f>VLOOKUP('Road Accident Data 2019'!AG14,'Road Accident Data 2019'!AG14:AK64,1,FALSE)</f>
        <v>0</v>
      </c>
      <c r="J15" s="12" t="s">
        <v>106</v>
      </c>
      <c r="K15" s="12" t="s">
        <v>107</v>
      </c>
      <c r="L15" s="12" t="s">
        <v>108</v>
      </c>
    </row>
    <row r="16" spans="1:12" x14ac:dyDescent="0.25">
      <c r="A16" s="15" t="s">
        <v>51</v>
      </c>
      <c r="B16" s="5">
        <f>VLOOKUP('Road Accident Data 2019'!AC15,'Road Accident Data 2019'!AC15:AG65,1,FALSE)</f>
        <v>579</v>
      </c>
      <c r="C16" s="5">
        <f>VLOOKUP('Road Accident Data 2019'!AD15,'Road Accident Data 2019'!AD15:AH65,1,FALSE)</f>
        <v>225</v>
      </c>
      <c r="D16" s="5">
        <f>VLOOKUP('Road Accident Data 2019'!AE15,'Road Accident Data 2019'!AE15:AI65,1,FALSE)</f>
        <v>90</v>
      </c>
      <c r="E16" s="5">
        <f>VLOOKUP('Road Accident Data 2019'!AF15,'Road Accident Data 2019'!AF15:AJ65,1,FALSE)</f>
        <v>447</v>
      </c>
      <c r="F16" s="16">
        <f>VLOOKUP('Road Accident Data 2019'!AG15,'Road Accident Data 2019'!AG15:AK65,1,FALSE)</f>
        <v>537</v>
      </c>
      <c r="J16" s="5" t="str">
        <f>INDEX(A3:A52,MATCH(MAX(B3:B52),B3:B52,0))</f>
        <v>Chennai</v>
      </c>
      <c r="K16" s="5" t="str">
        <f>INDEX(A3:A52,MATCH(MAX(C3:C52),C3:C52,0))</f>
        <v>Jaipur</v>
      </c>
      <c r="L16" s="5" t="str">
        <f>INDEX(A3:A52,MATCH(MAX(F3:F52),F3:F52,0))</f>
        <v>Chennai</v>
      </c>
    </row>
    <row r="17" spans="1:12" x14ac:dyDescent="0.25">
      <c r="A17" s="15" t="s">
        <v>52</v>
      </c>
      <c r="B17" s="5">
        <f>VLOOKUP('Road Accident Data 2019'!AC16,'Road Accident Data 2019'!AC16:AG66,1,FALSE)</f>
        <v>633</v>
      </c>
      <c r="C17" s="5">
        <f>VLOOKUP('Road Accident Data 2019'!AD16,'Road Accident Data 2019'!AD16:AH66,1,FALSE)</f>
        <v>295</v>
      </c>
      <c r="D17" s="5">
        <f>VLOOKUP('Road Accident Data 2019'!AE16,'Road Accident Data 2019'!AE16:AI66,1,FALSE)</f>
        <v>245</v>
      </c>
      <c r="E17" s="5">
        <f>VLOOKUP('Road Accident Data 2019'!AF16,'Road Accident Data 2019'!AF16:AJ66,1,FALSE)</f>
        <v>143</v>
      </c>
      <c r="F17" s="16">
        <f>VLOOKUP('Road Accident Data 2019'!AG16,'Road Accident Data 2019'!AG16:AK66,1,FALSE)</f>
        <v>388</v>
      </c>
      <c r="J17" s="5">
        <f>MAX(B3:B52)</f>
        <v>4709</v>
      </c>
      <c r="K17" s="5">
        <f>MAX(C3:C52)</f>
        <v>1112</v>
      </c>
      <c r="L17" s="5">
        <f>MAX(F3:F52)</f>
        <v>4720</v>
      </c>
    </row>
    <row r="18" spans="1:12" x14ac:dyDescent="0.25">
      <c r="A18" s="15" t="s">
        <v>53</v>
      </c>
      <c r="B18" s="5">
        <f>VLOOKUP('Road Accident Data 2019'!AC17,'Road Accident Data 2019'!AC17:AG67,1,FALSE)</f>
        <v>1215</v>
      </c>
      <c r="C18" s="5">
        <f>VLOOKUP('Road Accident Data 2019'!AD17,'Road Accident Data 2019'!AD17:AH67,1,FALSE)</f>
        <v>190</v>
      </c>
      <c r="D18" s="5">
        <f>VLOOKUP('Road Accident Data 2019'!AE17,'Road Accident Data 2019'!AE17:AI67,1,FALSE)</f>
        <v>40</v>
      </c>
      <c r="E18" s="5">
        <f>VLOOKUP('Road Accident Data 2019'!AF17,'Road Accident Data 2019'!AF17:AJ67,1,FALSE)</f>
        <v>891</v>
      </c>
      <c r="F18" s="16">
        <f>VLOOKUP('Road Accident Data 2019'!AG17,'Road Accident Data 2019'!AG17:AK67,1,FALSE)</f>
        <v>931</v>
      </c>
    </row>
    <row r="19" spans="1:12" x14ac:dyDescent="0.25">
      <c r="A19" s="15" t="s">
        <v>54</v>
      </c>
      <c r="B19" s="5">
        <f>VLOOKUP('Road Accident Data 2019'!AC18,'Road Accident Data 2019'!AC18:AG68,1,FALSE)</f>
        <v>0</v>
      </c>
      <c r="C19" s="5">
        <f>VLOOKUP('Road Accident Data 2019'!AD18,'Road Accident Data 2019'!AD18:AH68,1,FALSE)</f>
        <v>0</v>
      </c>
      <c r="D19" s="5">
        <f>VLOOKUP('Road Accident Data 2019'!AE18,'Road Accident Data 2019'!AE18:AI68,1,FALSE)</f>
        <v>0</v>
      </c>
      <c r="E19" s="5">
        <f>VLOOKUP('Road Accident Data 2019'!AF18,'Road Accident Data 2019'!AF18:AJ68,1,FALSE)</f>
        <v>0</v>
      </c>
      <c r="F19" s="16">
        <f>VLOOKUP('Road Accident Data 2019'!AG18,'Road Accident Data 2019'!AG18:AK68,1,FALSE)</f>
        <v>0</v>
      </c>
    </row>
    <row r="20" spans="1:12" x14ac:dyDescent="0.25">
      <c r="A20" s="15" t="s">
        <v>55</v>
      </c>
      <c r="B20" s="5">
        <f>VLOOKUP('Road Accident Data 2019'!AC19,'Road Accident Data 2019'!AC19:AG69,1,FALSE)</f>
        <v>296</v>
      </c>
      <c r="C20" s="5">
        <f>VLOOKUP('Road Accident Data 2019'!AD19,'Road Accident Data 2019'!AD19:AH69,1,FALSE)</f>
        <v>17</v>
      </c>
      <c r="D20" s="5">
        <f>VLOOKUP('Road Accident Data 2019'!AE19,'Road Accident Data 2019'!AE19:AI69,1,FALSE)</f>
        <v>1</v>
      </c>
      <c r="E20" s="5">
        <f>VLOOKUP('Road Accident Data 2019'!AF19,'Road Accident Data 2019'!AF19:AJ69,1,FALSE)</f>
        <v>232</v>
      </c>
      <c r="F20" s="16">
        <f>VLOOKUP('Road Accident Data 2019'!AG19,'Road Accident Data 2019'!AG19:AK69,1,FALSE)</f>
        <v>233</v>
      </c>
    </row>
    <row r="21" spans="1:12" x14ac:dyDescent="0.25">
      <c r="A21" s="15" t="s">
        <v>56</v>
      </c>
      <c r="B21" s="5">
        <f>VLOOKUP('Road Accident Data 2019'!AC20,'Road Accident Data 2019'!AC20:AG70,1,FALSE)</f>
        <v>930</v>
      </c>
      <c r="C21" s="5">
        <f>VLOOKUP('Road Accident Data 2019'!AD20,'Road Accident Data 2019'!AD20:AH70,1,FALSE)</f>
        <v>136</v>
      </c>
      <c r="D21" s="5">
        <f>VLOOKUP('Road Accident Data 2019'!AE20,'Road Accident Data 2019'!AE20:AI70,1,FALSE)</f>
        <v>144</v>
      </c>
      <c r="E21" s="5">
        <f>VLOOKUP('Road Accident Data 2019'!AF20,'Road Accident Data 2019'!AF20:AJ70,1,FALSE)</f>
        <v>827</v>
      </c>
      <c r="F21" s="16">
        <f>VLOOKUP('Road Accident Data 2019'!AG20,'Road Accident Data 2019'!AG20:AK70,1,FALSE)</f>
        <v>971</v>
      </c>
    </row>
    <row r="22" spans="1:12" x14ac:dyDescent="0.25">
      <c r="A22" s="15" t="s">
        <v>57</v>
      </c>
      <c r="B22" s="5">
        <f>VLOOKUP('Road Accident Data 2019'!AC21,'Road Accident Data 2019'!AC21:AG71,1,FALSE)</f>
        <v>3354</v>
      </c>
      <c r="C22" s="5">
        <f>VLOOKUP('Road Accident Data 2019'!AD21,'Road Accident Data 2019'!AD21:AH71,1,FALSE)</f>
        <v>1112</v>
      </c>
      <c r="D22" s="5">
        <f>VLOOKUP('Road Accident Data 2019'!AE21,'Road Accident Data 2019'!AE21:AI71,1,FALSE)</f>
        <v>960</v>
      </c>
      <c r="E22" s="5">
        <f>VLOOKUP('Road Accident Data 2019'!AF21,'Road Accident Data 2019'!AF21:AJ71,1,FALSE)</f>
        <v>1795</v>
      </c>
      <c r="F22" s="16">
        <f>VLOOKUP('Road Accident Data 2019'!AG21,'Road Accident Data 2019'!AG21:AK71,1,FALSE)</f>
        <v>2755</v>
      </c>
    </row>
    <row r="23" spans="1:12" x14ac:dyDescent="0.25">
      <c r="A23" s="15" t="s">
        <v>58</v>
      </c>
      <c r="B23" s="5">
        <f>VLOOKUP('Road Accident Data 2019'!AC22,'Road Accident Data 2019'!AC22:AG72,1,FALSE)</f>
        <v>0</v>
      </c>
      <c r="C23" s="5">
        <f>VLOOKUP('Road Accident Data 2019'!AD22,'Road Accident Data 2019'!AD22:AH72,1,FALSE)</f>
        <v>0</v>
      </c>
      <c r="D23" s="5">
        <f>VLOOKUP('Road Accident Data 2019'!AE22,'Road Accident Data 2019'!AE22:AI72,1,FALSE)</f>
        <v>0</v>
      </c>
      <c r="E23" s="5">
        <f>VLOOKUP('Road Accident Data 2019'!AF22,'Road Accident Data 2019'!AF22:AJ72,1,FALSE)</f>
        <v>0</v>
      </c>
      <c r="F23" s="16">
        <f>VLOOKUP('Road Accident Data 2019'!AG22,'Road Accident Data 2019'!AG22:AK72,1,FALSE)</f>
        <v>0</v>
      </c>
    </row>
    <row r="24" spans="1:12" x14ac:dyDescent="0.25">
      <c r="A24" s="15" t="s">
        <v>59</v>
      </c>
      <c r="B24" s="5">
        <f>VLOOKUP('Road Accident Data 2019'!AC23,'Road Accident Data 2019'!AC23:AG73,1,FALSE)</f>
        <v>896</v>
      </c>
      <c r="C24" s="5">
        <f>VLOOKUP('Road Accident Data 2019'!AD23,'Road Accident Data 2019'!AD23:AH73,1,FALSE)</f>
        <v>528</v>
      </c>
      <c r="D24" s="5">
        <f>VLOOKUP('Road Accident Data 2019'!AE23,'Road Accident Data 2019'!AE23:AI73,1,FALSE)</f>
        <v>242</v>
      </c>
      <c r="E24" s="5">
        <f>VLOOKUP('Road Accident Data 2019'!AF23,'Road Accident Data 2019'!AF23:AJ73,1,FALSE)</f>
        <v>441</v>
      </c>
      <c r="F24" s="16">
        <f>VLOOKUP('Road Accident Data 2019'!AG23,'Road Accident Data 2019'!AG23:AK73,1,FALSE)</f>
        <v>683</v>
      </c>
    </row>
    <row r="25" spans="1:12" x14ac:dyDescent="0.25">
      <c r="A25" s="15" t="s">
        <v>60</v>
      </c>
      <c r="B25" s="5">
        <f>VLOOKUP('Road Accident Data 2019'!AC24,'Road Accident Data 2019'!AC24:AG74,1,FALSE)</f>
        <v>488</v>
      </c>
      <c r="C25" s="5">
        <f>VLOOKUP('Road Accident Data 2019'!AD24,'Road Accident Data 2019'!AD24:AH74,1,FALSE)</f>
        <v>57</v>
      </c>
      <c r="D25" s="5">
        <f>VLOOKUP('Road Accident Data 2019'!AE24,'Road Accident Data 2019'!AE24:AI74,1,FALSE)</f>
        <v>281</v>
      </c>
      <c r="E25" s="5">
        <f>VLOOKUP('Road Accident Data 2019'!AF24,'Road Accident Data 2019'!AF24:AJ74,1,FALSE)</f>
        <v>321</v>
      </c>
      <c r="F25" s="16">
        <f>VLOOKUP('Road Accident Data 2019'!AG24,'Road Accident Data 2019'!AG24:AK74,1,FALSE)</f>
        <v>602</v>
      </c>
    </row>
    <row r="26" spans="1:12" x14ac:dyDescent="0.25">
      <c r="A26" s="15" t="s">
        <v>61</v>
      </c>
      <c r="B26" s="5">
        <f>VLOOKUP('Road Accident Data 2019'!AC25,'Road Accident Data 2019'!AC25:AG75,1,FALSE)</f>
        <v>1012</v>
      </c>
      <c r="C26" s="5">
        <f>VLOOKUP('Road Accident Data 2019'!AD25,'Road Accident Data 2019'!AD25:AH75,1,FALSE)</f>
        <v>464</v>
      </c>
      <c r="D26" s="5">
        <f>VLOOKUP('Road Accident Data 2019'!AE25,'Road Accident Data 2019'!AE25:AI75,1,FALSE)</f>
        <v>559</v>
      </c>
      <c r="E26" s="5">
        <f>VLOOKUP('Road Accident Data 2019'!AF25,'Road Accident Data 2019'!AF25:AJ75,1,FALSE)</f>
        <v>141</v>
      </c>
      <c r="F26" s="16">
        <f>VLOOKUP('Road Accident Data 2019'!AG25,'Road Accident Data 2019'!AG25:AK75,1,FALSE)</f>
        <v>700</v>
      </c>
    </row>
    <row r="27" spans="1:12" x14ac:dyDescent="0.25">
      <c r="A27" s="15" t="s">
        <v>62</v>
      </c>
      <c r="B27" s="5">
        <f>VLOOKUP('Road Accident Data 2019'!AC26,'Road Accident Data 2019'!AC26:AG76,1,FALSE)</f>
        <v>1053</v>
      </c>
      <c r="C27" s="5">
        <f>VLOOKUP('Road Accident Data 2019'!AD26,'Road Accident Data 2019'!AD26:AH76,1,FALSE)</f>
        <v>136</v>
      </c>
      <c r="D27" s="5">
        <f>VLOOKUP('Road Accident Data 2019'!AE26,'Road Accident Data 2019'!AE26:AI76,1,FALSE)</f>
        <v>741</v>
      </c>
      <c r="E27" s="5">
        <f>VLOOKUP('Road Accident Data 2019'!AF26,'Road Accident Data 2019'!AF26:AJ76,1,FALSE)</f>
        <v>303</v>
      </c>
      <c r="F27" s="16">
        <f>VLOOKUP('Road Accident Data 2019'!AG26,'Road Accident Data 2019'!AG26:AK76,1,FALSE)</f>
        <v>1044</v>
      </c>
    </row>
    <row r="28" spans="1:12" x14ac:dyDescent="0.25">
      <c r="A28" s="15" t="s">
        <v>63</v>
      </c>
      <c r="B28" s="5">
        <f>VLOOKUP('Road Accident Data 2019'!AC27,'Road Accident Data 2019'!AC27:AG77,1,FALSE)</f>
        <v>1385</v>
      </c>
      <c r="C28" s="5">
        <f>VLOOKUP('Road Accident Data 2019'!AD27,'Road Accident Data 2019'!AD27:AH77,1,FALSE)</f>
        <v>110</v>
      </c>
      <c r="D28" s="5">
        <f>VLOOKUP('Road Accident Data 2019'!AE27,'Road Accident Data 2019'!AE27:AI77,1,FALSE)</f>
        <v>1048</v>
      </c>
      <c r="E28" s="5">
        <f>VLOOKUP('Road Accident Data 2019'!AF27,'Road Accident Data 2019'!AF27:AJ77,1,FALSE)</f>
        <v>328</v>
      </c>
      <c r="F28" s="16">
        <f>VLOOKUP('Road Accident Data 2019'!AG27,'Road Accident Data 2019'!AG27:AK77,1,FALSE)</f>
        <v>1376</v>
      </c>
    </row>
    <row r="29" spans="1:12" x14ac:dyDescent="0.25">
      <c r="A29" s="15" t="s">
        <v>64</v>
      </c>
      <c r="B29" s="5">
        <f>VLOOKUP('Road Accident Data 2019'!AC28,'Road Accident Data 2019'!AC28:AG78,1,FALSE)</f>
        <v>1282</v>
      </c>
      <c r="C29" s="5">
        <f>VLOOKUP('Road Accident Data 2019'!AD28,'Road Accident Data 2019'!AD28:AH78,1,FALSE)</f>
        <v>204</v>
      </c>
      <c r="D29" s="5">
        <f>VLOOKUP('Road Accident Data 2019'!AE28,'Road Accident Data 2019'!AE28:AI78,1,FALSE)</f>
        <v>624</v>
      </c>
      <c r="E29" s="5">
        <f>VLOOKUP('Road Accident Data 2019'!AF28,'Road Accident Data 2019'!AF28:AJ78,1,FALSE)</f>
        <v>366</v>
      </c>
      <c r="F29" s="16">
        <f>VLOOKUP('Road Accident Data 2019'!AG28,'Road Accident Data 2019'!AG28:AK78,1,FALSE)</f>
        <v>990</v>
      </c>
    </row>
    <row r="30" spans="1:12" x14ac:dyDescent="0.25">
      <c r="A30" s="15" t="s">
        <v>65</v>
      </c>
      <c r="B30" s="5">
        <f>VLOOKUP('Road Accident Data 2019'!AC29,'Road Accident Data 2019'!AC29:AG79,1,FALSE)</f>
        <v>986</v>
      </c>
      <c r="C30" s="5">
        <f>VLOOKUP('Road Accident Data 2019'!AD29,'Road Accident Data 2019'!AD29:AH79,1,FALSE)</f>
        <v>125</v>
      </c>
      <c r="D30" s="5">
        <f>VLOOKUP('Road Accident Data 2019'!AE29,'Road Accident Data 2019'!AE29:AI79,1,FALSE)</f>
        <v>868</v>
      </c>
      <c r="E30" s="5">
        <f>VLOOKUP('Road Accident Data 2019'!AF29,'Road Accident Data 2019'!AF29:AJ79,1,FALSE)</f>
        <v>104</v>
      </c>
      <c r="F30" s="16">
        <f>VLOOKUP('Road Accident Data 2019'!AG29,'Road Accident Data 2019'!AG29:AK79,1,FALSE)</f>
        <v>972</v>
      </c>
    </row>
    <row r="31" spans="1:12" x14ac:dyDescent="0.25">
      <c r="A31" s="15" t="s">
        <v>66</v>
      </c>
      <c r="B31" s="5">
        <f>VLOOKUP('Road Accident Data 2019'!AC30,'Road Accident Data 2019'!AC30:AG80,1,FALSE)</f>
        <v>643</v>
      </c>
      <c r="C31" s="5">
        <f>VLOOKUP('Road Accident Data 2019'!AD30,'Road Accident Data 2019'!AD30:AH80,1,FALSE)</f>
        <v>210</v>
      </c>
      <c r="D31" s="5">
        <f>VLOOKUP('Road Accident Data 2019'!AE30,'Road Accident Data 2019'!AE30:AI80,1,FALSE)</f>
        <v>86</v>
      </c>
      <c r="E31" s="5">
        <f>VLOOKUP('Road Accident Data 2019'!AF30,'Road Accident Data 2019'!AF30:AJ80,1,FALSE)</f>
        <v>598</v>
      </c>
      <c r="F31" s="16">
        <f>VLOOKUP('Road Accident Data 2019'!AG30,'Road Accident Data 2019'!AG30:AK80,1,FALSE)</f>
        <v>684</v>
      </c>
    </row>
    <row r="32" spans="1:12" x14ac:dyDescent="0.25">
      <c r="A32" s="15" t="s">
        <v>67</v>
      </c>
      <c r="B32" s="5">
        <f>VLOOKUP('Road Accident Data 2019'!AC31,'Road Accident Data 2019'!AC31:AG81,1,FALSE)</f>
        <v>1099</v>
      </c>
      <c r="C32" s="5">
        <f>VLOOKUP('Road Accident Data 2019'!AD31,'Road Accident Data 2019'!AD31:AH81,1,FALSE)</f>
        <v>297</v>
      </c>
      <c r="D32" s="5">
        <f>VLOOKUP('Road Accident Data 2019'!AE31,'Road Accident Data 2019'!AE31:AI81,1,FALSE)</f>
        <v>295</v>
      </c>
      <c r="E32" s="5">
        <f>VLOOKUP('Road Accident Data 2019'!AF31,'Road Accident Data 2019'!AF31:AJ81,1,FALSE)</f>
        <v>321</v>
      </c>
      <c r="F32" s="16">
        <f>VLOOKUP('Road Accident Data 2019'!AG31,'Road Accident Data 2019'!AG31:AK81,1,FALSE)</f>
        <v>616</v>
      </c>
    </row>
    <row r="33" spans="1:6" x14ac:dyDescent="0.25">
      <c r="A33" s="15" t="s">
        <v>68</v>
      </c>
      <c r="B33" s="5">
        <f>VLOOKUP('Road Accident Data 2019'!AC32,'Road Accident Data 2019'!AC32:AG82,1,FALSE)</f>
        <v>535</v>
      </c>
      <c r="C33" s="5">
        <f>VLOOKUP('Road Accident Data 2019'!AD32,'Road Accident Data 2019'!AD32:AH82,1,FALSE)</f>
        <v>253</v>
      </c>
      <c r="D33" s="5">
        <f>VLOOKUP('Road Accident Data 2019'!AE32,'Road Accident Data 2019'!AE32:AI82,1,FALSE)</f>
        <v>267</v>
      </c>
      <c r="E33" s="5">
        <f>VLOOKUP('Road Accident Data 2019'!AF32,'Road Accident Data 2019'!AF32:AJ82,1,FALSE)</f>
        <v>15</v>
      </c>
      <c r="F33" s="16">
        <f>VLOOKUP('Road Accident Data 2019'!AG32,'Road Accident Data 2019'!AG32:AK82,1,FALSE)</f>
        <v>282</v>
      </c>
    </row>
    <row r="34" spans="1:6" x14ac:dyDescent="0.25">
      <c r="A34" s="15" t="s">
        <v>69</v>
      </c>
      <c r="B34" s="5">
        <f>VLOOKUP('Road Accident Data 2019'!AC33,'Road Accident Data 2019'!AC33:AG83,1,FALSE)</f>
        <v>740</v>
      </c>
      <c r="C34" s="5">
        <f>VLOOKUP('Road Accident Data 2019'!AD33,'Road Accident Data 2019'!AD33:AH83,1,FALSE)</f>
        <v>169</v>
      </c>
      <c r="D34" s="5">
        <f>VLOOKUP('Road Accident Data 2019'!AE33,'Road Accident Data 2019'!AE33:AI83,1,FALSE)</f>
        <v>-54</v>
      </c>
      <c r="E34" s="5">
        <f>VLOOKUP('Road Accident Data 2019'!AF33,'Road Accident Data 2019'!AF33:AJ83,1,FALSE)</f>
        <v>720</v>
      </c>
      <c r="F34" s="16">
        <f>VLOOKUP('Road Accident Data 2019'!AG33,'Road Accident Data 2019'!AG33:AK83,1,FALSE)</f>
        <v>666</v>
      </c>
    </row>
    <row r="35" spans="1:6" x14ac:dyDescent="0.25">
      <c r="A35" s="15" t="s">
        <v>70</v>
      </c>
      <c r="B35" s="5">
        <f>VLOOKUP('Road Accident Data 2019'!AC34,'Road Accident Data 2019'!AC34:AG84,1,FALSE)</f>
        <v>2123</v>
      </c>
      <c r="C35" s="5">
        <f>VLOOKUP('Road Accident Data 2019'!AD34,'Road Accident Data 2019'!AD34:AH84,1,FALSE)</f>
        <v>305</v>
      </c>
      <c r="D35" s="5">
        <f>VLOOKUP('Road Accident Data 2019'!AE34,'Road Accident Data 2019'!AE34:AI84,1,FALSE)</f>
        <v>1722</v>
      </c>
      <c r="E35" s="5">
        <f>VLOOKUP('Road Accident Data 2019'!AF34,'Road Accident Data 2019'!AF34:AJ84,1,FALSE)</f>
        <v>668</v>
      </c>
      <c r="F35" s="16">
        <f>VLOOKUP('Road Accident Data 2019'!AG34,'Road Accident Data 2019'!AG34:AK84,1,FALSE)</f>
        <v>2390</v>
      </c>
    </row>
    <row r="36" spans="1:6" x14ac:dyDescent="0.25">
      <c r="A36" s="15" t="s">
        <v>71</v>
      </c>
      <c r="B36" s="5">
        <f>VLOOKUP('Road Accident Data 2019'!AC35,'Road Accident Data 2019'!AC35:AG85,1,FALSE)</f>
        <v>600</v>
      </c>
      <c r="C36" s="5">
        <f>VLOOKUP('Road Accident Data 2019'!AD35,'Road Accident Data 2019'!AD35:AH85,1,FALSE)</f>
        <v>266</v>
      </c>
      <c r="D36" s="5">
        <f>VLOOKUP('Road Accident Data 2019'!AE35,'Road Accident Data 2019'!AE35:AI85,1,FALSE)</f>
        <v>92</v>
      </c>
      <c r="E36" s="5">
        <f>VLOOKUP('Road Accident Data 2019'!AF35,'Road Accident Data 2019'!AF35:AJ85,1,FALSE)</f>
        <v>334</v>
      </c>
      <c r="F36" s="16">
        <f>VLOOKUP('Road Accident Data 2019'!AG35,'Road Accident Data 2019'!AG35:AK85,1,FALSE)</f>
        <v>426</v>
      </c>
    </row>
    <row r="37" spans="1:6" x14ac:dyDescent="0.25">
      <c r="A37" s="15" t="s">
        <v>72</v>
      </c>
      <c r="B37" s="5">
        <f>VLOOKUP('Road Accident Data 2019'!AC36,'Road Accident Data 2019'!AC36:AG86,1,FALSE)</f>
        <v>2618</v>
      </c>
      <c r="C37" s="5">
        <f>VLOOKUP('Road Accident Data 2019'!AD36,'Road Accident Data 2019'!AD36:AH86,1,FALSE)</f>
        <v>420</v>
      </c>
      <c r="D37" s="5">
        <f>VLOOKUP('Road Accident Data 2019'!AE36,'Road Accident Data 2019'!AE36:AI86,1,FALSE)</f>
        <v>1975</v>
      </c>
      <c r="E37" s="5">
        <f>VLOOKUP('Road Accident Data 2019'!AF36,'Road Accident Data 2019'!AF36:AJ86,1,FALSE)</f>
        <v>700</v>
      </c>
      <c r="F37" s="16">
        <f>VLOOKUP('Road Accident Data 2019'!AG36,'Road Accident Data 2019'!AG36:AK86,1,FALSE)</f>
        <v>2675</v>
      </c>
    </row>
    <row r="38" spans="1:6" x14ac:dyDescent="0.25">
      <c r="A38" s="15" t="s">
        <v>73</v>
      </c>
      <c r="B38" s="5">
        <f>VLOOKUP('Road Accident Data 2019'!AC37,'Road Accident Data 2019'!AC37:AG87,1,FALSE)</f>
        <v>768</v>
      </c>
      <c r="C38" s="5">
        <f>VLOOKUP('Road Accident Data 2019'!AD37,'Road Accident Data 2019'!AD37:AH87,1,FALSE)</f>
        <v>213</v>
      </c>
      <c r="D38" s="5">
        <f>VLOOKUP('Road Accident Data 2019'!AE37,'Road Accident Data 2019'!AE37:AI87,1,FALSE)</f>
        <v>465</v>
      </c>
      <c r="E38" s="5">
        <f>VLOOKUP('Road Accident Data 2019'!AF37,'Road Accident Data 2019'!AF37:AJ87,1,FALSE)</f>
        <v>308</v>
      </c>
      <c r="F38" s="16">
        <f>VLOOKUP('Road Accident Data 2019'!AG37,'Road Accident Data 2019'!AG37:AK87,1,FALSE)</f>
        <v>773</v>
      </c>
    </row>
    <row r="39" spans="1:6" x14ac:dyDescent="0.25">
      <c r="A39" s="15" t="s">
        <v>74</v>
      </c>
      <c r="B39" s="5">
        <f>VLOOKUP('Road Accident Data 2019'!AC38,'Road Accident Data 2019'!AC38:AG88,1,FALSE)</f>
        <v>362</v>
      </c>
      <c r="C39" s="5">
        <f>VLOOKUP('Road Accident Data 2019'!AD38,'Road Accident Data 2019'!AD38:AH88,1,FALSE)</f>
        <v>123</v>
      </c>
      <c r="D39" s="5">
        <f>VLOOKUP('Road Accident Data 2019'!AE38,'Road Accident Data 2019'!AE38:AI88,1,FALSE)</f>
        <v>257</v>
      </c>
      <c r="E39" s="5">
        <f>VLOOKUP('Road Accident Data 2019'!AF38,'Road Accident Data 2019'!AF38:AJ88,1,FALSE)</f>
        <v>99</v>
      </c>
      <c r="F39" s="16">
        <f>VLOOKUP('Road Accident Data 2019'!AG38,'Road Accident Data 2019'!AG38:AK88,1,FALSE)</f>
        <v>356</v>
      </c>
    </row>
    <row r="40" spans="1:6" x14ac:dyDescent="0.25">
      <c r="A40" s="15" t="s">
        <v>75</v>
      </c>
      <c r="B40" s="5">
        <f>VLOOKUP('Road Accident Data 2019'!AC39,'Road Accident Data 2019'!AC39:AG89,1,FALSE)</f>
        <v>385</v>
      </c>
      <c r="C40" s="5">
        <f>VLOOKUP('Road Accident Data 2019'!AD39,'Road Accident Data 2019'!AD39:AH89,1,FALSE)</f>
        <v>137</v>
      </c>
      <c r="D40" s="5">
        <f>VLOOKUP('Road Accident Data 2019'!AE39,'Road Accident Data 2019'!AE39:AI89,1,FALSE)</f>
        <v>188</v>
      </c>
      <c r="E40" s="5">
        <f>VLOOKUP('Road Accident Data 2019'!AF39,'Road Accident Data 2019'!AF39:AJ89,1,FALSE)</f>
        <v>16</v>
      </c>
      <c r="F40" s="16">
        <f>VLOOKUP('Road Accident Data 2019'!AG39,'Road Accident Data 2019'!AG39:AK89,1,FALSE)</f>
        <v>204</v>
      </c>
    </row>
    <row r="41" spans="1:6" x14ac:dyDescent="0.25">
      <c r="A41" s="15" t="s">
        <v>76</v>
      </c>
      <c r="B41" s="5">
        <f>VLOOKUP('Road Accident Data 2019'!AC40,'Road Accident Data 2019'!AC40:AG90,1,FALSE)</f>
        <v>344</v>
      </c>
      <c r="C41" s="5">
        <f>VLOOKUP('Road Accident Data 2019'!AD40,'Road Accident Data 2019'!AD40:AH90,1,FALSE)</f>
        <v>104</v>
      </c>
      <c r="D41" s="5">
        <f>VLOOKUP('Road Accident Data 2019'!AE40,'Road Accident Data 2019'!AE40:AI90,1,FALSE)</f>
        <v>217</v>
      </c>
      <c r="E41" s="5">
        <f>VLOOKUP('Road Accident Data 2019'!AF40,'Road Accident Data 2019'!AF40:AJ90,1,FALSE)</f>
        <v>89</v>
      </c>
      <c r="F41" s="16">
        <f>VLOOKUP('Road Accident Data 2019'!AG40,'Road Accident Data 2019'!AG40:AK90,1,FALSE)</f>
        <v>306</v>
      </c>
    </row>
    <row r="42" spans="1:6" x14ac:dyDescent="0.25">
      <c r="A42" s="15" t="s">
        <v>77</v>
      </c>
      <c r="B42" s="5">
        <f>VLOOKUP('Road Accident Data 2019'!AC41,'Road Accident Data 2019'!AC41:AG91,1,FALSE)</f>
        <v>1142</v>
      </c>
      <c r="C42" s="5">
        <f>VLOOKUP('Road Accident Data 2019'!AD41,'Road Accident Data 2019'!AD41:AH91,1,FALSE)</f>
        <v>212</v>
      </c>
      <c r="D42" s="5">
        <f>VLOOKUP('Road Accident Data 2019'!AE41,'Road Accident Data 2019'!AE41:AI91,1,FALSE)</f>
        <v>29</v>
      </c>
      <c r="E42" s="5">
        <f>VLOOKUP('Road Accident Data 2019'!AF41,'Road Accident Data 2019'!AF41:AJ91,1,FALSE)</f>
        <v>1044</v>
      </c>
      <c r="F42" s="16">
        <f>VLOOKUP('Road Accident Data 2019'!AG41,'Road Accident Data 2019'!AG41:AK91,1,FALSE)</f>
        <v>1073</v>
      </c>
    </row>
    <row r="43" spans="1:6" x14ac:dyDescent="0.25">
      <c r="A43" s="15" t="s">
        <v>78</v>
      </c>
      <c r="B43" s="5">
        <f>VLOOKUP('Road Accident Data 2019'!AC42,'Road Accident Data 2019'!AC42:AG92,1,FALSE)</f>
        <v>282</v>
      </c>
      <c r="C43" s="5">
        <f>VLOOKUP('Road Accident Data 2019'!AD42,'Road Accident Data 2019'!AD42:AH92,1,FALSE)</f>
        <v>88</v>
      </c>
      <c r="D43" s="5">
        <f>VLOOKUP('Road Accident Data 2019'!AE42,'Road Accident Data 2019'!AE42:AI92,1,FALSE)</f>
        <v>87</v>
      </c>
      <c r="E43" s="5">
        <f>VLOOKUP('Road Accident Data 2019'!AF42,'Road Accident Data 2019'!AF42:AJ92,1,FALSE)</f>
        <v>132</v>
      </c>
      <c r="F43" s="16">
        <f>VLOOKUP('Road Accident Data 2019'!AG42,'Road Accident Data 2019'!AG42:AK92,1,FALSE)</f>
        <v>219</v>
      </c>
    </row>
    <row r="44" spans="1:6" x14ac:dyDescent="0.25">
      <c r="A44" s="15" t="s">
        <v>79</v>
      </c>
      <c r="B44" s="5">
        <f>VLOOKUP('Road Accident Data 2019'!AC43,'Road Accident Data 2019'!AC43:AG93,1,FALSE)</f>
        <v>310</v>
      </c>
      <c r="C44" s="5">
        <f>VLOOKUP('Road Accident Data 2019'!AD43,'Road Accident Data 2019'!AD43:AH93,1,FALSE)</f>
        <v>45</v>
      </c>
      <c r="D44" s="5">
        <f>VLOOKUP('Road Accident Data 2019'!AE43,'Road Accident Data 2019'!AE43:AI93,1,FALSE)</f>
        <v>0</v>
      </c>
      <c r="E44" s="5">
        <f>VLOOKUP('Road Accident Data 2019'!AF43,'Road Accident Data 2019'!AF43:AJ93,1,FALSE)</f>
        <v>323</v>
      </c>
      <c r="F44" s="16">
        <f>VLOOKUP('Road Accident Data 2019'!AG43,'Road Accident Data 2019'!AG43:AK93,1,FALSE)</f>
        <v>323</v>
      </c>
    </row>
    <row r="45" spans="1:6" x14ac:dyDescent="0.25">
      <c r="A45" s="15" t="s">
        <v>80</v>
      </c>
      <c r="B45" s="5">
        <f>VLOOKUP('Road Accident Data 2019'!AC44,'Road Accident Data 2019'!AC44:AG94,1,FALSE)</f>
        <v>642</v>
      </c>
      <c r="C45" s="5">
        <f>VLOOKUP('Road Accident Data 2019'!AD44,'Road Accident Data 2019'!AD44:AH94,1,FALSE)</f>
        <v>172</v>
      </c>
      <c r="D45" s="5">
        <f>VLOOKUP('Road Accident Data 2019'!AE44,'Road Accident Data 2019'!AE44:AI94,1,FALSE)</f>
        <v>366</v>
      </c>
      <c r="E45" s="5">
        <f>VLOOKUP('Road Accident Data 2019'!AF44,'Road Accident Data 2019'!AF44:AJ94,1,FALSE)</f>
        <v>114</v>
      </c>
      <c r="F45" s="16">
        <f>VLOOKUP('Road Accident Data 2019'!AG44,'Road Accident Data 2019'!AG44:AK94,1,FALSE)</f>
        <v>480</v>
      </c>
    </row>
    <row r="46" spans="1:6" x14ac:dyDescent="0.25">
      <c r="A46" s="15" t="s">
        <v>81</v>
      </c>
      <c r="B46" s="5">
        <f>VLOOKUP('Road Accident Data 2019'!AC45,'Road Accident Data 2019'!AC45:AG95,1,FALSE)</f>
        <v>1286</v>
      </c>
      <c r="C46" s="5">
        <f>VLOOKUP('Road Accident Data 2019'!AD45,'Road Accident Data 2019'!AD45:AH95,1,FALSE)</f>
        <v>132</v>
      </c>
      <c r="D46" s="5">
        <f>VLOOKUP('Road Accident Data 2019'!AE45,'Road Accident Data 2019'!AE45:AI95,1,FALSE)</f>
        <v>1109</v>
      </c>
      <c r="E46" s="5">
        <f>VLOOKUP('Road Accident Data 2019'!AF45,'Road Accident Data 2019'!AF45:AJ95,1,FALSE)</f>
        <v>272</v>
      </c>
      <c r="F46" s="16">
        <f>VLOOKUP('Road Accident Data 2019'!AG45,'Road Accident Data 2019'!AG45:AK95,1,FALSE)</f>
        <v>1381</v>
      </c>
    </row>
    <row r="47" spans="1:6" x14ac:dyDescent="0.25">
      <c r="A47" s="15" t="s">
        <v>82</v>
      </c>
      <c r="B47" s="5">
        <f>VLOOKUP('Road Accident Data 2019'!AC46,'Road Accident Data 2019'!AC46:AG96,1,FALSE)</f>
        <v>1290</v>
      </c>
      <c r="C47" s="5">
        <f>VLOOKUP('Road Accident Data 2019'!AD46,'Road Accident Data 2019'!AD46:AH96,1,FALSE)</f>
        <v>133</v>
      </c>
      <c r="D47" s="5">
        <f>VLOOKUP('Road Accident Data 2019'!AE46,'Road Accident Data 2019'!AE46:AI96,1,FALSE)</f>
        <v>951</v>
      </c>
      <c r="E47" s="5">
        <f>VLOOKUP('Road Accident Data 2019'!AF46,'Road Accident Data 2019'!AF46:AJ96,1,FALSE)</f>
        <v>461</v>
      </c>
      <c r="F47" s="16">
        <f>VLOOKUP('Road Accident Data 2019'!AG46,'Road Accident Data 2019'!AG46:AK96,1,FALSE)</f>
        <v>1412</v>
      </c>
    </row>
    <row r="48" spans="1:6" x14ac:dyDescent="0.25">
      <c r="A48" s="15" t="s">
        <v>83</v>
      </c>
      <c r="B48" s="5">
        <f>VLOOKUP('Road Accident Data 2019'!AC47,'Road Accident Data 2019'!AC47:AG97,1,FALSE)</f>
        <v>190</v>
      </c>
      <c r="C48" s="5">
        <f>VLOOKUP('Road Accident Data 2019'!AD47,'Road Accident Data 2019'!AD47:AH97,1,FALSE)</f>
        <v>25</v>
      </c>
      <c r="D48" s="5">
        <f>VLOOKUP('Road Accident Data 2019'!AE47,'Road Accident Data 2019'!AE47:AI97,1,FALSE)</f>
        <v>0</v>
      </c>
      <c r="E48" s="5">
        <f>VLOOKUP('Road Accident Data 2019'!AF47,'Road Accident Data 2019'!AF47:AJ97,1,FALSE)</f>
        <v>231</v>
      </c>
      <c r="F48" s="16">
        <f>VLOOKUP('Road Accident Data 2019'!AG47,'Road Accident Data 2019'!AG47:AK97,1,FALSE)</f>
        <v>231</v>
      </c>
    </row>
    <row r="49" spans="1:6" x14ac:dyDescent="0.25">
      <c r="A49" s="15" t="s">
        <v>84</v>
      </c>
      <c r="B49" s="5">
        <f>VLOOKUP('Road Accident Data 2019'!AC48,'Road Accident Data 2019'!AC48:AG98,1,FALSE)</f>
        <v>537</v>
      </c>
      <c r="C49" s="5">
        <f>VLOOKUP('Road Accident Data 2019'!AD48,'Road Accident Data 2019'!AD48:AH98,1,FALSE)</f>
        <v>139</v>
      </c>
      <c r="D49" s="5">
        <f>VLOOKUP('Road Accident Data 2019'!AE48,'Road Accident Data 2019'!AE48:AI98,1,FALSE)</f>
        <v>277</v>
      </c>
      <c r="E49" s="5">
        <f>VLOOKUP('Road Accident Data 2019'!AF48,'Road Accident Data 2019'!AF48:AJ98,1,FALSE)</f>
        <v>153</v>
      </c>
      <c r="F49" s="16">
        <f>VLOOKUP('Road Accident Data 2019'!AG48,'Road Accident Data 2019'!AG48:AK98,1,FALSE)</f>
        <v>430</v>
      </c>
    </row>
    <row r="50" spans="1:6" x14ac:dyDescent="0.25">
      <c r="A50" s="15" t="s">
        <v>85</v>
      </c>
      <c r="B50" s="5">
        <f>VLOOKUP('Road Accident Data 2019'!AC49,'Road Accident Data 2019'!AC49:AG99,1,FALSE)</f>
        <v>379</v>
      </c>
      <c r="C50" s="5">
        <f>VLOOKUP('Road Accident Data 2019'!AD49,'Road Accident Data 2019'!AD49:AH99,1,FALSE)</f>
        <v>186</v>
      </c>
      <c r="D50" s="5">
        <f>VLOOKUP('Road Accident Data 2019'!AE49,'Road Accident Data 2019'!AE49:AI99,1,FALSE)</f>
        <v>113</v>
      </c>
      <c r="E50" s="5">
        <f>VLOOKUP('Road Accident Data 2019'!AF49,'Road Accident Data 2019'!AF49:AJ99,1,FALSE)</f>
        <v>84</v>
      </c>
      <c r="F50" s="16">
        <f>VLOOKUP('Road Accident Data 2019'!AG49,'Road Accident Data 2019'!AG49:AK99,1,FALSE)</f>
        <v>197</v>
      </c>
    </row>
    <row r="51" spans="1:6" x14ac:dyDescent="0.25">
      <c r="A51" s="15" t="s">
        <v>86</v>
      </c>
      <c r="B51" s="5">
        <f>VLOOKUP('Road Accident Data 2019'!AC50,'Road Accident Data 2019'!AC50:AG100,1,FALSE)</f>
        <v>493</v>
      </c>
      <c r="C51" s="5">
        <f>VLOOKUP('Road Accident Data 2019'!AD50,'Road Accident Data 2019'!AD50:AH100,1,FALSE)</f>
        <v>144</v>
      </c>
      <c r="D51" s="5">
        <f>VLOOKUP('Road Accident Data 2019'!AE50,'Road Accident Data 2019'!AE50:AI100,1,FALSE)</f>
        <v>162</v>
      </c>
      <c r="E51" s="5">
        <f>VLOOKUP('Road Accident Data 2019'!AF50,'Road Accident Data 2019'!AF50:AJ100,1,FALSE)</f>
        <v>303</v>
      </c>
      <c r="F51" s="16">
        <f>VLOOKUP('Road Accident Data 2019'!AG50,'Road Accident Data 2019'!AG50:AK100,1,FALSE)</f>
        <v>465</v>
      </c>
    </row>
    <row r="52" spans="1:6" x14ac:dyDescent="0.25">
      <c r="A52" s="17" t="s">
        <v>87</v>
      </c>
      <c r="B52" s="18">
        <f>VLOOKUP('Road Accident Data 2019'!AC51,'Road Accident Data 2019'!AC51:AG101,1,FALSE)</f>
        <v>866</v>
      </c>
      <c r="C52" s="18">
        <f>VLOOKUP('Road Accident Data 2019'!AD51,'Road Accident Data 2019'!AD51:AH101,1,FALSE)</f>
        <v>156</v>
      </c>
      <c r="D52" s="18">
        <f>VLOOKUP('Road Accident Data 2019'!AE51,'Road Accident Data 2019'!AE51:AI101,1,FALSE)</f>
        <v>515</v>
      </c>
      <c r="E52" s="18">
        <f>VLOOKUP('Road Accident Data 2019'!AF51,'Road Accident Data 2019'!AF51:AJ101,1,FALSE)</f>
        <v>235</v>
      </c>
      <c r="F52" s="19">
        <f>VLOOKUP('Road Accident Data 2019'!AG51,'Road Accident Data 2019'!AG51:AK101,1,FALSE)</f>
        <v>750</v>
      </c>
    </row>
  </sheetData>
  <mergeCells count="1">
    <mergeCell ref="A1:F1"/>
  </mergeCells>
  <conditionalFormatting sqref="B3:F52">
    <cfRule type="cellIs" dxfId="177" priority="10" operator="equal">
      <formula>819</formula>
    </cfRule>
  </conditionalFormatting>
  <conditionalFormatting sqref="B3:F52">
    <cfRule type="cellIs" dxfId="176" priority="9" operator="equal">
      <formula>1909</formula>
    </cfRule>
  </conditionalFormatting>
  <conditionalFormatting sqref="C3:C52">
    <cfRule type="cellIs" dxfId="175" priority="2" operator="equal">
      <formula>1112</formula>
    </cfRule>
    <cfRule type="cellIs" dxfId="174" priority="5" operator="equal">
      <formula>106</formula>
    </cfRule>
    <cfRule type="cellIs" dxfId="173" priority="8" operator="equal">
      <formula>182</formula>
    </cfRule>
  </conditionalFormatting>
  <conditionalFormatting sqref="F3:F52">
    <cfRule type="cellIs" dxfId="172" priority="1" operator="equal">
      <formula>4720</formula>
    </cfRule>
    <cfRule type="cellIs" dxfId="171" priority="4" operator="equal">
      <formula>619</formula>
    </cfRule>
    <cfRule type="cellIs" dxfId="170" priority="7" operator="equal">
      <formula>1772</formula>
    </cfRule>
  </conditionalFormatting>
  <conditionalFormatting sqref="B3:F52">
    <cfRule type="cellIs" dxfId="169" priority="6" operator="equal">
      <formula>655</formula>
    </cfRule>
  </conditionalFormatting>
  <conditionalFormatting sqref="B3:B52">
    <cfRule type="cellIs" dxfId="168" priority="3" operator="equal">
      <formula>4709</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C l i e n t W i n d o w X M L " > < C u s t o m C o n t e n t > < ! [ C D A T A [ R a n g 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 Y _ J u n c t i o n 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 Y _ J u n c t i o n 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 C o l u m n s \ S t a t e s / U T s < / K e y > < / a : K e y > < a : V a l u e   i : t y p e = " T a b l e W i d g e t B a s e V i e w S t a t e " / > < / a : K e y V a l u e O f D i a g r a m O b j e c t K e y a n y T y p e z b w N T n L X > < a : K e y V a l u e O f D i a g r a m O b j e c t K e y a n y T y p e z b w N T n L X > < a : K e y > < K e y > C o l u m n s \ T o t a l   n u m b e r   o f   A c c i d e n t s < / K e y > < / a : K e y > < a : V a l u e   i : t y p e = " T a b l e W i d g e t B a s e V i e w S t a t e " / > < / a : K e y V a l u e O f D i a g r a m O b j e c t K e y a n y T y p e z b w N T n L X > < a : K e y V a l u e O f D i a g r a m O b j e c t K e y a n y T y p e z b w N T n L X > < a : K e y > < K e y > C o l u m n s \ P e r s o n s   K i l l e d < / K e y > < / a : K e y > < a : V a l u e   i : t y p e = " T a b l e W i d g e t B a s e V i e w S t a t e " / > < / a : K e y V a l u e O f D i a g r a m O b j e c t K e y a n y T y p e z b w N T n L X > < a : K e y V a l u e O f D i a g r a m O b j e c t K e y a n y T y p e z b w N T n L X > < a : K e y > < K e y > C o l u m n s \ G r e v i o u s l y   I n j u r e d < / K e y > < / a : K e y > < a : V a l u e   i : t y p e = " T a b l e W i d g e t B a s e V i e w S t a t e " / > < / a : K e y V a l u e O f D i a g r a m O b j e c t K e y a n y T y p e z b w N T n L X > < a : K e y V a l u e O f D i a g r a m O b j e c t K e y a n y T y p e z b w N T n L X > < a : K e y > < K e y > C o l u m n s \ M i n o r   I n j u r y < / K e y > < / a : K e y > < a : V a l u e   i : t y p e = " T a b l e W i d g e t B a s e V i e w S t a t e " / > < / a : K e y V a l u e O f D i a g r a m O b j e c t K e y a n y T y p e z b w N T n L X > < a : K e y V a l u e O f D i a g r a m O b j e c t K e y a n y T y p e z b w N T n L X > < a : K e y > < K e y > C o l u m n s \ T o t a l   I n j u r e d 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 T _ J u n c t i o n 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 T _ J u n c t i o n 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 C o l u m n s \ S t a t e s / U T s < / K e y > < / a : K e y > < a : V a l u e   i : t y p e = " T a b l e W i d g e t B a s e V i e w S t a t e " / > < / a : K e y V a l u e O f D i a g r a m O b j e c t K e y a n y T y p e z b w N T n L X > < a : K e y V a l u e O f D i a g r a m O b j e c t K e y a n y T y p e z b w N T n L X > < a : K e y > < K e y > C o l u m n s \ T o t a l   n u m b e r   o f   A c c i d e n t s < / K e y > < / a : K e y > < a : V a l u e   i : t y p e = " T a b l e W i d g e t B a s e V i e w S t a t e " / > < / a : K e y V a l u e O f D i a g r a m O b j e c t K e y a n y T y p e z b w N T n L X > < a : K e y V a l u e O f D i a g r a m O b j e c t K e y a n y T y p e z b w N T n L X > < a : K e y > < K e y > C o l u m n s \ R a n k   o f   A c c i d e n t s < / K e y > < / a : K e y > < a : V a l u e   i : t y p e = " T a b l e W i d g e t B a s e V i e w S t a t e " / > < / a : K e y V a l u e O f D i a g r a m O b j e c t K e y a n y T y p e z b w N T n L X > < a : K e y V a l u e O f D i a g r a m O b j e c t K e y a n y T y p e z b w N T n L X > < a : K e y > < K e y > C o l u m n s \ P e r s o n s   K i l l e d < / K e y > < / a : K e y > < a : V a l u e   i : t y p e = " T a b l e W i d g e t B a s e V i e w S t a t e " / > < / a : K e y V a l u e O f D i a g r a m O b j e c t K e y a n y T y p e z b w N T n L X > < a : K e y V a l u e O f D i a g r a m O b j e c t K e y a n y T y p e z b w N T n L X > < a : K e y > < K e y > C o l u m n s \ R a n k   o f   P e r s o n s   K i l l e d < / K e y > < / a : K e y > < a : V a l u e   i : t y p e = " T a b l e W i d g e t B a s e V i e w S t a t e " / > < / a : K e y V a l u e O f D i a g r a m O b j e c t K e y a n y T y p e z b w N T n L X > < a : K e y V a l u e O f D i a g r a m O b j e c t K e y a n y T y p e z b w N T n L X > < a : K e y > < K e y > C o l u m n s \ G r e v i o u s l y   I n j u r e d < / K e y > < / a : K e y > < a : V a l u e   i : t y p e = " T a b l e W i d g e t B a s e V i e w S t a t e " / > < / a : K e y V a l u e O f D i a g r a m O b j e c t K e y a n y T y p e z b w N T n L X > < a : K e y V a l u e O f D i a g r a m O b j e c t K e y a n y T y p e z b w N T n L X > < a : K e y > < K e y > C o l u m n s \ M i n o r   I n j u r y < / K e y > < / a : K e y > < a : V a l u e   i : t y p e = " T a b l e W i d g e t B a s e V i e w S t a t e " / > < / a : K e y V a l u e O f D i a g r a m O b j e c t K e y a n y T y p e z b w N T n L X > < a : K e y V a l u e O f D i a g r a m O b j e c t K e y a n y T y p e z b w N T n L X > < a : K e y > < K e y > C o l u m n s \ T o t a l   I n j u r e d 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 O t h e r 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 O t h e r 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 C o l u m n s \ S t a t e s / U T s < / K e y > < / a : K e y > < a : V a l u e   i : t y p e = " T a b l e W i d g e t B a s e V i e w S t a t e " / > < / a : K e y V a l u e O f D i a g r a m O b j e c t K e y a n y T y p e z b w N T n L X > < a : K e y V a l u e O f D i a g r a m O b j e c t K e y a n y T y p e z b w N T n L X > < a : K e y > < K e y > C o l u m n s \ T o t a l   n u m b e r   o f   A c c i d e n t s < / K e y > < / a : K e y > < a : V a l u e   i : t y p e = " T a b l e W i d g e t B a s e V i e w S t a t e " / > < / a : K e y V a l u e O f D i a g r a m O b j e c t K e y a n y T y p e z b w N T n L X > < a : K e y V a l u e O f D i a g r a m O b j e c t K e y a n y T y p e z b w N T n L X > < a : K e y > < K e y > C o l u m n s \ P e r s o n s   K i l l e d < / K e y > < / a : K e y > < a : V a l u e   i : t y p e = " T a b l e W i d g e t B a s e V i e w S t a t e " / > < / a : K e y V a l u e O f D i a g r a m O b j e c t K e y a n y T y p e z b w N T n L X > < a : K e y V a l u e O f D i a g r a m O b j e c t K e y a n y T y p e z b w N T n L X > < a : K e y > < K e y > C o l u m n s \ G r e v i o u s l y   I n j u r e d < / K e y > < / a : K e y > < a : V a l u e   i : t y p e = " T a b l e W i d g e t B a s e V i e w S t a t e " / > < / a : K e y V a l u e O f D i a g r a m O b j e c t K e y a n y T y p e z b w N T n L X > < a : K e y V a l u e O f D i a g r a m O b j e c t K e y a n y T y p e z b w N T n L X > < a : K e y > < K e y > C o l u m n s \ M i n o r   I n j u r y < / K e y > < / a : K e y > < a : V a l u e   i : t y p e = " T a b l e W i d g e t B a s e V i e w S t a t e " / > < / a : K e y V a l u e O f D i a g r a m O b j e c t K e y a n y T y p e z b w N T n L X > < a : K e y V a l u e O f D i a g r a m O b j e c t K e y a n y T y p e z b w N T n L X > < a : K e y > < K e y > C o l u m n s \ T o t a l   I n j u r e d 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 C o l u m n s \ S t a t e s / U T s < / K e y > < / a : K e y > < a : V a l u e   i : t y p e = " T a b l e W i d g e t B a s e V i e w S t a t e " / > < / a : K e y V a l u e O f D i a g r a m O b j e c t K e y a n y T y p e z b w N T n L X > < a : K e y V a l u e O f D i a g r a m O b j e c t K e y a n y T y p e z b w N T n L X > < a : K e y > < K e y > C o l u m n s \ T o t a l   n u m b e r   o f   A c c i d e n t s < / K e y > < / a : K e y > < a : V a l u e   i : t y p e = " T a b l e W i d g e t B a s e V i e w S t a t e " / > < / a : K e y V a l u e O f D i a g r a m O b j e c t K e y a n y T y p e z b w N T n L X > < a : K e y V a l u e O f D i a g r a m O b j e c t K e y a n y T y p e z b w N T n L X > < a : K e y > < K e y > C o l u m n s \ R a n k   o f   A c c i d e n t s < / K e y > < / a : K e y > < a : V a l u e   i : t y p e = " T a b l e W i d g e t B a s e V i e w S t a t e " / > < / a : K e y V a l u e O f D i a g r a m O b j e c t K e y a n y T y p e z b w N T n L X > < a : K e y V a l u e O f D i a g r a m O b j e c t K e y a n y T y p e z b w N T n L X > < a : K e y > < K e y > C o l u m n s \ P e r s o n s   K i l l e d < / K e y > < / a : K e y > < a : V a l u e   i : t y p e = " T a b l e W i d g e t B a s e V i e w S t a t e " / > < / a : K e y V a l u e O f D i a g r a m O b j e c t K e y a n y T y p e z b w N T n L X > < a : K e y V a l u e O f D i a g r a m O b j e c t K e y a n y T y p e z b w N T n L X > < a : K e y > < K e y > C o l u m n s \ R a n k   o f   P e r s o n s   K i l l e d < / K e y > < / a : K e y > < a : V a l u e   i : t y p e = " T a b l e W i d g e t B a s e V i e w S t a t e " / > < / a : K e y V a l u e O f D i a g r a m O b j e c t K e y a n y T y p e z b w N T n L X > < a : K e y V a l u e O f D i a g r a m O b j e c t K e y a n y T y p e z b w N T n L X > < a : K e y > < K e y > C o l u m n s \ G r e v i o u s l y   I n j u r e d < / K e y > < / a : K e y > < a : V a l u e   i : t y p e = " T a b l e W i d g e t B a s e V i e w S t a t e " / > < / a : K e y V a l u e O f D i a g r a m O b j e c t K e y a n y T y p e z b w N T n L X > < a : K e y V a l u e O f D i a g r a m O b j e c t K e y a n y T y p e z b w N T n L X > < a : K e y > < K e y > C o l u m n s \ M i n o r   I n j u r y < / K e y > < / a : K e y > < a : V a l u e   i : t y p e = " T a b l e W i d g e t B a s e V i e w S t a t e " / > < / a : K e y V a l u e O f D i a g r a m O b j e c t K e y a n y T y p e z b w N T n L X > < a : K e y V a l u e O f D i a g r a m O b j e c t K e y a n y T y p e z b w N T n L X > < a : K e y > < K e y > C o l u m n s \ T o t a l   I n j u r e d 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 S t a t e s / U T s < / s t r i n g > < / k e y > < v a l u e > < i n t > 1 0 1 < / i n t > < / v a l u e > < / i t e m > < i t e m > < k e y > < s t r i n g > T o t a l   n u m b e r   o f   A c c i d e n t s < / s t r i n g > < / k e y > < v a l u e > < i n t > 1 9 7 < / i n t > < / v a l u e > < / i t e m > < i t e m > < k e y > < s t r i n g > R a n k   o f   A c c i d e n t s < / s t r i n g > < / k e y > < v a l u e > < i n t > 1 4 5 < / i n t > < / v a l u e > < / i t e m > < i t e m > < k e y > < s t r i n g > P e r s o n s   K i l l e d < / s t r i n g > < / k e y > < v a l u e > < i n t > 1 2 4 < / i n t > < / v a l u e > < / i t e m > < i t e m > < k e y > < s t r i n g > R a n k   o f   P e r s o n s   K i l l e d < / s t r i n g > < / k e y > < v a l u e > < i n t > 1 7 3 < / i n t > < / v a l u e > < / i t e m > < i t e m > < k e y > < s t r i n g > G r e v i o u s l y   I n j u r e d < / s t r i n g > < / k e y > < v a l u e > < i n t > 1 5 0 < / i n t > < / v a l u e > < / i t e m > < i t e m > < k e y > < s t r i n g > M i n o r   I n j u r y < / s t r i n g > < / k e y > < v a l u e > < i n t > 1 1 2 < / i n t > < / v a l u e > < / i t e m > < i t e m > < k e y > < s t r i n g > T o t a l   I n j u r e d < / s t r i n g > < / k e y > < v a l u e > < i n t > 1 1 4 < / i n t > < / v a l u e > < / i t e m > < / C o l u m n W i d t h s > < C o l u m n D i s p l a y I n d e x > < i t e m > < k e y > < s t r i n g > S t a t e s / U T s < / s t r i n g > < / k e y > < v a l u e > < i n t > 0 < / i n t > < / v a l u e > < / i t e m > < i t e m > < k e y > < s t r i n g > T o t a l   n u m b e r   o f   A c c i d e n t s < / s t r i n g > < / k e y > < v a l u e > < i n t > 1 < / i n t > < / v a l u e > < / i t e m > < i t e m > < k e y > < s t r i n g > R a n k   o f   A c c i d e n t s < / s t r i n g > < / k e y > < v a l u e > < i n t > 2 < / i n t > < / v a l u e > < / i t e m > < i t e m > < k e y > < s t r i n g > P e r s o n s   K i l l e d < / s t r i n g > < / k e y > < v a l u e > < i n t > 3 < / i n t > < / v a l u e > < / i t e m > < i t e m > < k e y > < s t r i n g > R a n k   o f   P e r s o n s   K i l l e d < / s t r i n g > < / k e y > < v a l u e > < i n t > 4 < / i n t > < / v a l u e > < / i t e m > < i t e m > < k e y > < s t r i n g > G r e v i o u s l y   I n j u r e d < / s t r i n g > < / k e y > < v a l u e > < i n t > 5 < / i n t > < / v a l u e > < / i t e m > < i t e m > < k e y > < s t r i n g > M i n o r   I n j u r y < / s t r i n g > < / k e y > < v a l u e > < i n t > 6 < / i n t > < / v a l u e > < / i t e m > < i t e m > < k e y > < s t r i n g > T o t a l   I n j u r e d < / 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Y _ J u n c t i o n " > < C u s t o m C o n t e n t > < ! [ C D A T A [ < T a b l e W i d g e t G r i d S e r i a l i z a t i o n   x m l n s : x s d = " h t t p : / / w w w . w 3 . o r g / 2 0 0 1 / X M L S c h e m a "   x m l n s : x s i = " h t t p : / / w w w . w 3 . o r g / 2 0 0 1 / X M L S c h e m a - i n s t a n c e " > < C o l u m n S u g g e s t e d T y p e   / > < C o l u m n F o r m a t   / > < C o l u m n A c c u r a c y   / > < C o l u m n C u r r e n c y S y m b o l   / > < C o l u m n P o s i t i v e P a t t e r n   / > < C o l u m n N e g a t i v e P a t t e r n   / > < C o l u m n W i d t h s > < i t e m > < k e y > < s t r i n g > S t a t e s / U T s < / s t r i n g > < / k e y > < v a l u e > < i n t > 1 0 1 < / i n t > < / v a l u e > < / i t e m > < i t e m > < k e y > < s t r i n g > T o t a l   n u m b e r   o f   A c c i d e n t s < / s t r i n g > < / k e y > < v a l u e > < i n t > 1 9 7 < / i n t > < / v a l u e > < / i t e m > < i t e m > < k e y > < s t r i n g > P e r s o n s   K i l l e d < / s t r i n g > < / k e y > < v a l u e > < i n t > 1 2 4 < / i n t > < / v a l u e > < / i t e m > < i t e m > < k e y > < s t r i n g > G r e v i o u s l y   I n j u r e d < / s t r i n g > < / k e y > < v a l u e > < i n t > 1 5 0 < / i n t > < / v a l u e > < / i t e m > < i t e m > < k e y > < s t r i n g > M i n o r   I n j u r y < / s t r i n g > < / k e y > < v a l u e > < i n t > 1 1 2 < / i n t > < / v a l u e > < / i t e m > < i t e m > < k e y > < s t r i n g > T o t a l   I n j u r e d < / s t r i n g > < / k e y > < v a l u e > < i n t > 1 1 4 < / i n t > < / v a l u e > < / i t e m > < / C o l u m n W i d t h s > < C o l u m n D i s p l a y I n d e x > < i t e m > < k e y > < s t r i n g > S t a t e s / U T s < / s t r i n g > < / k e y > < v a l u e > < i n t > 0 < / i n t > < / v a l u e > < / i t e m > < i t e m > < k e y > < s t r i n g > T o t a l   n u m b e r   o f   A c c i d e n t s < / s t r i n g > < / k e y > < v a l u e > < i n t > 1 < / i n t > < / v a l u e > < / i t e m > < i t e m > < k e y > < s t r i n g > P e r s o n s   K i l l e d < / s t r i n g > < / k e y > < v a l u e > < i n t > 2 < / i n t > < / v a l u e > < / i t e m > < i t e m > < k e y > < s t r i n g > G r e v i o u s l y   I n j u r e d < / s t r i n g > < / k e y > < v a l u e > < i n t > 3 < / i n t > < / v a l u e > < / i t e m > < i t e m > < k e y > < s t r i n g > M i n o r   I n j u r y < / s t r i n g > < / k e y > < v a l u e > < i n t > 4 < / i n t > < / v a l u e > < / i t e m > < i t e m > < k e y > < s t r i n g > T o t a l   I n j u r e d < / 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P o w e r P i v o t V e r s i o n " > < C u s t o m C o n t e n t > < ! [ C D A T A [ 2 0 1 5 . 1 3 0 . 8 0 0 . 8 4 1 ] ] > < / 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 n u m b e r   o f   A c c i d e n t s < / K e y > < / D i a g r a m O b j e c t K e y > < D i a g r a m O b j e c t K e y > < K e y > M e a s u r e s \ S u m   o f   T o t a l   n u m b e r   o f   A c c i d e n t s \ T a g I n f o \ F o r m u l a < / K e y > < / D i a g r a m O b j e c t K e y > < D i a g r a m O b j e c t K e y > < K e y > M e a s u r e s \ S u m   o f   T o t a l   n u m b e r   o f   A c c i d e n t s \ T a g I n f o \ V a l u e < / K e y > < / D i a g r a m O b j e c t K e y > < D i a g r a m O b j e c t K e y > < K e y > M e a s u r e s \ S u m   o f   R a n k   o f   A c c i d e n t s < / K e y > < / D i a g r a m O b j e c t K e y > < D i a g r a m O b j e c t K e y > < K e y > M e a s u r e s \ S u m   o f   R a n k   o f   A c c i d e n t s \ T a g I n f o \ F o r m u l a < / K e y > < / D i a g r a m O b j e c t K e y > < D i a g r a m O b j e c t K e y > < K e y > M e a s u r e s \ S u m   o f   R a n k   o f   A c c i d e n t s \ T a g I n f o \ V a l u e < / K e y > < / D i a g r a m O b j e c t K e y > < D i a g r a m O b j e c t K e y > < K e y > M e a s u r e s \ S u m   o f   P e r s o n s   K i l l e d < / K e y > < / D i a g r a m O b j e c t K e y > < D i a g r a m O b j e c t K e y > < K e y > M e a s u r e s \ S u m   o f   P e r s o n s   K i l l e d \ T a g I n f o \ F o r m u l a < / K e y > < / D i a g r a m O b j e c t K e y > < D i a g r a m O b j e c t K e y > < K e y > M e a s u r e s \ S u m   o f   P e r s o n s   K i l l e d \ T a g I n f o \ V a l u e < / K e y > < / D i a g r a m O b j e c t K e y > < D i a g r a m O b j e c t K e y > < K e y > M e a s u r e s \ S u m   o f   R a n k   o f   P e r s o n s   K i l l e d < / K e y > < / D i a g r a m O b j e c t K e y > < D i a g r a m O b j e c t K e y > < K e y > M e a s u r e s \ S u m   o f   R a n k   o f   P e r s o n s   K i l l e d \ T a g I n f o \ F o r m u l a < / K e y > < / D i a g r a m O b j e c t K e y > < D i a g r a m O b j e c t K e y > < K e y > M e a s u r e s \ S u m   o f   R a n k   o f   P e r s o n s   K i l l e d \ T a g I n f o \ V a l u e < / K e y > < / D i a g r a m O b j e c t K e y > < D i a g r a m O b j e c t K e y > < K e y > M e a s u r e s \ S u m   o f   G r e v i o u s l y   I n j u r e d < / K e y > < / D i a g r a m O b j e c t K e y > < D i a g r a m O b j e c t K e y > < K e y > M e a s u r e s \ S u m   o f   G r e v i o u s l y   I n j u r e d \ T a g I n f o \ F o r m u l a < / K e y > < / D i a g r a m O b j e c t K e y > < D i a g r a m O b j e c t K e y > < K e y > M e a s u r e s \ S u m   o f   G r e v i o u s l y   I n j u r e d \ T a g I n f o \ V a l u e < / K e y > < / D i a g r a m O b j e c t K e y > < D i a g r a m O b j e c t K e y > < K e y > M e a s u r e s \ S u m   o f   M i n o r   I n j u r y < / K e y > < / D i a g r a m O b j e c t K e y > < D i a g r a m O b j e c t K e y > < K e y > M e a s u r e s \ S u m   o f   M i n o r   I n j u r y \ T a g I n f o \ F o r m u l a < / K e y > < / D i a g r a m O b j e c t K e y > < D i a g r a m O b j e c t K e y > < K e y > M e a s u r e s \ S u m   o f   M i n o r   I n j u r y \ T a g I n f o \ V a l u e < / K e y > < / D i a g r a m O b j e c t K e y > < D i a g r a m O b j e c t K e y > < K e y > M e a s u r e s \ S u m   o f   T o t a l   I n j u r e d < / K e y > < / D i a g r a m O b j e c t K e y > < D i a g r a m O b j e c t K e y > < K e y > M e a s u r e s \ S u m   o f   T o t a l   I n j u r e d \ T a g I n f o \ F o r m u l a < / K e y > < / D i a g r a m O b j e c t K e y > < D i a g r a m O b j e c t K e y > < K e y > M e a s u r e s \ S u m   o f   T o t a l   I n j u r e d \ T a g I n f o \ V a l u e < / K e y > < / D i a g r a m O b j e c t K e y > < D i a g r a m O b j e c t K e y > < K e y > C o l u m n s \ S t a t e s / U T s < / K e y > < / D i a g r a m O b j e c t K e y > < D i a g r a m O b j e c t K e y > < K e y > C o l u m n s \ T o t a l   n u m b e r   o f   A c c i d e n t s < / K e y > < / D i a g r a m O b j e c t K e y > < D i a g r a m O b j e c t K e y > < K e y > C o l u m n s \ R a n k   o f   A c c i d e n t s < / K e y > < / D i a g r a m O b j e c t K e y > < D i a g r a m O b j e c t K e y > < K e y > C o l u m n s \ P e r s o n s   K i l l e d < / K e y > < / D i a g r a m O b j e c t K e y > < D i a g r a m O b j e c t K e y > < K e y > C o l u m n s \ R a n k   o f   P e r s o n s   K i l l e d < / K e y > < / D i a g r a m O b j e c t K e y > < D i a g r a m O b j e c t K e y > < K e y > C o l u m n s \ G r e v i o u s l y   I n j u r e d < / K e y > < / D i a g r a m O b j e c t K e y > < D i a g r a m O b j e c t K e y > < K e y > C o l u m n s \ M i n o r   I n j u r y < / K e y > < / D i a g r a m O b j e c t K e y > < D i a g r a m O b j e c t K e y > < K e y > C o l u m n s \ T o t a l   I n j u r e d < / K e y > < / D i a g r a m O b j e c t K e y > < D i a g r a m O b j e c t K e y > < K e y > L i n k s \ & l t ; C o l u m n s \ S u m   o f   T o t a l   n u m b e r   o f   A c c i d e n t s & g t ; - & l t ; M e a s u r e s \ T o t a l   n u m b e r   o f   A c c i d e n t s & g t ; < / K e y > < / D i a g r a m O b j e c t K e y > < D i a g r a m O b j e c t K e y > < K e y > L i n k s \ & l t ; C o l u m n s \ S u m   o f   T o t a l   n u m b e r   o f   A c c i d e n t s & g t ; - & l t ; M e a s u r e s \ T o t a l   n u m b e r   o f   A c c i d e n t s & g t ; \ C O L U M N < / K e y > < / D i a g r a m O b j e c t K e y > < D i a g r a m O b j e c t K e y > < K e y > L i n k s \ & l t ; C o l u m n s \ S u m   o f   T o t a l   n u m b e r   o f   A c c i d e n t s & g t ; - & l t ; M e a s u r e s \ T o t a l   n u m b e r   o f   A c c i d e n t s & g t ; \ M E A S U R E < / K e y > < / D i a g r a m O b j e c t K e y > < D i a g r a m O b j e c t K e y > < K e y > L i n k s \ & l t ; C o l u m n s \ S u m   o f   R a n k   o f   A c c i d e n t s & g t ; - & l t ; M e a s u r e s \ R a n k   o f   A c c i d e n t s & g t ; < / K e y > < / D i a g r a m O b j e c t K e y > < D i a g r a m O b j e c t K e y > < K e y > L i n k s \ & l t ; C o l u m n s \ S u m   o f   R a n k   o f   A c c i d e n t s & g t ; - & l t ; M e a s u r e s \ R a n k   o f   A c c i d e n t s & g t ; \ C O L U M N < / K e y > < / D i a g r a m O b j e c t K e y > < D i a g r a m O b j e c t K e y > < K e y > L i n k s \ & l t ; C o l u m n s \ S u m   o f   R a n k   o f   A c c i d e n t s & g t ; - & l t ; M e a s u r e s \ R a n k   o f   A c c i d e n t s & g t ; \ M E A S U R E < / K e y > < / D i a g r a m O b j e c t K e y > < D i a g r a m O b j e c t K e y > < K e y > L i n k s \ & l t ; C o l u m n s \ S u m   o f   P e r s o n s   K i l l e d & g t ; - & l t ; M e a s u r e s \ P e r s o n s   K i l l e d & g t ; < / K e y > < / D i a g r a m O b j e c t K e y > < D i a g r a m O b j e c t K e y > < K e y > L i n k s \ & l t ; C o l u m n s \ S u m   o f   P e r s o n s   K i l l e d & g t ; - & l t ; M e a s u r e s \ P e r s o n s   K i l l e d & g t ; \ C O L U M N < / K e y > < / D i a g r a m O b j e c t K e y > < D i a g r a m O b j e c t K e y > < K e y > L i n k s \ & l t ; C o l u m n s \ S u m   o f   P e r s o n s   K i l l e d & g t ; - & l t ; M e a s u r e s \ P e r s o n s   K i l l e d & g t ; \ M E A S U R E < / K e y > < / D i a g r a m O b j e c t K e y > < D i a g r a m O b j e c t K e y > < K e y > L i n k s \ & l t ; C o l u m n s \ S u m   o f   R a n k   o f   P e r s o n s   K i l l e d & g t ; - & l t ; M e a s u r e s \ R a n k   o f   P e r s o n s   K i l l e d & g t ; < / K e y > < / D i a g r a m O b j e c t K e y > < D i a g r a m O b j e c t K e y > < K e y > L i n k s \ & l t ; C o l u m n s \ S u m   o f   R a n k   o f   P e r s o n s   K i l l e d & g t ; - & l t ; M e a s u r e s \ R a n k   o f   P e r s o n s   K i l l e d & g t ; \ C O L U M N < / K e y > < / D i a g r a m O b j e c t K e y > < D i a g r a m O b j e c t K e y > < K e y > L i n k s \ & l t ; C o l u m n s \ S u m   o f   R a n k   o f   P e r s o n s   K i l l e d & g t ; - & l t ; M e a s u r e s \ R a n k   o f   P e r s o n s   K i l l e d & g t ; \ M E A S U R E < / K e y > < / D i a g r a m O b j e c t K e y > < D i a g r a m O b j e c t K e y > < K e y > L i n k s \ & l t ; C o l u m n s \ S u m   o f   G r e v i o u s l y   I n j u r e d & g t ; - & l t ; M e a s u r e s \ G r e v i o u s l y   I n j u r e d & g t ; < / K e y > < / D i a g r a m O b j e c t K e y > < D i a g r a m O b j e c t K e y > < K e y > L i n k s \ & l t ; C o l u m n s \ S u m   o f   G r e v i o u s l y   I n j u r e d & g t ; - & l t ; M e a s u r e s \ G r e v i o u s l y   I n j u r e d & g t ; \ C O L U M N < / K e y > < / D i a g r a m O b j e c t K e y > < D i a g r a m O b j e c t K e y > < K e y > L i n k s \ & l t ; C o l u m n s \ S u m   o f   G r e v i o u s l y   I n j u r e d & g t ; - & l t ; M e a s u r e s \ G r e v i o u s l y   I n j u r e d & g t ; \ M E A S U R E < / K e y > < / D i a g r a m O b j e c t K e y > < D i a g r a m O b j e c t K e y > < K e y > L i n k s \ & l t ; C o l u m n s \ S u m   o f   M i n o r   I n j u r y & g t ; - & l t ; M e a s u r e s \ M i n o r   I n j u r y & g t ; < / K e y > < / D i a g r a m O b j e c t K e y > < D i a g r a m O b j e c t K e y > < K e y > L i n k s \ & l t ; C o l u m n s \ S u m   o f   M i n o r   I n j u r y & g t ; - & l t ; M e a s u r e s \ M i n o r   I n j u r y & g t ; \ C O L U M N < / K e y > < / D i a g r a m O b j e c t K e y > < D i a g r a m O b j e c t K e y > < K e y > L i n k s \ & l t ; C o l u m n s \ S u m   o f   M i n o r   I n j u r y & g t ; - & l t ; M e a s u r e s \ M i n o r   I n j u r y & g t ; \ M E A S U R E < / K e y > < / D i a g r a m O b j e c t K e y > < D i a g r a m O b j e c t K e y > < K e y > L i n k s \ & l t ; C o l u m n s \ S u m   o f   T o t a l   I n j u r e d & g t ; - & l t ; M e a s u r e s \ T o t a l   I n j u r e d & g t ; < / K e y > < / D i a g r a m O b j e c t K e y > < D i a g r a m O b j e c t K e y > < K e y > L i n k s \ & l t ; C o l u m n s \ S u m   o f   T o t a l   I n j u r e d & g t ; - & l t ; M e a s u r e s \ T o t a l   I n j u r e d & g t ; \ C O L U M N < / K e y > < / D i a g r a m O b j e c t K e y > < D i a g r a m O b j e c t K e y > < K e y > L i n k s \ & l t ; C o l u m n s \ S u m   o f   T o t a l   I n j u r e d & g t ; - & l t ; M e a s u r e s \ T o t a l   I n j u r e d & g t ; \ M E A S U R E 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 n u m b e r   o f   A c c i d e n t s < / K e y > < / a : K e y > < a : V a l u e   i : t y p e = " M e a s u r e G r i d N o d e V i e w S t a t e " > < C o l u m n > 1 < / C o l u m n > < L a y e d O u t > t r u e < / L a y e d O u t > < W a s U I I n v i s i b l e > t r u e < / W a s U I I n v i s i b l e > < / a : V a l u e > < / a : K e y V a l u e O f D i a g r a m O b j e c t K e y a n y T y p e z b w N T n L X > < a : K e y V a l u e O f D i a g r a m O b j e c t K e y a n y T y p e z b w N T n L X > < a : K e y > < K e y > M e a s u r e s \ S u m   o f   T o t a l   n u m b e r   o f   A c c i d e n t s \ T a g I n f o \ F o r m u l a < / K e y > < / a : K e y > < a : V a l u e   i : t y p e = " M e a s u r e G r i d V i e w S t a t e I D i a g r a m T a g A d d i t i o n a l I n f o " / > < / a : K e y V a l u e O f D i a g r a m O b j e c t K e y a n y T y p e z b w N T n L X > < a : K e y V a l u e O f D i a g r a m O b j e c t K e y a n y T y p e z b w N T n L X > < a : K e y > < K e y > M e a s u r e s \ S u m   o f   T o t a l   n u m b e r   o f   A c c i d e n t s \ T a g I n f o \ V a l u e < / K e y > < / a : K e y > < a : V a l u e   i : t y p e = " M e a s u r e G r i d V i e w S t a t e I D i a g r a m T a g A d d i t i o n a l I n f o " / > < / a : K e y V a l u e O f D i a g r a m O b j e c t K e y a n y T y p e z b w N T n L X > < a : K e y V a l u e O f D i a g r a m O b j e c t K e y a n y T y p e z b w N T n L X > < a : K e y > < K e y > M e a s u r e s \ S u m   o f   R a n k   o f   A c c i d e n t s < / K e y > < / a : K e y > < a : V a l u e   i : t y p e = " M e a s u r e G r i d N o d e V i e w S t a t e " > < C o l u m n > 2 < / C o l u m n > < L a y e d O u t > t r u e < / L a y e d O u t > < W a s U I I n v i s i b l e > t r u e < / W a s U I I n v i s i b l e > < / a : V a l u e > < / a : K e y V a l u e O f D i a g r a m O b j e c t K e y a n y T y p e z b w N T n L X > < a : K e y V a l u e O f D i a g r a m O b j e c t K e y a n y T y p e z b w N T n L X > < a : K e y > < K e y > M e a s u r e s \ S u m   o f   R a n k   o f   A c c i d e n t s \ T a g I n f o \ F o r m u l a < / K e y > < / a : K e y > < a : V a l u e   i : t y p e = " M e a s u r e G r i d V i e w S t a t e I D i a g r a m T a g A d d i t i o n a l I n f o " / > < / a : K e y V a l u e O f D i a g r a m O b j e c t K e y a n y T y p e z b w N T n L X > < a : K e y V a l u e O f D i a g r a m O b j e c t K e y a n y T y p e z b w N T n L X > < a : K e y > < K e y > M e a s u r e s \ S u m   o f   R a n k   o f   A c c i d e n t s \ T a g I n f o \ V a l u e < / K e y > < / a : K e y > < a : V a l u e   i : t y p e = " M e a s u r e G r i d V i e w S t a t e I D i a g r a m T a g A d d i t i o n a l I n f o " / > < / a : K e y V a l u e O f D i a g r a m O b j e c t K e y a n y T y p e z b w N T n L X > < a : K e y V a l u e O f D i a g r a m O b j e c t K e y a n y T y p e z b w N T n L X > < a : K e y > < K e y > M e a s u r e s \ S u m   o f   P e r s o n s   K i l l e d < / K e y > < / a : K e y > < a : V a l u e   i : t y p e = " M e a s u r e G r i d N o d e V i e w S t a t e " > < C o l u m n > 3 < / C o l u m n > < L a y e d O u t > t r u e < / L a y e d O u t > < W a s U I I n v i s i b l e > t r u e < / W a s U I I n v i s i b l e > < / a : V a l u e > < / a : K e y V a l u e O f D i a g r a m O b j e c t K e y a n y T y p e z b w N T n L X > < a : K e y V a l u e O f D i a g r a m O b j e c t K e y a n y T y p e z b w N T n L X > < a : K e y > < K e y > M e a s u r e s \ S u m   o f   P e r s o n s   K i l l e d \ T a g I n f o \ F o r m u l a < / K e y > < / a : K e y > < a : V a l u e   i : t y p e = " M e a s u r e G r i d V i e w S t a t e I D i a g r a m T a g A d d i t i o n a l I n f o " / > < / a : K e y V a l u e O f D i a g r a m O b j e c t K e y a n y T y p e z b w N T n L X > < a : K e y V a l u e O f D i a g r a m O b j e c t K e y a n y T y p e z b w N T n L X > < a : K e y > < K e y > M e a s u r e s \ S u m   o f   P e r s o n s   K i l l e d \ T a g I n f o \ V a l u e < / K e y > < / a : K e y > < a : V a l u e   i : t y p e = " M e a s u r e G r i d V i e w S t a t e I D i a g r a m T a g A d d i t i o n a l I n f o " / > < / a : K e y V a l u e O f D i a g r a m O b j e c t K e y a n y T y p e z b w N T n L X > < a : K e y V a l u e O f D i a g r a m O b j e c t K e y a n y T y p e z b w N T n L X > < a : K e y > < K e y > M e a s u r e s \ S u m   o f   R a n k   o f   P e r s o n s   K i l l e d < / K e y > < / a : K e y > < a : V a l u e   i : t y p e = " M e a s u r e G r i d N o d e V i e w S t a t e " > < C o l u m n > 4 < / C o l u m n > < L a y e d O u t > t r u e < / L a y e d O u t > < W a s U I I n v i s i b l e > t r u e < / W a s U I I n v i s i b l e > < / a : V a l u e > < / a : K e y V a l u e O f D i a g r a m O b j e c t K e y a n y T y p e z b w N T n L X > < a : K e y V a l u e O f D i a g r a m O b j e c t K e y a n y T y p e z b w N T n L X > < a : K e y > < K e y > M e a s u r e s \ S u m   o f   R a n k   o f   P e r s o n s   K i l l e d \ T a g I n f o \ F o r m u l a < / K e y > < / a : K e y > < a : V a l u e   i : t y p e = " M e a s u r e G r i d V i e w S t a t e I D i a g r a m T a g A d d i t i o n a l I n f o " / > < / a : K e y V a l u e O f D i a g r a m O b j e c t K e y a n y T y p e z b w N T n L X > < a : K e y V a l u e O f D i a g r a m O b j e c t K e y a n y T y p e z b w N T n L X > < a : K e y > < K e y > M e a s u r e s \ S u m   o f   R a n k   o f   P e r s o n s   K i l l e d \ T a g I n f o \ V a l u e < / K e y > < / a : K e y > < a : V a l u e   i : t y p e = " M e a s u r e G r i d V i e w S t a t e I D i a g r a m T a g A d d i t i o n a l I n f o " / > < / a : K e y V a l u e O f D i a g r a m O b j e c t K e y a n y T y p e z b w N T n L X > < a : K e y V a l u e O f D i a g r a m O b j e c t K e y a n y T y p e z b w N T n L X > < a : K e y > < K e y > M e a s u r e s \ S u m   o f   G r e v i o u s l y   I n j u r e d < / K e y > < / a : K e y > < a : V a l u e   i : t y p e = " M e a s u r e G r i d N o d e V i e w S t a t e " > < C o l u m n > 5 < / C o l u m n > < L a y e d O u t > t r u e < / L a y e d O u t > < W a s U I I n v i s i b l e > t r u e < / W a s U I I n v i s i b l e > < / a : V a l u e > < / a : K e y V a l u e O f D i a g r a m O b j e c t K e y a n y T y p e z b w N T n L X > < a : K e y V a l u e O f D i a g r a m O b j e c t K e y a n y T y p e z b w N T n L X > < a : K e y > < K e y > M e a s u r e s \ S u m   o f   G r e v i o u s l y   I n j u r e d \ T a g I n f o \ F o r m u l a < / K e y > < / a : K e y > < a : V a l u e   i : t y p e = " M e a s u r e G r i d V i e w S t a t e I D i a g r a m T a g A d d i t i o n a l I n f o " / > < / a : K e y V a l u e O f D i a g r a m O b j e c t K e y a n y T y p e z b w N T n L X > < a : K e y V a l u e O f D i a g r a m O b j e c t K e y a n y T y p e z b w N T n L X > < a : K e y > < K e y > M e a s u r e s \ S u m   o f   G r e v i o u s l y   I n j u r e d \ T a g I n f o \ V a l u e < / K e y > < / a : K e y > < a : V a l u e   i : t y p e = " M e a s u r e G r i d V i e w S t a t e I D i a g r a m T a g A d d i t i o n a l I n f o " / > < / a : K e y V a l u e O f D i a g r a m O b j e c t K e y a n y T y p e z b w N T n L X > < a : K e y V a l u e O f D i a g r a m O b j e c t K e y a n y T y p e z b w N T n L X > < a : K e y > < K e y > M e a s u r e s \ S u m   o f   M i n o r   I n j u r y < / K e y > < / a : K e y > < a : V a l u e   i : t y p e = " M e a s u r e G r i d N o d e V i e w S t a t e " > < C o l u m n > 6 < / C o l u m n > < L a y e d O u t > t r u e < / L a y e d O u t > < W a s U I I n v i s i b l e > t r u e < / W a s U I I n v i s i b l e > < / a : V a l u e > < / a : K e y V a l u e O f D i a g r a m O b j e c t K e y a n y T y p e z b w N T n L X > < a : K e y V a l u e O f D i a g r a m O b j e c t K e y a n y T y p e z b w N T n L X > < a : K e y > < K e y > M e a s u r e s \ S u m   o f   M i n o r   I n j u r y \ T a g I n f o \ F o r m u l a < / K e y > < / a : K e y > < a : V a l u e   i : t y p e = " M e a s u r e G r i d V i e w S t a t e I D i a g r a m T a g A d d i t i o n a l I n f o " / > < / a : K e y V a l u e O f D i a g r a m O b j e c t K e y a n y T y p e z b w N T n L X > < a : K e y V a l u e O f D i a g r a m O b j e c t K e y a n y T y p e z b w N T n L X > < a : K e y > < K e y > M e a s u r e s \ S u m   o f   M i n o r   I n j u r y \ T a g I n f o \ V a l u e < / K e y > < / a : K e y > < a : V a l u e   i : t y p e = " M e a s u r e G r i d V i e w S t a t e I D i a g r a m T a g A d d i t i o n a l I n f o " / > < / a : K e y V a l u e O f D i a g r a m O b j e c t K e y a n y T y p e z b w N T n L X > < a : K e y V a l u e O f D i a g r a m O b j e c t K e y a n y T y p e z b w N T n L X > < a : K e y > < K e y > M e a s u r e s \ S u m   o f   T o t a l   I n j u r e d < / K e y > < / a : K e y > < a : V a l u e   i : t y p e = " M e a s u r e G r i d N o d e V i e w S t a t e " > < C o l u m n > 7 < / C o l u m n > < L a y e d O u t > t r u e < / L a y e d O u t > < W a s U I I n v i s i b l e > t r u e < / W a s U I I n v i s i b l e > < / a : V a l u e > < / a : K e y V a l u e O f D i a g r a m O b j e c t K e y a n y T y p e z b w N T n L X > < a : K e y V a l u e O f D i a g r a m O b j e c t K e y a n y T y p e z b w N T n L X > < a : K e y > < K e y > M e a s u r e s \ S u m   o f   T o t a l   I n j u r e d \ T a g I n f o \ F o r m u l a < / K e y > < / a : K e y > < a : V a l u e   i : t y p e = " M e a s u r e G r i d V i e w S t a t e I D i a g r a m T a g A d d i t i o n a l I n f o " / > < / a : K e y V a l u e O f D i a g r a m O b j e c t K e y a n y T y p e z b w N T n L X > < a : K e y V a l u e O f D i a g r a m O b j e c t K e y a n y T y p e z b w N T n L X > < a : K e y > < K e y > M e a s u r e s \ S u m   o f   T o t a l   I n j u r e d \ T a g I n f o \ V a l u e < / K e y > < / a : K e y > < a : V a l u e   i : t y p e = " M e a s u r e G r i d V i e w S t a t e I D i a g r a m T a g A d d i t i o n a l I n f o " / > < / a : K e y V a l u e O f D i a g r a m O b j e c t K e y a n y T y p e z b w N T n L X > < a : K e y V a l u e O f D i a g r a m O b j e c t K e y a n y T y p e z b w N T n L X > < a : K e y > < K e y > C o l u m n s \ S t a t e s / U T s < / K e y > < / a : K e y > < a : V a l u e   i : t y p e = " M e a s u r e G r i d N o d e V i e w S t a t e " > < L a y e d O u t > t r u e < / L a y e d O u t > < / a : V a l u e > < / a : K e y V a l u e O f D i a g r a m O b j e c t K e y a n y T y p e z b w N T n L X > < a : K e y V a l u e O f D i a g r a m O b j e c t K e y a n y T y p e z b w N T n L X > < a : K e y > < K e y > C o l u m n s \ T o t a l   n u m b e r   o f   A c c i d e n t s < / K e y > < / a : K e y > < a : V a l u e   i : t y p e = " M e a s u r e G r i d N o d e V i e w S t a t e " > < C o l u m n > 1 < / C o l u m n > < L a y e d O u t > t r u e < / L a y e d O u t > < / a : V a l u e > < / a : K e y V a l u e O f D i a g r a m O b j e c t K e y a n y T y p e z b w N T n L X > < a : K e y V a l u e O f D i a g r a m O b j e c t K e y a n y T y p e z b w N T n L X > < a : K e y > < K e y > C o l u m n s \ R a n k   o f   A c c i d e n t s < / K e y > < / a : K e y > < a : V a l u e   i : t y p e = " M e a s u r e G r i d N o d e V i e w S t a t e " > < C o l u m n > 2 < / C o l u m n > < L a y e d O u t > t r u e < / L a y e d O u t > < / a : V a l u e > < / a : K e y V a l u e O f D i a g r a m O b j e c t K e y a n y T y p e z b w N T n L X > < a : K e y V a l u e O f D i a g r a m O b j e c t K e y a n y T y p e z b w N T n L X > < a : K e y > < K e y > C o l u m n s \ P e r s o n s   K i l l e d < / K e y > < / a : K e y > < a : V a l u e   i : t y p e = " M e a s u r e G r i d N o d e V i e w S t a t e " > < C o l u m n > 3 < / C o l u m n > < L a y e d O u t > t r u e < / L a y e d O u t > < / a : V a l u e > < / a : K e y V a l u e O f D i a g r a m O b j e c t K e y a n y T y p e z b w N T n L X > < a : K e y V a l u e O f D i a g r a m O b j e c t K e y a n y T y p e z b w N T n L X > < a : K e y > < K e y > C o l u m n s \ R a n k   o f   P e r s o n s   K i l l e d < / K e y > < / a : K e y > < a : V a l u e   i : t y p e = " M e a s u r e G r i d N o d e V i e w S t a t e " > < C o l u m n > 4 < / C o l u m n > < L a y e d O u t > t r u e < / L a y e d O u t > < / a : V a l u e > < / a : K e y V a l u e O f D i a g r a m O b j e c t K e y a n y T y p e z b w N T n L X > < a : K e y V a l u e O f D i a g r a m O b j e c t K e y a n y T y p e z b w N T n L X > < a : K e y > < K e y > C o l u m n s \ G r e v i o u s l y   I n j u r e d < / K e y > < / a : K e y > < a : V a l u e   i : t y p e = " M e a s u r e G r i d N o d e V i e w S t a t e " > < C o l u m n > 5 < / C o l u m n > < L a y e d O u t > t r u e < / L a y e d O u t > < / a : V a l u e > < / a : K e y V a l u e O f D i a g r a m O b j e c t K e y a n y T y p e z b w N T n L X > < a : K e y V a l u e O f D i a g r a m O b j e c t K e y a n y T y p e z b w N T n L X > < a : K e y > < K e y > C o l u m n s \ M i n o r   I n j u r y < / K e y > < / a : K e y > < a : V a l u e   i : t y p e = " M e a s u r e G r i d N o d e V i e w S t a t e " > < C o l u m n > 6 < / C o l u m n > < L a y e d O u t > t r u e < / L a y e d O u t > < / a : V a l u e > < / a : K e y V a l u e O f D i a g r a m O b j e c t K e y a n y T y p e z b w N T n L X > < a : K e y V a l u e O f D i a g r a m O b j e c t K e y a n y T y p e z b w N T n L X > < a : K e y > < K e y > C o l u m n s \ T o t a l   I n j u r e d < / K e y > < / a : K e y > < a : V a l u e   i : t y p e = " M e a s u r e G r i d N o d e V i e w S t a t e " > < C o l u m n > 7 < / C o l u m n > < L a y e d O u t > t r u e < / L a y e d O u t > < / a : V a l u e > < / a : K e y V a l u e O f D i a g r a m O b j e c t K e y a n y T y p e z b w N T n L X > < a : K e y V a l u e O f D i a g r a m O b j e c t K e y a n y T y p e z b w N T n L X > < a : K e y > < K e y > L i n k s \ & l t ; C o l u m n s \ S u m   o f   T o t a l   n u m b e r   o f   A c c i d e n t s & g t ; - & l t ; M e a s u r e s \ T o t a l   n u m b e r   o f   A c c i d e n t s & g t ; < / K e y > < / a : K e y > < a : V a l u e   i : t y p e = " M e a s u r e G r i d V i e w S t a t e I D i a g r a m L i n k " / > < / a : K e y V a l u e O f D i a g r a m O b j e c t K e y a n y T y p e z b w N T n L X > < a : K e y V a l u e O f D i a g r a m O b j e c t K e y a n y T y p e z b w N T n L X > < a : K e y > < K e y > L i n k s \ & l t ; C o l u m n s \ S u m   o f   T o t a l   n u m b e r   o f   A c c i d e n t s & g t ; - & l t ; M e a s u r e s \ T o t a l   n u m b e r   o f   A c c i d e n t s & g t ; \ C O L U M N < / K e y > < / a : K e y > < a : V a l u e   i : t y p e = " M e a s u r e G r i d V i e w S t a t e I D i a g r a m L i n k E n d p o i n t " / > < / a : K e y V a l u e O f D i a g r a m O b j e c t K e y a n y T y p e z b w N T n L X > < a : K e y V a l u e O f D i a g r a m O b j e c t K e y a n y T y p e z b w N T n L X > < a : K e y > < K e y > L i n k s \ & l t ; C o l u m n s \ S u m   o f   T o t a l   n u m b e r   o f   A c c i d e n t s & g t ; - & l t ; M e a s u r e s \ T o t a l   n u m b e r   o f   A c c i d e n t s & g t ; \ M E A S U R E < / K e y > < / a : K e y > < a : V a l u e   i : t y p e = " M e a s u r e G r i d V i e w S t a t e I D i a g r a m L i n k E n d p o i n t " / > < / a : K e y V a l u e O f D i a g r a m O b j e c t K e y a n y T y p e z b w N T n L X > < a : K e y V a l u e O f D i a g r a m O b j e c t K e y a n y T y p e z b w N T n L X > < a : K e y > < K e y > L i n k s \ & l t ; C o l u m n s \ S u m   o f   R a n k   o f   A c c i d e n t s & g t ; - & l t ; M e a s u r e s \ R a n k   o f   A c c i d e n t s & g t ; < / K e y > < / a : K e y > < a : V a l u e   i : t y p e = " M e a s u r e G r i d V i e w S t a t e I D i a g r a m L i n k " / > < / a : K e y V a l u e O f D i a g r a m O b j e c t K e y a n y T y p e z b w N T n L X > < a : K e y V a l u e O f D i a g r a m O b j e c t K e y a n y T y p e z b w N T n L X > < a : K e y > < K e y > L i n k s \ & l t ; C o l u m n s \ S u m   o f   R a n k   o f   A c c i d e n t s & g t ; - & l t ; M e a s u r e s \ R a n k   o f   A c c i d e n t s & g t ; \ C O L U M N < / K e y > < / a : K e y > < a : V a l u e   i : t y p e = " M e a s u r e G r i d V i e w S t a t e I D i a g r a m L i n k E n d p o i n t " / > < / a : K e y V a l u e O f D i a g r a m O b j e c t K e y a n y T y p e z b w N T n L X > < a : K e y V a l u e O f D i a g r a m O b j e c t K e y a n y T y p e z b w N T n L X > < a : K e y > < K e y > L i n k s \ & l t ; C o l u m n s \ S u m   o f   R a n k   o f   A c c i d e n t s & g t ; - & l t ; M e a s u r e s \ R a n k   o f   A c c i d e n t s & g t ; \ M E A S U R E < / K e y > < / a : K e y > < a : V a l u e   i : t y p e = " M e a s u r e G r i d V i e w S t a t e I D i a g r a m L i n k E n d p o i n t " / > < / a : K e y V a l u e O f D i a g r a m O b j e c t K e y a n y T y p e z b w N T n L X > < a : K e y V a l u e O f D i a g r a m O b j e c t K e y a n y T y p e z b w N T n L X > < a : K e y > < K e y > L i n k s \ & l t ; C o l u m n s \ S u m   o f   P e r s o n s   K i l l e d & g t ; - & l t ; M e a s u r e s \ P e r s o n s   K i l l e d & g t ; < / K e y > < / a : K e y > < a : V a l u e   i : t y p e = " M e a s u r e G r i d V i e w S t a t e I D i a g r a m L i n k " / > < / a : K e y V a l u e O f D i a g r a m O b j e c t K e y a n y T y p e z b w N T n L X > < a : K e y V a l u e O f D i a g r a m O b j e c t K e y a n y T y p e z b w N T n L X > < a : K e y > < K e y > L i n k s \ & l t ; C o l u m n s \ S u m   o f   P e r s o n s   K i l l e d & g t ; - & l t ; M e a s u r e s \ P e r s o n s   K i l l e d & g t ; \ C O L U M N < / K e y > < / a : K e y > < a : V a l u e   i : t y p e = " M e a s u r e G r i d V i e w S t a t e I D i a g r a m L i n k E n d p o i n t " / > < / a : K e y V a l u e O f D i a g r a m O b j e c t K e y a n y T y p e z b w N T n L X > < a : K e y V a l u e O f D i a g r a m O b j e c t K e y a n y T y p e z b w N T n L X > < a : K e y > < K e y > L i n k s \ & l t ; C o l u m n s \ S u m   o f   P e r s o n s   K i l l e d & g t ; - & l t ; M e a s u r e s \ P e r s o n s   K i l l e d & g t ; \ M E A S U R E < / K e y > < / a : K e y > < a : V a l u e   i : t y p e = " M e a s u r e G r i d V i e w S t a t e I D i a g r a m L i n k E n d p o i n t " / > < / a : K e y V a l u e O f D i a g r a m O b j e c t K e y a n y T y p e z b w N T n L X > < a : K e y V a l u e O f D i a g r a m O b j e c t K e y a n y T y p e z b w N T n L X > < a : K e y > < K e y > L i n k s \ & l t ; C o l u m n s \ S u m   o f   R a n k   o f   P e r s o n s   K i l l e d & g t ; - & l t ; M e a s u r e s \ R a n k   o f   P e r s o n s   K i l l e d & g t ; < / K e y > < / a : K e y > < a : V a l u e   i : t y p e = " M e a s u r e G r i d V i e w S t a t e I D i a g r a m L i n k " / > < / a : K e y V a l u e O f D i a g r a m O b j e c t K e y a n y T y p e z b w N T n L X > < a : K e y V a l u e O f D i a g r a m O b j e c t K e y a n y T y p e z b w N T n L X > < a : K e y > < K e y > L i n k s \ & l t ; C o l u m n s \ S u m   o f   R a n k   o f   P e r s o n s   K i l l e d & g t ; - & l t ; M e a s u r e s \ R a n k   o f   P e r s o n s   K i l l e d & g t ; \ C O L U M N < / K e y > < / a : K e y > < a : V a l u e   i : t y p e = " M e a s u r e G r i d V i e w S t a t e I D i a g r a m L i n k E n d p o i n t " / > < / a : K e y V a l u e O f D i a g r a m O b j e c t K e y a n y T y p e z b w N T n L X > < a : K e y V a l u e O f D i a g r a m O b j e c t K e y a n y T y p e z b w N T n L X > < a : K e y > < K e y > L i n k s \ & l t ; C o l u m n s \ S u m   o f   R a n k   o f   P e r s o n s   K i l l e d & g t ; - & l t ; M e a s u r e s \ R a n k   o f   P e r s o n s   K i l l e d & g t ; \ M E A S U R E < / K e y > < / a : K e y > < a : V a l u e   i : t y p e = " M e a s u r e G r i d V i e w S t a t e I D i a g r a m L i n k E n d p o i n t " / > < / a : K e y V a l u e O f D i a g r a m O b j e c t K e y a n y T y p e z b w N T n L X > < a : K e y V a l u e O f D i a g r a m O b j e c t K e y a n y T y p e z b w N T n L X > < a : K e y > < K e y > L i n k s \ & l t ; C o l u m n s \ S u m   o f   G r e v i o u s l y   I n j u r e d & g t ; - & l t ; M e a s u r e s \ G r e v i o u s l y   I n j u r e d & g t ; < / K e y > < / a : K e y > < a : V a l u e   i : t y p e = " M e a s u r e G r i d V i e w S t a t e I D i a g r a m L i n k " / > < / a : K e y V a l u e O f D i a g r a m O b j e c t K e y a n y T y p e z b w N T n L X > < a : K e y V a l u e O f D i a g r a m O b j e c t K e y a n y T y p e z b w N T n L X > < a : K e y > < K e y > L i n k s \ & l t ; C o l u m n s \ S u m   o f   G r e v i o u s l y   I n j u r e d & g t ; - & l t ; M e a s u r e s \ G r e v i o u s l y   I n j u r e d & g t ; \ C O L U M N < / K e y > < / a : K e y > < a : V a l u e   i : t y p e = " M e a s u r e G r i d V i e w S t a t e I D i a g r a m L i n k E n d p o i n t " / > < / a : K e y V a l u e O f D i a g r a m O b j e c t K e y a n y T y p e z b w N T n L X > < a : K e y V a l u e O f D i a g r a m O b j e c t K e y a n y T y p e z b w N T n L X > < a : K e y > < K e y > L i n k s \ & l t ; C o l u m n s \ S u m   o f   G r e v i o u s l y   I n j u r e d & g t ; - & l t ; M e a s u r e s \ G r e v i o u s l y   I n j u r e d & g t ; \ M E A S U R E < / K e y > < / a : K e y > < a : V a l u e   i : t y p e = " M e a s u r e G r i d V i e w S t a t e I D i a g r a m L i n k E n d p o i n t " / > < / a : K e y V a l u e O f D i a g r a m O b j e c t K e y a n y T y p e z b w N T n L X > < a : K e y V a l u e O f D i a g r a m O b j e c t K e y a n y T y p e z b w N T n L X > < a : K e y > < K e y > L i n k s \ & l t ; C o l u m n s \ S u m   o f   M i n o r   I n j u r y & g t ; - & l t ; M e a s u r e s \ M i n o r   I n j u r y & g t ; < / K e y > < / a : K e y > < a : V a l u e   i : t y p e = " M e a s u r e G r i d V i e w S t a t e I D i a g r a m L i n k " / > < / a : K e y V a l u e O f D i a g r a m O b j e c t K e y a n y T y p e z b w N T n L X > < a : K e y V a l u e O f D i a g r a m O b j e c t K e y a n y T y p e z b w N T n L X > < a : K e y > < K e y > L i n k s \ & l t ; C o l u m n s \ S u m   o f   M i n o r   I n j u r y & g t ; - & l t ; M e a s u r e s \ M i n o r   I n j u r y & g t ; \ C O L U M N < / K e y > < / a : K e y > < a : V a l u e   i : t y p e = " M e a s u r e G r i d V i e w S t a t e I D i a g r a m L i n k E n d p o i n t " / > < / a : K e y V a l u e O f D i a g r a m O b j e c t K e y a n y T y p e z b w N T n L X > < a : K e y V a l u e O f D i a g r a m O b j e c t K e y a n y T y p e z b w N T n L X > < a : K e y > < K e y > L i n k s \ & l t ; C o l u m n s \ S u m   o f   M i n o r   I n j u r y & g t ; - & l t ; M e a s u r e s \ M i n o r   I n j u r y & g t ; \ M E A S U R E < / K e y > < / a : K e y > < a : V a l u e   i : t y p e = " M e a s u r e G r i d V i e w S t a t e I D i a g r a m L i n k E n d p o i n t " / > < / a : K e y V a l u e O f D i a g r a m O b j e c t K e y a n y T y p e z b w N T n L X > < a : K e y V a l u e O f D i a g r a m O b j e c t K e y a n y T y p e z b w N T n L X > < a : K e y > < K e y > L i n k s \ & l t ; C o l u m n s \ S u m   o f   T o t a l   I n j u r e d & g t ; - & l t ; M e a s u r e s \ T o t a l   I n j u r e d & g t ; < / K e y > < / a : K e y > < a : V a l u e   i : t y p e = " M e a s u r e G r i d V i e w S t a t e I D i a g r a m L i n k " / > < / a : K e y V a l u e O f D i a g r a m O b j e c t K e y a n y T y p e z b w N T n L X > < a : K e y V a l u e O f D i a g r a m O b j e c t K e y a n y T y p e z b w N T n L X > < a : K e y > < K e y > L i n k s \ & l t ; C o l u m n s \ S u m   o f   T o t a l   I n j u r e d & g t ; - & l t ; M e a s u r e s \ T o t a l   I n j u r e d & g t ; \ C O L U M N < / K e y > < / a : K e y > < a : V a l u e   i : t y p e = " M e a s u r e G r i d V i e w S t a t e I D i a g r a m L i n k E n d p o i n t " / > < / a : K e y V a l u e O f D i a g r a m O b j e c t K e y a n y T y p e z b w N T n L X > < a : K e y V a l u e O f D i a g r a m O b j e c t K e y a n y T y p e z b w N T n L X > < a : K e y > < K e y > L i n k s \ & l t ; C o l u m n s \ S u m   o f   T o t a l   I n j u r e d & g t ; - & l t ; M e a s u r e s \ T o t a l   I n j u r e d & g t ; \ M E A S U R E 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 T a g s \ T a b l e s \ & l t ; T a b l e s \ F o u r _ J u n c t i o n & g t ; < / K e y > < / D i a g r a m O b j e c t K e y > < D i a g r a m O b j e c t K e y > < K e y > D y n a m i c   T a g s \ T a b l e s \ & l t ; T a b l e s \ O t h e r & g t ; < / K e y > < / D i a g r a m O b j e c t K e y > < D i a g r a m O b j e c t K e y > < K e y > D y n a m i c   T a g s \ T a b l e s \ & l t ; T a b l e s \ R o u n d _ J u n c t i o n & g t ; < / K e y > < / D i a g r a m O b j e c t K e y > < D i a g r a m O b j e c t K e y > < K e y > D y n a m i c   T a g s \ T a b l e s \ & l t ; T a b l e s \ S t a g g e r e d _ J u n c t i o n & g t ; < / K e y > < / D i a g r a m O b j e c t K e y > < D i a g r a m O b j e c t K e y > < K e y > D y n a m i c   T a g s \ T a b l e s \ & l t ; T a b l e s \ T _ J u n c t i o n & g t ; < / K e y > < / D i a g r a m O b j e c t K e y > < D i a g r a m O b j e c t K e y > < K e y > D y n a m i c   T a g s \ T a b l e s \ & l t ; T a b l e s \ Y _ J u n c t i o n & g t ; < / K e y > < / D i a g r a m O b j e c t K e y > < D i a g r a m O b j e c t K e y > < K e y > T a b l e s \ R a n g e < / K e y > < / D i a g r a m O b j e c t K e y > < D i a g r a m O b j e c t K e y > < K e y > T a b l e s \ R a n g e \ C o l u m n s \ S t a t e s / U T s < / K e y > < / D i a g r a m O b j e c t K e y > < D i a g r a m O b j e c t K e y > < K e y > T a b l e s \ R a n g e \ C o l u m n s \ T o t a l   n u m b e r   o f   A c c i d e n t s < / K e y > < / D i a g r a m O b j e c t K e y > < D i a g r a m O b j e c t K e y > < K e y > T a b l e s \ R a n g e \ C o l u m n s \ R a n k   o f   A c c i d e n t s < / K e y > < / D i a g r a m O b j e c t K e y > < D i a g r a m O b j e c t K e y > < K e y > T a b l e s \ R a n g e \ C o l u m n s \ P e r s o n s   K i l l e d < / K e y > < / D i a g r a m O b j e c t K e y > < D i a g r a m O b j e c t K e y > < K e y > T a b l e s \ R a n g e \ C o l u m n s \ R a n k   o f   P e r s o n s   K i l l e d < / K e y > < / D i a g r a m O b j e c t K e y > < D i a g r a m O b j e c t K e y > < K e y > T a b l e s \ R a n g e \ C o l u m n s \ G r e v i o u s l y   I n j u r e d < / K e y > < / D i a g r a m O b j e c t K e y > < D i a g r a m O b j e c t K e y > < K e y > T a b l e s \ R a n g e \ C o l u m n s \ M i n o r   I n j u r y < / K e y > < / D i a g r a m O b j e c t K e y > < D i a g r a m O b j e c t K e y > < K e y > T a b l e s \ R a n g e \ C o l u m n s \ T o t a l   I n j u r e d < / K e y > < / D i a g r a m O b j e c t K e y > < D i a g r a m O b j e c t K e y > < K e y > T a b l e s \ R a n g e \ M e a s u r e s \ S u m   o f   T o t a l   n u m b e r   o f   A c c i d e n t s < / K e y > < / D i a g r a m O b j e c t K e y > < D i a g r a m O b j e c t K e y > < K e y > T a b l e s \ R a n g e \ S u m   o f   T o t a l   n u m b e r   o f   A c c i d e n t s \ A d d i t i o n a l   I n f o \ I m p l i c i t   M e a s u r e < / K e y > < / D i a g r a m O b j e c t K e y > < D i a g r a m O b j e c t K e y > < K e y > T a b l e s \ R a n g e \ M e a s u r e s \ S u m   o f   R a n k   o f   A c c i d e n t s < / K e y > < / D i a g r a m O b j e c t K e y > < D i a g r a m O b j e c t K e y > < K e y > T a b l e s \ R a n g e \ S u m   o f   R a n k   o f   A c c i d e n t s \ A d d i t i o n a l   I n f o \ I m p l i c i t   M e a s u r e < / K e y > < / D i a g r a m O b j e c t K e y > < D i a g r a m O b j e c t K e y > < K e y > T a b l e s \ R a n g e \ M e a s u r e s \ S u m   o f   P e r s o n s   K i l l e d < / K e y > < / D i a g r a m O b j e c t K e y > < D i a g r a m O b j e c t K e y > < K e y > T a b l e s \ R a n g e \ S u m   o f   P e r s o n s   K i l l e d \ A d d i t i o n a l   I n f o \ I m p l i c i t   M e a s u r e < / K e y > < / D i a g r a m O b j e c t K e y > < D i a g r a m O b j e c t K e y > < K e y > T a b l e s \ R a n g e \ M e a s u r e s \ S u m   o f   R a n k   o f   P e r s o n s   K i l l e d < / K e y > < / D i a g r a m O b j e c t K e y > < D i a g r a m O b j e c t K e y > < K e y > T a b l e s \ R a n g e \ S u m   o f   R a n k   o f   P e r s o n s   K i l l e d \ A d d i t i o n a l   I n f o \ I m p l i c i t   M e a s u r e < / K e y > < / D i a g r a m O b j e c t K e y > < D i a g r a m O b j e c t K e y > < K e y > T a b l e s \ R a n g e \ M e a s u r e s \ S u m   o f   G r e v i o u s l y   I n j u r e d < / K e y > < / D i a g r a m O b j e c t K e y > < D i a g r a m O b j e c t K e y > < K e y > T a b l e s \ R a n g e \ S u m   o f   G r e v i o u s l y   I n j u r e d \ A d d i t i o n a l   I n f o \ I m p l i c i t   M e a s u r e < / K e y > < / D i a g r a m O b j e c t K e y > < D i a g r a m O b j e c t K e y > < K e y > T a b l e s \ R a n g e \ M e a s u r e s \ S u m   o f   M i n o r   I n j u r y < / K e y > < / D i a g r a m O b j e c t K e y > < D i a g r a m O b j e c t K e y > < K e y > T a b l e s \ R a n g e \ S u m   o f   M i n o r   I n j u r y \ A d d i t i o n a l   I n f o \ I m p l i c i t   M e a s u r e < / K e y > < / D i a g r a m O b j e c t K e y > < D i a g r a m O b j e c t K e y > < K e y > T a b l e s \ R a n g e \ M e a s u r e s \ S u m   o f   T o t a l   I n j u r e d < / K e y > < / D i a g r a m O b j e c t K e y > < D i a g r a m O b j e c t K e y > < K e y > T a b l e s \ R a n g e \ S u m   o f   T o t a l   I n j u r e d \ A d d i t i o n a l   I n f o \ I m p l i c i t   M e a s u r e < / K e y > < / D i a g r a m O b j e c t K e y > < D i a g r a m O b j e c t K e y > < K e y > T a b l e s \ F o u r _ J u n c t i o n < / K e y > < / D i a g r a m O b j e c t K e y > < D i a g r a m O b j e c t K e y > < K e y > T a b l e s \ F o u r _ J u n c t i o n \ C o l u m n s \ S t a t e s / U T s < / K e y > < / D i a g r a m O b j e c t K e y > < D i a g r a m O b j e c t K e y > < K e y > T a b l e s \ F o u r _ J u n c t i o n \ C o l u m n s \ T o t a l   n u m b e r   o f   A c c i d e n t s < / K e y > < / D i a g r a m O b j e c t K e y > < D i a g r a m O b j e c t K e y > < K e y > T a b l e s \ F o u r _ J u n c t i o n \ C o l u m n s \ P e r s o n s   K i l l e d < / K e y > < / D i a g r a m O b j e c t K e y > < D i a g r a m O b j e c t K e y > < K e y > T a b l e s \ F o u r _ J u n c t i o n \ C o l u m n s \ G r e v i o u s l y   I n j u r e d < / K e y > < / D i a g r a m O b j e c t K e y > < D i a g r a m O b j e c t K e y > < K e y > T a b l e s \ F o u r _ J u n c t i o n \ C o l u m n s \ M i n o r   I n j u r y < / K e y > < / D i a g r a m O b j e c t K e y > < D i a g r a m O b j e c t K e y > < K e y > T a b l e s \ F o u r _ J u n c t i o n \ C o l u m n s \ T o t a l   I n j u r e d < / K e y > < / D i a g r a m O b j e c t K e y > < D i a g r a m O b j e c t K e y > < K e y > T a b l e s \ F o u r _ J u n c t i o n \ M e a s u r e s \ S u m   o f   T o t a l   n u m b e r   o f   A c c i d e n t s   2 < / K e y > < / D i a g r a m O b j e c t K e y > < D i a g r a m O b j e c t K e y > < K e y > T a b l e s \ F o u r _ J u n c t i o n \ S u m   o f   T o t a l   n u m b e r   o f   A c c i d e n t s   2 \ A d d i t i o n a l   I n f o \ I m p l i c i t   M e a s u r e < / K e y > < / D i a g r a m O b j e c t K e y > < D i a g r a m O b j e c t K e y > < K e y > T a b l e s \ O t h e r < / K e y > < / D i a g r a m O b j e c t K e y > < D i a g r a m O b j e c t K e y > < K e y > T a b l e s \ O t h e r \ C o l u m n s \ S t a t e s / U T s < / K e y > < / D i a g r a m O b j e c t K e y > < D i a g r a m O b j e c t K e y > < K e y > T a b l e s \ O t h e r \ C o l u m n s \ T o t a l   n u m b e r   o f   A c c i d e n t s < / K e y > < / D i a g r a m O b j e c t K e y > < D i a g r a m O b j e c t K e y > < K e y > T a b l e s \ O t h e r \ C o l u m n s \ P e r s o n s   K i l l e d < / K e y > < / D i a g r a m O b j e c t K e y > < D i a g r a m O b j e c t K e y > < K e y > T a b l e s \ O t h e r \ C o l u m n s \ G r e v i o u s l y   I n j u r e d < / K e y > < / D i a g r a m O b j e c t K e y > < D i a g r a m O b j e c t K e y > < K e y > T a b l e s \ O t h e r \ C o l u m n s \ M i n o r   I n j u r y < / K e y > < / D i a g r a m O b j e c t K e y > < D i a g r a m O b j e c t K e y > < K e y > T a b l e s \ O t h e r \ C o l u m n s \ T o t a l   I n j u r e d < / K e y > < / D i a g r a m O b j e c t K e y > < D i a g r a m O b j e c t K e y > < K e y > T a b l e s \ O t h e r \ M e a s u r e s \ S u m   o f   T o t a l   n u m b e r   o f   A c c i d e n t s   3 < / K e y > < / D i a g r a m O b j e c t K e y > < D i a g r a m O b j e c t K e y > < K e y > T a b l e s \ O t h e r \ S u m   o f   T o t a l   n u m b e r   o f   A c c i d e n t s   3 \ A d d i t i o n a l   I n f o \ I m p l i c i t   M e a s u r e < / K e y > < / D i a g r a m O b j e c t K e y > < D i a g r a m O b j e c t K e y > < K e y > T a b l e s \ R o u n d _ J u n c t i o n < / K e y > < / D i a g r a m O b j e c t K e y > < D i a g r a m O b j e c t K e y > < K e y > T a b l e s \ R o u n d _ J u n c t i o n \ C o l u m n s \ S t a t e s / U T s < / K e y > < / D i a g r a m O b j e c t K e y > < D i a g r a m O b j e c t K e y > < K e y > T a b l e s \ R o u n d _ J u n c t i o n \ C o l u m n s \ T o t a l   n u m b e r   o f   A c c i d e n t s < / K e y > < / D i a g r a m O b j e c t K e y > < D i a g r a m O b j e c t K e y > < K e y > T a b l e s \ R o u n d _ J u n c t i o n \ C o l u m n s \ P e r s o n s   K i l l e d < / K e y > < / D i a g r a m O b j e c t K e y > < D i a g r a m O b j e c t K e y > < K e y > T a b l e s \ R o u n d _ J u n c t i o n \ C o l u m n s \ G r e v i o u s l y   I n j u r e d < / K e y > < / D i a g r a m O b j e c t K e y > < D i a g r a m O b j e c t K e y > < K e y > T a b l e s \ R o u n d _ J u n c t i o n \ C o l u m n s \ M i n o r   I n j u r y < / K e y > < / D i a g r a m O b j e c t K e y > < D i a g r a m O b j e c t K e y > < K e y > T a b l e s \ R o u n d _ J u n c t i o n \ C o l u m n s \ T o t a l   I n j u r e d < / K e y > < / D i a g r a m O b j e c t K e y > < D i a g r a m O b j e c t K e y > < K e y > T a b l e s \ R o u n d _ J u n c t i o n \ M e a s u r e s \ S u m   o f   T o t a l   n u m b e r   o f   A c c i d e n t s   4 < / K e y > < / D i a g r a m O b j e c t K e y > < D i a g r a m O b j e c t K e y > < K e y > T a b l e s \ R o u n d _ J u n c t i o n \ S u m   o f   T o t a l   n u m b e r   o f   A c c i d e n t s   4 \ A d d i t i o n a l   I n f o \ I m p l i c i t   M e a s u r e < / K e y > < / D i a g r a m O b j e c t K e y > < D i a g r a m O b j e c t K e y > < K e y > T a b l e s \ S t a g g e r e d _ J u n c t i o n < / K e y > < / D i a g r a m O b j e c t K e y > < D i a g r a m O b j e c t K e y > < K e y > T a b l e s \ S t a g g e r e d _ J u n c t i o n \ C o l u m n s \ S t a t e s / U T s < / K e y > < / D i a g r a m O b j e c t K e y > < D i a g r a m O b j e c t K e y > < K e y > T a b l e s \ S t a g g e r e d _ J u n c t i o n \ C o l u m n s \ T o t a l   n u m b e r   o f   A c c i d e n t s < / K e y > < / D i a g r a m O b j e c t K e y > < D i a g r a m O b j e c t K e y > < K e y > T a b l e s \ S t a g g e r e d _ J u n c t i o n \ C o l u m n s \ P e r s o n s   K i l l e d < / K e y > < / D i a g r a m O b j e c t K e y > < D i a g r a m O b j e c t K e y > < K e y > T a b l e s \ S t a g g e r e d _ J u n c t i o n \ C o l u m n s \ G r e v i o u s l y   I n j u r e d < / K e y > < / D i a g r a m O b j e c t K e y > < D i a g r a m O b j e c t K e y > < K e y > T a b l e s \ S t a g g e r e d _ J u n c t i o n \ C o l u m n s \ M i n o r   I n j u r y < / K e y > < / D i a g r a m O b j e c t K e y > < D i a g r a m O b j e c t K e y > < K e y > T a b l e s \ S t a g g e r e d _ J u n c t i o n \ C o l u m n s \ T o t a l   I n j u r e d < / K e y > < / D i a g r a m O b j e c t K e y > < D i a g r a m O b j e c t K e y > < K e y > T a b l e s \ S t a g g e r e d _ J u n c t i o n \ M e a s u r e s \ S u m   o f   T o t a l   n u m b e r   o f   A c c i d e n t s   5 < / K e y > < / D i a g r a m O b j e c t K e y > < D i a g r a m O b j e c t K e y > < K e y > T a b l e s \ S t a g g e r e d _ J u n c t i o n \ S u m   o f   T o t a l   n u m b e r   o f   A c c i d e n t s   5 \ A d d i t i o n a l   I n f o \ I m p l i c i t   M e a s u r e < / K e y > < / D i a g r a m O b j e c t K e y > < D i a g r a m O b j e c t K e y > < K e y > T a b l e s \ T _ J u n c t i o n < / K e y > < / D i a g r a m O b j e c t K e y > < D i a g r a m O b j e c t K e y > < K e y > T a b l e s \ T _ J u n c t i o n \ C o l u m n s \ S t a t e s / U T s < / K e y > < / D i a g r a m O b j e c t K e y > < D i a g r a m O b j e c t K e y > < K e y > T a b l e s \ T _ J u n c t i o n \ C o l u m n s \ T o t a l   n u m b e r   o f   A c c i d e n t s < / K e y > < / D i a g r a m O b j e c t K e y > < D i a g r a m O b j e c t K e y > < K e y > T a b l e s \ T _ J u n c t i o n \ C o l u m n s \ R a n k   o f   A c c i d e n t s < / K e y > < / D i a g r a m O b j e c t K e y > < D i a g r a m O b j e c t K e y > < K e y > T a b l e s \ T _ J u n c t i o n \ C o l u m n s \ P e r s o n s   K i l l e d < / K e y > < / D i a g r a m O b j e c t K e y > < D i a g r a m O b j e c t K e y > < K e y > T a b l e s \ T _ J u n c t i o n \ C o l u m n s \ R a n k   o f   P e r s o n s   K i l l e d < / K e y > < / D i a g r a m O b j e c t K e y > < D i a g r a m O b j e c t K e y > < K e y > T a b l e s \ T _ J u n c t i o n \ C o l u m n s \ G r e v i o u s l y   I n j u r e d < / K e y > < / D i a g r a m O b j e c t K e y > < D i a g r a m O b j e c t K e y > < K e y > T a b l e s \ T _ J u n c t i o n \ C o l u m n s \ M i n o r   I n j u r y < / K e y > < / D i a g r a m O b j e c t K e y > < D i a g r a m O b j e c t K e y > < K e y > T a b l e s \ T _ J u n c t i o n \ C o l u m n s \ T o t a l   I n j u r e d < / K e y > < / D i a g r a m O b j e c t K e y > < D i a g r a m O b j e c t K e y > < K e y > T a b l e s \ T _ J u n c t i o n \ M e a s u r e s \ S u m   o f   T o t a l   n u m b e r   o f   A c c i d e n t s   6 < / K e y > < / D i a g r a m O b j e c t K e y > < D i a g r a m O b j e c t K e y > < K e y > T a b l e s \ T _ J u n c t i o n \ S u m   o f   T o t a l   n u m b e r   o f   A c c i d e n t s   6 \ A d d i t i o n a l   I n f o \ I m p l i c i t   M e a s u r e < / K e y > < / D i a g r a m O b j e c t K e y > < D i a g r a m O b j e c t K e y > < K e y > T a b l e s \ Y _ J u n c t i o n < / K e y > < / D i a g r a m O b j e c t K e y > < D i a g r a m O b j e c t K e y > < K e y > T a b l e s \ Y _ J u n c t i o n \ C o l u m n s \ S t a t e s / U T s < / K e y > < / D i a g r a m O b j e c t K e y > < D i a g r a m O b j e c t K e y > < K e y > T a b l e s \ Y _ J u n c t i o n \ C o l u m n s \ T o t a l   n u m b e r   o f   A c c i d e n t s < / K e y > < / D i a g r a m O b j e c t K e y > < D i a g r a m O b j e c t K e y > < K e y > T a b l e s \ Y _ J u n c t i o n \ C o l u m n s \ P e r s o n s   K i l l e d < / K e y > < / D i a g r a m O b j e c t K e y > < D i a g r a m O b j e c t K e y > < K e y > T a b l e s \ Y _ J u n c t i o n \ C o l u m n s \ G r e v i o u s l y   I n j u r e d < / K e y > < / D i a g r a m O b j e c t K e y > < D i a g r a m O b j e c t K e y > < K e y > T a b l e s \ Y _ J u n c t i o n \ C o l u m n s \ M i n o r   I n j u r y < / K e y > < / D i a g r a m O b j e c t K e y > < D i a g r a m O b j e c t K e y > < K e y > T a b l e s \ Y _ J u n c t i o n \ C o l u m n s \ T o t a l   I n j u r e d < / K e y > < / D i a g r a m O b j e c t K e y > < D i a g r a m O b j e c t K e y > < K e y > T a b l e s \ Y _ J u n c t i o n \ M e a s u r e s \ S u m   o f   T o t a l   n u m b e r   o f   A c c i d e n t s   7 < / K e y > < / D i a g r a m O b j e c t K e y > < D i a g r a m O b j e c t K e y > < K e y > T a b l e s \ Y _ J u n c t i o n \ S u m   o f   T o t a l   n u m b e r   o f   A c c i d e n t s   7 \ A d d i t i o n a l   I n f o \ I m p l i c i t   M e a s u r e < / K e y > < / D i a g r a m O b j e c t K e y > < D i a g r a m O b j e c t K e y > < K e y > R e l a t i o n s h i p s \ & l t ; T a b l e s \ O t h e r \ C o l u m n s \ S t a t e s / U T s & g t ; - & l t ; T a b l e s \ F o u r _ J u n c t i o n \ C o l u m n s \ S t a t e s / U T s & g t ; < / K e y > < / D i a g r a m O b j e c t K e y > < D i a g r a m O b j e c t K e y > < K e y > R e l a t i o n s h i p s \ & l t ; T a b l e s \ O t h e r \ C o l u m n s \ S t a t e s / U T s & g t ; - & l t ; T a b l e s \ F o u r _ J u n c t i o n \ C o l u m n s \ S t a t e s / U T s & g t ; \ F K < / K e y > < / D i a g r a m O b j e c t K e y > < D i a g r a m O b j e c t K e y > < K e y > R e l a t i o n s h i p s \ & l t ; T a b l e s \ O t h e r \ C o l u m n s \ S t a t e s / U T s & g t ; - & l t ; T a b l e s \ F o u r _ J u n c t i o n \ C o l u m n s \ S t a t e s / U T s & g t ; \ P K < / K e y > < / D i a g r a m O b j e c t K e y > < D i a g r a m O b j e c t K e y > < K e y > R e l a t i o n s h i p s \ & l t ; T a b l e s \ O t h e r \ C o l u m n s \ S t a t e s / U T s & g t ; - & l t ; T a b l e s \ F o u r _ J u n c t i o n \ C o l u m n s \ S t a t e s / U T s & g t ; \ C r o s s F i l t e r < / K e y > < / D i a g r a m O b j e c t K e y > < D i a g r a m O b j e c t K e y > < K e y > R e l a t i o n s h i p s \ & l t ; T a b l e s \ O t h e r \ C o l u m n s \ S t a t e s / U T s & g t ; - & l t ; T a b l e s \ Y _ J u n c t i o n \ C o l u m n s \ S t a t e s / U T s & g t ; < / K e y > < / D i a g r a m O b j e c t K e y > < D i a g r a m O b j e c t K e y > < K e y > R e l a t i o n s h i p s \ & l t ; T a b l e s \ O t h e r \ C o l u m n s \ S t a t e s / U T s & g t ; - & l t ; T a b l e s \ Y _ J u n c t i o n \ C o l u m n s \ S t a t e s / U T s & g t ; \ F K < / K e y > < / D i a g r a m O b j e c t K e y > < D i a g r a m O b j e c t K e y > < K e y > R e l a t i o n s h i p s \ & l t ; T a b l e s \ O t h e r \ C o l u m n s \ S t a t e s / U T s & g t ; - & l t ; T a b l e s \ Y _ J u n c t i o n \ C o l u m n s \ S t a t e s / U T s & g t ; \ P K < / K e y > < / D i a g r a m O b j e c t K e y > < D i a g r a m O b j e c t K e y > < K e y > R e l a t i o n s h i p s \ & l t ; T a b l e s \ O t h e r \ C o l u m n s \ S t a t e s / U T s & g t ; - & l t ; T a b l e s \ Y _ J u n c t i o n \ C o l u m n s \ S t a t e s / U T s & g t ; \ C r o s s F i l t e r < / K e y > < / D i a g r a m O b j e c t K e y > < D i a g r a m O b j e c t K e y > < K e y > R e l a t i o n s h i p s \ & l t ; T a b l e s \ O t h e r \ C o l u m n s \ S t a t e s / U T s & g t ; - & l t ; T a b l e s \ R o u n d _ J u n c t i o n \ C o l u m n s \ S t a t e s / U T s & g t ; < / K e y > < / D i a g r a m O b j e c t K e y > < D i a g r a m O b j e c t K e y > < K e y > R e l a t i o n s h i p s \ & l t ; T a b l e s \ O t h e r \ C o l u m n s \ S t a t e s / U T s & g t ; - & l t ; T a b l e s \ R o u n d _ J u n c t i o n \ C o l u m n s \ S t a t e s / U T s & g t ; \ F K < / K e y > < / D i a g r a m O b j e c t K e y > < D i a g r a m O b j e c t K e y > < K e y > R e l a t i o n s h i p s \ & l t ; T a b l e s \ O t h e r \ C o l u m n s \ S t a t e s / U T s & g t ; - & l t ; T a b l e s \ R o u n d _ J u n c t i o n \ C o l u m n s \ S t a t e s / U T s & g t ; \ P K < / K e y > < / D i a g r a m O b j e c t K e y > < D i a g r a m O b j e c t K e y > < K e y > R e l a t i o n s h i p s \ & l t ; T a b l e s \ O t h e r \ C o l u m n s \ S t a t e s / U T s & g t ; - & l t ; T a b l e s \ R o u n d _ J u n c t i o n \ C o l u m n s \ S t a t e s / U T s & g t ; \ C r o s s F i l t e r < / K e y > < / D i a g r a m O b j e c t K e y > < D i a g r a m O b j e c t K e y > < K e y > R e l a t i o n s h i p s \ & l t ; T a b l e s \ O t h e r \ C o l u m n s \ S t a t e s / U T s & g t ; - & l t ; T a b l e s \ S t a g g e r e d _ J u n c t i o n \ C o l u m n s \ S t a t e s / U T s & g t ; < / K e y > < / D i a g r a m O b j e c t K e y > < D i a g r a m O b j e c t K e y > < K e y > R e l a t i o n s h i p s \ & l t ; T a b l e s \ O t h e r \ C o l u m n s \ S t a t e s / U T s & g t ; - & l t ; T a b l e s \ S t a g g e r e d _ J u n c t i o n \ C o l u m n s \ S t a t e s / U T s & g t ; \ F K < / K e y > < / D i a g r a m O b j e c t K e y > < D i a g r a m O b j e c t K e y > < K e y > R e l a t i o n s h i p s \ & l t ; T a b l e s \ O t h e r \ C o l u m n s \ S t a t e s / U T s & g t ; - & l t ; T a b l e s \ S t a g g e r e d _ J u n c t i o n \ C o l u m n s \ S t a t e s / U T s & g t ; \ P K < / K e y > < / D i a g r a m O b j e c t K e y > < D i a g r a m O b j e c t K e y > < K e y > R e l a t i o n s h i p s \ & l t ; T a b l e s \ O t h e r \ C o l u m n s \ S t a t e s / U T s & g t ; - & l t ; T a b l e s \ S t a g g e r e d _ J u n c t i o n \ C o l u m n s \ S t a t e s / U T s & g t ; \ C r o s s F i l t e r < / K e y > < / D i a g r a m O b j e c t K e y > < D i a g r a m O b j e c t K e y > < K e y > R e l a t i o n s h i p s \ & l t ; T a b l e s \ T _ J u n c t i o n \ C o l u m n s \ S t a t e s / U T s & g t ; - & l t ; T a b l e s \ O t h e r \ C o l u m n s \ S t a t e s / U T s & g t ; < / K e y > < / D i a g r a m O b j e c t K e y > < D i a g r a m O b j e c t K e y > < K e y > R e l a t i o n s h i p s \ & l t ; T a b l e s \ T _ J u n c t i o n \ C o l u m n s \ S t a t e s / U T s & g t ; - & l t ; T a b l e s \ O t h e r \ C o l u m n s \ S t a t e s / U T s & g t ; \ F K < / K e y > < / D i a g r a m O b j e c t K e y > < D i a g r a m O b j e c t K e y > < K e y > R e l a t i o n s h i p s \ & l t ; T a b l e s \ T _ J u n c t i o n \ C o l u m n s \ S t a t e s / U T s & g t ; - & l t ; T a b l e s \ O t h e r \ C o l u m n s \ S t a t e s / U T s & g t ; \ P K < / K e y > < / D i a g r a m O b j e c t K e y > < D i a g r a m O b j e c t K e y > < K e y > R e l a t i o n s h i p s \ & l t ; T a b l e s \ T _ J u n c t i o n \ C o l u m n s \ S t a t e s / U T s & g t ; - & l t ; T a b l e s \ O t h e r \ C o l u m n s \ S t a t e s / U T s & g t ; \ C r o s s F i l t e r < / K e y > < / D i a g r a m O b j e c t K e y > < D i a g r a m O b j e c t K e y > < K e y > R e l a t i o n s h i p s \ & l t ; T a b l e s \ T _ J u n c t i o n \ C o l u m n s \ S t a t e s / U T s & g t ; - & l t ; T a b l e s \ Y _ J u n c t i o n \ C o l u m n s \ S t a t e s / U T s & g t ; < / K e y > < / D i a g r a m O b j e c t K e y > < D i a g r a m O b j e c t K e y > < K e y > R e l a t i o n s h i p s \ & l t ; T a b l e s \ T _ J u n c t i o n \ C o l u m n s \ S t a t e s / U T s & g t ; - & l t ; T a b l e s \ Y _ J u n c t i o n \ C o l u m n s \ S t a t e s / U T s & g t ; \ F K < / K e y > < / D i a g r a m O b j e c t K e y > < D i a g r a m O b j e c t K e y > < K e y > R e l a t i o n s h i p s \ & l t ; T a b l e s \ T _ J u n c t i o n \ C o l u m n s \ S t a t e s / U T s & g t ; - & l t ; T a b l e s \ Y _ J u n c t i o n \ C o l u m n s \ S t a t e s / U T s & g t ; \ P K < / K e y > < / D i a g r a m O b j e c t K e y > < D i a g r a m O b j e c t K e y > < K e y > R e l a t i o n s h i p s \ & l t ; T a b l e s \ T _ J u n c t i o n \ C o l u m n s \ S t a t e s / U T s & g t ; - & l t ; T a b l e s \ Y _ J u n c t i o n \ C o l u m n s \ S t a t e s / U T s & g t ; \ C r o s s F i l t e r < / K e y > < / D i a g r a m O b j e c t K e y > < D i a g r a m O b j e c t K e y > < K e y > R e l a t i o n s h i p s \ & l t ; T a b l e s \ T _ J u n c t i o n \ C o l u m n s \ S t a t e s / U T s & g t ; - & l t ; T a b l e s \ R o u n d _ J u n c t i o n \ C o l u m n s \ S t a t e s / U T s & g t ; < / K e y > < / D i a g r a m O b j e c t K e y > < D i a g r a m O b j e c t K e y > < K e y > R e l a t i o n s h i p s \ & l t ; T a b l e s \ T _ J u n c t i o n \ C o l u m n s \ S t a t e s / U T s & g t ; - & l t ; T a b l e s \ R o u n d _ J u n c t i o n \ C o l u m n s \ S t a t e s / U T s & g t ; \ F K < / K e y > < / D i a g r a m O b j e c t K e y > < D i a g r a m O b j e c t K e y > < K e y > R e l a t i o n s h i p s \ & l t ; T a b l e s \ T _ J u n c t i o n \ C o l u m n s \ S t a t e s / U T s & g t ; - & l t ; T a b l e s \ R o u n d _ J u n c t i o n \ C o l u m n s \ S t a t e s / U T s & g t ; \ P K < / K e y > < / D i a g r a m O b j e c t K e y > < D i a g r a m O b j e c t K e y > < K e y > R e l a t i o n s h i p s \ & l t ; T a b l e s \ T _ J u n c t i o n \ C o l u m n s \ S t a t e s / U T s & g t ; - & l t ; T a b l e s \ R o u n d _ J u n c t i o n \ C o l u m n s \ S t a t e s / U T s & g t ; \ C r o s s F i l t e r < / K e y > < / D i a g r a m O b j e c t K e y > < D i a g r a m O b j e c t K e y > < K e y > R e l a t i o n s h i p s \ & l t ; T a b l e s \ T _ J u n c t i o n \ C o l u m n s \ S t a t e s / U T s & g t ; - & l t ; T a b l e s \ F o u r _ J u n c t i o n \ C o l u m n s \ S t a t e s / U T s & g t ; < / K e y > < / D i a g r a m O b j e c t K e y > < D i a g r a m O b j e c t K e y > < K e y > R e l a t i o n s h i p s \ & l t ; T a b l e s \ T _ J u n c t i o n \ C o l u m n s \ S t a t e s / U T s & g t ; - & l t ; T a b l e s \ F o u r _ J u n c t i o n \ C o l u m n s \ S t a t e s / U T s & g t ; \ F K < / K e y > < / D i a g r a m O b j e c t K e y > < D i a g r a m O b j e c t K e y > < K e y > R e l a t i o n s h i p s \ & l t ; T a b l e s \ T _ J u n c t i o n \ C o l u m n s \ S t a t e s / U T s & g t ; - & l t ; T a b l e s \ F o u r _ J u n c t i o n \ C o l u m n s \ S t a t e s / U T s & g t ; \ P K < / K e y > < / D i a g r a m O b j e c t K e y > < D i a g r a m O b j e c t K e y > < K e y > R e l a t i o n s h i p s \ & l t ; T a b l e s \ T _ J u n c t i o n \ C o l u m n s \ S t a t e s / U T s & g t ; - & l t ; T a b l e s \ F o u r _ J u n c t i o n \ C o l u m n s \ S t a t e s / U T s & g t ; \ C r o s s F i l t e r < / K e y > < / D i a g r a m O b j e c t K e y > < D i a g r a m O b j e c t K e y > < K e y > R e l a t i o n s h i p s \ & l t ; T a b l e s \ T _ J u n c t i o n \ C o l u m n s \ S t a t e s / U T s & g t ; - & l t ; T a b l e s \ S t a g g e r e d _ J u n c t i o n \ C o l u m n s \ S t a t e s / U T s & g t ; < / K e y > < / D i a g r a m O b j e c t K e y > < D i a g r a m O b j e c t K e y > < K e y > R e l a t i o n s h i p s \ & l t ; T a b l e s \ T _ J u n c t i o n \ C o l u m n s \ S t a t e s / U T s & g t ; - & l t ; T a b l e s \ S t a g g e r e d _ J u n c t i o n \ C o l u m n s \ S t a t e s / U T s & g t ; \ F K < / K e y > < / D i a g r a m O b j e c t K e y > < D i a g r a m O b j e c t K e y > < K e y > R e l a t i o n s h i p s \ & l t ; T a b l e s \ T _ J u n c t i o n \ C o l u m n s \ S t a t e s / U T s & g t ; - & l t ; T a b l e s \ S t a g g e r e d _ J u n c t i o n \ C o l u m n s \ S t a t e s / U T s & g t ; \ P K < / K e y > < / D i a g r a m O b j e c t K e y > < D i a g r a m O b j e c t K e y > < K e y > R e l a t i o n s h i p s \ & l t ; T a b l e s \ T _ J u n c t i o n \ C o l u m n s \ S t a t e s / U T s & g t ; - & l t ; T a b l e s \ S t a g g e r e d _ J u n c t i o n \ C o l u m n s \ S t a t e s / U T s & g t ; \ C r o s s F i l t e r < / K e y > < / D i a g r a m O b j e c t K e y > < / A l l K e y s > < S e l e c t e d K e y s > < D i a g r a m O b j e c t K e y > < K e y > R e l a t i o n s h i p s \ & l t ; T a b l e s \ O t h e r \ C o l u m n s \ S t a t e s / U T s & g t ; - & l t ; T a b l e s \ S t a g g e r e d _ J u n c t i o n \ C o l u m n s \ S t a t e s / U T s & g t ; 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 T a g s \ T a b l e s \ & l t ; T a b l e s \ F o u r _ J u n c t i o n & g t ; < / K e y > < / a : K e y > < a : V a l u e   i : t y p e = " D i a g r a m D i s p l a y T a g V i e w S t a t e " > < I s N o t F i l t e r e d O u t > t r u e < / I s N o t F i l t e r e d O u t > < / a : V a l u e > < / a : K e y V a l u e O f D i a g r a m O b j e c t K e y a n y T y p e z b w N T n L X > < a : K e y V a l u e O f D i a g r a m O b j e c t K e y a n y T y p e z b w N T n L X > < a : K e y > < K e y > D y n a m i c   T a g s \ T a b l e s \ & l t ; T a b l e s \ O t h e r & g t ; < / K e y > < / a : K e y > < a : V a l u e   i : t y p e = " D i a g r a m D i s p l a y T a g V i e w S t a t e " > < I s N o t F i l t e r e d O u t > t r u e < / I s N o t F i l t e r e d O u t > < / a : V a l u e > < / a : K e y V a l u e O f D i a g r a m O b j e c t K e y a n y T y p e z b w N T n L X > < a : K e y V a l u e O f D i a g r a m O b j e c t K e y a n y T y p e z b w N T n L X > < a : K e y > < K e y > D y n a m i c   T a g s \ T a b l e s \ & l t ; T a b l e s \ R o u n d _ J u n c t i o n & g t ; < / K e y > < / a : K e y > < a : V a l u e   i : t y p e = " D i a g r a m D i s p l a y T a g V i e w S t a t e " > < I s N o t F i l t e r e d O u t > t r u e < / I s N o t F i l t e r e d O u t > < / a : V a l u e > < / a : K e y V a l u e O f D i a g r a m O b j e c t K e y a n y T y p e z b w N T n L X > < a : K e y V a l u e O f D i a g r a m O b j e c t K e y a n y T y p e z b w N T n L X > < a : K e y > < K e y > D y n a m i c   T a g s \ T a b l e s \ & l t ; T a b l e s \ S t a g g e r e d _ J u n c t i o n & g t ; < / K e y > < / a : K e y > < a : V a l u e   i : t y p e = " D i a g r a m D i s p l a y T a g V i e w S t a t e " > < I s N o t F i l t e r e d O u t > t r u e < / I s N o t F i l t e r e d O u t > < / a : V a l u e > < / a : K e y V a l u e O f D i a g r a m O b j e c t K e y a n y T y p e z b w N T n L X > < a : K e y V a l u e O f D i a g r a m O b j e c t K e y a n y T y p e z b w N T n L X > < a : K e y > < K e y > D y n a m i c   T a g s \ T a b l e s \ & l t ; T a b l e s \ T _ J u n c t i o n & g t ; < / K e y > < / a : K e y > < a : V a l u e   i : t y p e = " D i a g r a m D i s p l a y T a g V i e w S t a t e " > < I s N o t F i l t e r e d O u t > t r u e < / I s N o t F i l t e r e d O u t > < / a : V a l u e > < / a : K e y V a l u e O f D i a g r a m O b j e c t K e y a n y T y p e z b w N T n L X > < a : K e y V a l u e O f D i a g r a m O b j e c t K e y a n y T y p e z b w N T n L X > < a : K e y > < K e y > D y n a m i c   T a g s \ T a b l e s \ & l t ; T a b l e s \ Y _ J u n c t i o n & g t ; 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 T a b l e s \ R a n g e \ C o l u m n s \ S t a t e s / U T s < / K e y > < / a : K e y > < a : V a l u e   i : t y p e = " D i a g r a m D i s p l a y N o d e V i e w S t a t e " > < H e i g h t > 1 5 0 < / H e i g h t > < I s E x p a n d e d > t r u e < / I s E x p a n d e d > < W i d t h > 2 0 0 < / W i d t h > < / a : V a l u e > < / a : K e y V a l u e O f D i a g r a m O b j e c t K e y a n y T y p e z b w N T n L X > < a : K e y V a l u e O f D i a g r a m O b j e c t K e y a n y T y p e z b w N T n L X > < a : K e y > < K e y > T a b l e s \ R a n g e \ C o l u m n s \ T o t a l   n u m b e r   o f   A c c i d e n t s < / K e y > < / a : K e y > < a : V a l u e   i : t y p e = " D i a g r a m D i s p l a y N o d e V i e w S t a t e " > < H e i g h t > 1 5 0 < / H e i g h t > < I s E x p a n d e d > t r u e < / I s E x p a n d e d > < W i d t h > 2 0 0 < / W i d t h > < / a : V a l u e > < / a : K e y V a l u e O f D i a g r a m O b j e c t K e y a n y T y p e z b w N T n L X > < a : K e y V a l u e O f D i a g r a m O b j e c t K e y a n y T y p e z b w N T n L X > < a : K e y > < K e y > T a b l e s \ R a n g e \ C o l u m n s \ R a n k   o f   A c c i d e n t s < / K e y > < / a : K e y > < a : V a l u e   i : t y p e = " D i a g r a m D i s p l a y N o d e V i e w S t a t e " > < H e i g h t > 1 5 0 < / H e i g h t > < I s E x p a n d e d > t r u e < / I s E x p a n d e d > < W i d t h > 2 0 0 < / W i d t h > < / a : V a l u e > < / a : K e y V a l u e O f D i a g r a m O b j e c t K e y a n y T y p e z b w N T n L X > < a : K e y V a l u e O f D i a g r a m O b j e c t K e y a n y T y p e z b w N T n L X > < a : K e y > < K e y > T a b l e s \ R a n g e \ C o l u m n s \ P e r s o n s   K i l l e d < / K e y > < / a : K e y > < a : V a l u e   i : t y p e = " D i a g r a m D i s p l a y N o d e V i e w S t a t e " > < H e i g h t > 1 5 0 < / H e i g h t > < I s E x p a n d e d > t r u e < / I s E x p a n d e d > < W i d t h > 2 0 0 < / W i d t h > < / a : V a l u e > < / a : K e y V a l u e O f D i a g r a m O b j e c t K e y a n y T y p e z b w N T n L X > < a : K e y V a l u e O f D i a g r a m O b j e c t K e y a n y T y p e z b w N T n L X > < a : K e y > < K e y > T a b l e s \ R a n g e \ C o l u m n s \ R a n k   o f   P e r s o n s   K i l l e d < / K e y > < / a : K e y > < a : V a l u e   i : t y p e = " D i a g r a m D i s p l a y N o d e V i e w S t a t e " > < H e i g h t > 1 5 0 < / H e i g h t > < I s E x p a n d e d > t r u e < / I s E x p a n d e d > < W i d t h > 2 0 0 < / W i d t h > < / a : V a l u e > < / a : K e y V a l u e O f D i a g r a m O b j e c t K e y a n y T y p e z b w N T n L X > < a : K e y V a l u e O f D i a g r a m O b j e c t K e y a n y T y p e z b w N T n L X > < a : K e y > < K e y > T a b l e s \ R a n g e \ C o l u m n s \ G r e v i o u s l y   I n j u r e d < / K e y > < / a : K e y > < a : V a l u e   i : t y p e = " D i a g r a m D i s p l a y N o d e V i e w S t a t e " > < H e i g h t > 1 5 0 < / H e i g h t > < I s E x p a n d e d > t r u e < / I s E x p a n d e d > < W i d t h > 2 0 0 < / W i d t h > < / a : V a l u e > < / a : K e y V a l u e O f D i a g r a m O b j e c t K e y a n y T y p e z b w N T n L X > < a : K e y V a l u e O f D i a g r a m O b j e c t K e y a n y T y p e z b w N T n L X > < a : K e y > < K e y > T a b l e s \ R a n g e \ C o l u m n s \ M i n o r   I n j u r y < / K e y > < / a : K e y > < a : V a l u e   i : t y p e = " D i a g r a m D i s p l a y N o d e V i e w S t a t e " > < H e i g h t > 1 5 0 < / H e i g h t > < I s E x p a n d e d > t r u e < / I s E x p a n d e d > < W i d t h > 2 0 0 < / W i d t h > < / a : V a l u e > < / a : K e y V a l u e O f D i a g r a m O b j e c t K e y a n y T y p e z b w N T n L X > < a : K e y V a l u e O f D i a g r a m O b j e c t K e y a n y T y p e z b w N T n L X > < a : K e y > < K e y > T a b l e s \ R a n g e \ C o l u m n s \ T o t a l   I n j u r e d < / K e y > < / a : K e y > < a : V a l u e   i : t y p e = " D i a g r a m D i s p l a y N o d e V i e w S t a t e " > < H e i g h t > 1 5 0 < / H e i g h t > < I s E x p a n d e d > t r u e < / I s E x p a n d e d > < W i d t h > 2 0 0 < / W i d t h > < / a : V a l u e > < / a : K e y V a l u e O f D i a g r a m O b j e c t K e y a n y T y p e z b w N T n L X > < a : K e y V a l u e O f D i a g r a m O b j e c t K e y a n y T y p e z b w N T n L X > < a : K e y > < K e y > T a b l e s \ R a n g e \ M e a s u r e s \ S u m   o f   T o t a l   n u m b e r   o f   A c c i d e n t s < / K e y > < / a : K e y > < a : V a l u e   i : t y p e = " D i a g r a m D i s p l a y N o d e V i e w S t a t e " > < H e i g h t > 1 5 0 < / H e i g h t > < I s E x p a n d e d > t r u e < / I s E x p a n d e d > < W i d t h > 2 0 0 < / W i d t h > < / a : V a l u e > < / a : K e y V a l u e O f D i a g r a m O b j e c t K e y a n y T y p e z b w N T n L X > < a : K e y V a l u e O f D i a g r a m O b j e c t K e y a n y T y p e z b w N T n L X > < a : K e y > < K e y > T a b l e s \ R a n g e \ S u m   o f   T o t a l   n u m b e r   o f   A c c i d e n t s \ A d d i t i o n a l   I n f o \ I m p l i c i t   M e a s u r e < / K e y > < / a : K e y > < a : V a l u e   i : t y p e = " D i a g r a m D i s p l a y V i e w S t a t e I D i a g r a m T a g A d d i t i o n a l I n f o " / > < / a : K e y V a l u e O f D i a g r a m O b j e c t K e y a n y T y p e z b w N T n L X > < a : K e y V a l u e O f D i a g r a m O b j e c t K e y a n y T y p e z b w N T n L X > < a : K e y > < K e y > T a b l e s \ R a n g e \ M e a s u r e s \ S u m   o f   R a n k   o f   A c c i d e n t s < / K e y > < / a : K e y > < a : V a l u e   i : t y p e = " D i a g r a m D i s p l a y N o d e V i e w S t a t e " > < H e i g h t > 1 5 0 < / H e i g h t > < I s E x p a n d e d > t r u e < / I s E x p a n d e d > < W i d t h > 2 0 0 < / W i d t h > < / a : V a l u e > < / a : K e y V a l u e O f D i a g r a m O b j e c t K e y a n y T y p e z b w N T n L X > < a : K e y V a l u e O f D i a g r a m O b j e c t K e y a n y T y p e z b w N T n L X > < a : K e y > < K e y > T a b l e s \ R a n g e \ S u m   o f   R a n k   o f   A c c i d e n t s \ A d d i t i o n a l   I n f o \ I m p l i c i t   M e a s u r e < / K e y > < / a : K e y > < a : V a l u e   i : t y p e = " D i a g r a m D i s p l a y V i e w S t a t e I D i a g r a m T a g A d d i t i o n a l I n f o " / > < / a : K e y V a l u e O f D i a g r a m O b j e c t K e y a n y T y p e z b w N T n L X > < a : K e y V a l u e O f D i a g r a m O b j e c t K e y a n y T y p e z b w N T n L X > < a : K e y > < K e y > T a b l e s \ R a n g e \ M e a s u r e s \ S u m   o f   P e r s o n s   K i l l e d < / K e y > < / a : K e y > < a : V a l u e   i : t y p e = " D i a g r a m D i s p l a y N o d e V i e w S t a t e " > < H e i g h t > 1 5 0 < / H e i g h t > < I s E x p a n d e d > t r u e < / I s E x p a n d e d > < W i d t h > 2 0 0 < / W i d t h > < / a : V a l u e > < / a : K e y V a l u e O f D i a g r a m O b j e c t K e y a n y T y p e z b w N T n L X > < a : K e y V a l u e O f D i a g r a m O b j e c t K e y a n y T y p e z b w N T n L X > < a : K e y > < K e y > T a b l e s \ R a n g e \ S u m   o f   P e r s o n s   K i l l e d \ A d d i t i o n a l   I n f o \ I m p l i c i t   M e a s u r e < / K e y > < / a : K e y > < a : V a l u e   i : t y p e = " D i a g r a m D i s p l a y V i e w S t a t e I D i a g r a m T a g A d d i t i o n a l I n f o " / > < / a : K e y V a l u e O f D i a g r a m O b j e c t K e y a n y T y p e z b w N T n L X > < a : K e y V a l u e O f D i a g r a m O b j e c t K e y a n y T y p e z b w N T n L X > < a : K e y > < K e y > T a b l e s \ R a n g e \ M e a s u r e s \ S u m   o f   R a n k   o f   P e r s o n s   K i l l e d < / K e y > < / a : K e y > < a : V a l u e   i : t y p e = " D i a g r a m D i s p l a y N o d e V i e w S t a t e " > < H e i g h t > 1 5 0 < / H e i g h t > < I s E x p a n d e d > t r u e < / I s E x p a n d e d > < W i d t h > 2 0 0 < / W i d t h > < / a : V a l u e > < / a : K e y V a l u e O f D i a g r a m O b j e c t K e y a n y T y p e z b w N T n L X > < a : K e y V a l u e O f D i a g r a m O b j e c t K e y a n y T y p e z b w N T n L X > < a : K e y > < K e y > T a b l e s \ R a n g e \ S u m   o f   R a n k   o f   P e r s o n s   K i l l e d \ A d d i t i o n a l   I n f o \ I m p l i c i t   M e a s u r e < / K e y > < / a : K e y > < a : V a l u e   i : t y p e = " D i a g r a m D i s p l a y V i e w S t a t e I D i a g r a m T a g A d d i t i o n a l I n f o " / > < / a : K e y V a l u e O f D i a g r a m O b j e c t K e y a n y T y p e z b w N T n L X > < a : K e y V a l u e O f D i a g r a m O b j e c t K e y a n y T y p e z b w N T n L X > < a : K e y > < K e y > T a b l e s \ R a n g e \ M e a s u r e s \ S u m   o f   G r e v i o u s l y   I n j u r e d < / K e y > < / a : K e y > < a : V a l u e   i : t y p e = " D i a g r a m D i s p l a y N o d e V i e w S t a t e " > < H e i g h t > 1 5 0 < / H e i g h t > < I s E x p a n d e d > t r u e < / I s E x p a n d e d > < W i d t h > 2 0 0 < / W i d t h > < / a : V a l u e > < / a : K e y V a l u e O f D i a g r a m O b j e c t K e y a n y T y p e z b w N T n L X > < a : K e y V a l u e O f D i a g r a m O b j e c t K e y a n y T y p e z b w N T n L X > < a : K e y > < K e y > T a b l e s \ R a n g e \ S u m   o f   G r e v i o u s l y   I n j u r e d \ A d d i t i o n a l   I n f o \ I m p l i c i t   M e a s u r e < / K e y > < / a : K e y > < a : V a l u e   i : t y p e = " D i a g r a m D i s p l a y V i e w S t a t e I D i a g r a m T a g A d d i t i o n a l I n f o " / > < / a : K e y V a l u e O f D i a g r a m O b j e c t K e y a n y T y p e z b w N T n L X > < a : K e y V a l u e O f D i a g r a m O b j e c t K e y a n y T y p e z b w N T n L X > < a : K e y > < K e y > T a b l e s \ R a n g e \ M e a s u r e s \ S u m   o f   M i n o r   I n j u r y < / K e y > < / a : K e y > < a : V a l u e   i : t y p e = " D i a g r a m D i s p l a y N o d e V i e w S t a t e " > < H e i g h t > 1 5 0 < / H e i g h t > < I s E x p a n d e d > t r u e < / I s E x p a n d e d > < W i d t h > 2 0 0 < / W i d t h > < / a : V a l u e > < / a : K e y V a l u e O f D i a g r a m O b j e c t K e y a n y T y p e z b w N T n L X > < a : K e y V a l u e O f D i a g r a m O b j e c t K e y a n y T y p e z b w N T n L X > < a : K e y > < K e y > T a b l e s \ R a n g e \ S u m   o f   M i n o r   I n j u r y \ A d d i t i o n a l   I n f o \ I m p l i c i t   M e a s u r e < / K e y > < / a : K e y > < a : V a l u e   i : t y p e = " D i a g r a m D i s p l a y V i e w S t a t e I D i a g r a m T a g A d d i t i o n a l I n f o " / > < / a : K e y V a l u e O f D i a g r a m O b j e c t K e y a n y T y p e z b w N T n L X > < a : K e y V a l u e O f D i a g r a m O b j e c t K e y a n y T y p e z b w N T n L X > < a : K e y > < K e y > T a b l e s \ R a n g e \ M e a s u r e s \ S u m   o f   T o t a l   I n j u r e d < / K e y > < / a : K e y > < a : V a l u e   i : t y p e = " D i a g r a m D i s p l a y N o d e V i e w S t a t e " > < H e i g h t > 1 5 0 < / H e i g h t > < I s E x p a n d e d > t r u e < / I s E x p a n d e d > < W i d t h > 2 0 0 < / W i d t h > < / a : V a l u e > < / a : K e y V a l u e O f D i a g r a m O b j e c t K e y a n y T y p e z b w N T n L X > < a : K e y V a l u e O f D i a g r a m O b j e c t K e y a n y T y p e z b w N T n L X > < a : K e y > < K e y > T a b l e s \ R a n g e \ S u m   o f   T o t a l   I n j u r e d \ A d d i t i o n a l   I n f o \ I m p l i c i t   M e a s u r e < / K e y > < / a : K e y > < a : V a l u e   i : t y p e = " D i a g r a m D i s p l a y V i e w S t a t e I D i a g r a m T a g A d d i t i o n a l I n f o " / > < / a : K e y V a l u e O f D i a g r a m O b j e c t K e y a n y T y p e z b w N T n L X > < a : K e y V a l u e O f D i a g r a m O b j e c t K e y a n y T y p e z b w N T n L X > < a : K e y > < K e y > T a b l e s \ F o u r _ J u n c t i o n < / K e y > < / a : K e y > < a : V a l u e   i : t y p e = " D i a g r a m D i s p l a y N o d e V i e w S t a t e " > < H e i g h t > 1 5 0 < / H e i g h t > < I s E x p a n d e d > t r u e < / I s E x p a n d e d > < L a y e d O u t > t r u e < / L a y e d O u t > < L e f t > 3 2 9 . 9 0 3 8 1 0 5 6 7 6 6 5 8 < / L e f t > < S c r o l l V e r t i c a l O f f s e t > 6 < / S c r o l l V e r t i c a l O f f s e t > < T a b I n d e x > 1 < / T a b I n d e x > < W i d t h > 2 0 0 < / W i d t h > < / a : V a l u e > < / a : K e y V a l u e O f D i a g r a m O b j e c t K e y a n y T y p e z b w N T n L X > < a : K e y V a l u e O f D i a g r a m O b j e c t K e y a n y T y p e z b w N T n L X > < a : K e y > < K e y > T a b l e s \ F o u r _ J u n c t i o n \ C o l u m n s \ S t a t e s / U T s < / K e y > < / a : K e y > < a : V a l u e   i : t y p e = " D i a g r a m D i s p l a y N o d e V i e w S t a t e " > < H e i g h t > 1 5 0 < / H e i g h t > < I s E x p a n d e d > t r u e < / I s E x p a n d e d > < W i d t h > 2 0 0 < / W i d t h > < / a : V a l u e > < / a : K e y V a l u e O f D i a g r a m O b j e c t K e y a n y T y p e z b w N T n L X > < a : K e y V a l u e O f D i a g r a m O b j e c t K e y a n y T y p e z b w N T n L X > < a : K e y > < K e y > T a b l e s \ F o u r _ J u n c t i o n \ C o l u m n s \ T o t a l   n u m b e r   o f   A c c i d e n t s < / K e y > < / a : K e y > < a : V a l u e   i : t y p e = " D i a g r a m D i s p l a y N o d e V i e w S t a t e " > < H e i g h t > 1 5 0 < / H e i g h t > < I s E x p a n d e d > t r u e < / I s E x p a n d e d > < W i d t h > 2 0 0 < / W i d t h > < / a : V a l u e > < / a : K e y V a l u e O f D i a g r a m O b j e c t K e y a n y T y p e z b w N T n L X > < a : K e y V a l u e O f D i a g r a m O b j e c t K e y a n y T y p e z b w N T n L X > < a : K e y > < K e y > T a b l e s \ F o u r _ J u n c t i o n \ C o l u m n s \ P e r s o n s   K i l l e d < / K e y > < / a : K e y > < a : V a l u e   i : t y p e = " D i a g r a m D i s p l a y N o d e V i e w S t a t e " > < H e i g h t > 1 5 0 < / H e i g h t > < I s E x p a n d e d > t r u e < / I s E x p a n d e d > < W i d t h > 2 0 0 < / W i d t h > < / a : V a l u e > < / a : K e y V a l u e O f D i a g r a m O b j e c t K e y a n y T y p e z b w N T n L X > < a : K e y V a l u e O f D i a g r a m O b j e c t K e y a n y T y p e z b w N T n L X > < a : K e y > < K e y > T a b l e s \ F o u r _ J u n c t i o n \ C o l u m n s \ G r e v i o u s l y   I n j u r e d < / K e y > < / a : K e y > < a : V a l u e   i : t y p e = " D i a g r a m D i s p l a y N o d e V i e w S t a t e " > < H e i g h t > 1 5 0 < / H e i g h t > < I s E x p a n d e d > t r u e < / I s E x p a n d e d > < W i d t h > 2 0 0 < / W i d t h > < / a : V a l u e > < / a : K e y V a l u e O f D i a g r a m O b j e c t K e y a n y T y p e z b w N T n L X > < a : K e y V a l u e O f D i a g r a m O b j e c t K e y a n y T y p e z b w N T n L X > < a : K e y > < K e y > T a b l e s \ F o u r _ J u n c t i o n \ C o l u m n s \ M i n o r   I n j u r y < / K e y > < / a : K e y > < a : V a l u e   i : t y p e = " D i a g r a m D i s p l a y N o d e V i e w S t a t e " > < H e i g h t > 1 5 0 < / H e i g h t > < I s E x p a n d e d > t r u e < / I s E x p a n d e d > < W i d t h > 2 0 0 < / W i d t h > < / a : V a l u e > < / a : K e y V a l u e O f D i a g r a m O b j e c t K e y a n y T y p e z b w N T n L X > < a : K e y V a l u e O f D i a g r a m O b j e c t K e y a n y T y p e z b w N T n L X > < a : K e y > < K e y > T a b l e s \ F o u r _ J u n c t i o n \ C o l u m n s \ T o t a l   I n j u r e d < / K e y > < / a : K e y > < a : V a l u e   i : t y p e = " D i a g r a m D i s p l a y N o d e V i e w S t a t e " > < H e i g h t > 1 5 0 < / H e i g h t > < I s E x p a n d e d > t r u e < / I s E x p a n d e d > < W i d t h > 2 0 0 < / W i d t h > < / a : V a l u e > < / a : K e y V a l u e O f D i a g r a m O b j e c t K e y a n y T y p e z b w N T n L X > < a : K e y V a l u e O f D i a g r a m O b j e c t K e y a n y T y p e z b w N T n L X > < a : K e y > < K e y > T a b l e s \ F o u r _ J u n c t i o n \ M e a s u r e s \ S u m   o f   T o t a l   n u m b e r   o f   A c c i d e n t s   2 < / K e y > < / a : K e y > < a : V a l u e   i : t y p e = " D i a g r a m D i s p l a y N o d e V i e w S t a t e " > < H e i g h t > 1 5 0 < / H e i g h t > < I s E x p a n d e d > t r u e < / I s E x p a n d e d > < W i d t h > 2 0 0 < / W i d t h > < / a : V a l u e > < / a : K e y V a l u e O f D i a g r a m O b j e c t K e y a n y T y p e z b w N T n L X > < a : K e y V a l u e O f D i a g r a m O b j e c t K e y a n y T y p e z b w N T n L X > < a : K e y > < K e y > T a b l e s \ F o u r _ J u n c t i o n \ S u m   o f   T o t a l   n u m b e r   o f   A c c i d e n t s   2 \ A d d i t i o n a l   I n f o \ I m p l i c i t   M e a s u r e < / K e y > < / a : K e y > < a : V a l u e   i : t y p e = " D i a g r a m D i s p l a y V i e w S t a t e I D i a g r a m T a g A d d i t i o n a l I n f o " / > < / a : K e y V a l u e O f D i a g r a m O b j e c t K e y a n y T y p e z b w N T n L X > < a : K e y V a l u e O f D i a g r a m O b j e c t K e y a n y T y p e z b w N T n L X > < a : K e y > < K e y > T a b l e s \ O t h e r < / K e y > < / a : K e y > < a : V a l u e   i : t y p e = " D i a g r a m D i s p l a y N o d e V i e w S t a t e " > < H e i g h t > 1 5 0 < / H e i g h t > < I s E x p a n d e d > t r u e < / I s E x p a n d e d > < L a y e d O u t > t r u e < / L a y e d O u t > < L e f t > 6 5 9 . 8 0 7 6 2 1 1 3 5 3 3 1 6 < / L e f t > < S c r o l l V e r t i c a l O f f s e t > 5 < / S c r o l l V e r t i c a l O f f s e t > < T a b I n d e x > 2 < / T a b I n d e x > < W i d t h > 2 0 0 < / W i d t h > < / a : V a l u e > < / a : K e y V a l u e O f D i a g r a m O b j e c t K e y a n y T y p e z b w N T n L X > < a : K e y V a l u e O f D i a g r a m O b j e c t K e y a n y T y p e z b w N T n L X > < a : K e y > < K e y > T a b l e s \ O t h e r \ C o l u m n s \ S t a t e s / U T s < / K e y > < / a : K e y > < a : V a l u e   i : t y p e = " D i a g r a m D i s p l a y N o d e V i e w S t a t e " > < H e i g h t > 1 5 0 < / H e i g h t > < I s E x p a n d e d > t r u e < / I s E x p a n d e d > < W i d t h > 2 0 0 < / W i d t h > < / a : V a l u e > < / a : K e y V a l u e O f D i a g r a m O b j e c t K e y a n y T y p e z b w N T n L X > < a : K e y V a l u e O f D i a g r a m O b j e c t K e y a n y T y p e z b w N T n L X > < a : K e y > < K e y > T a b l e s \ O t h e r \ C o l u m n s \ T o t a l   n u m b e r   o f   A c c i d e n t s < / K e y > < / a : K e y > < a : V a l u e   i : t y p e = " D i a g r a m D i s p l a y N o d e V i e w S t a t e " > < H e i g h t > 1 5 0 < / H e i g h t > < I s E x p a n d e d > t r u e < / I s E x p a n d e d > < W i d t h > 2 0 0 < / W i d t h > < / a : V a l u e > < / a : K e y V a l u e O f D i a g r a m O b j e c t K e y a n y T y p e z b w N T n L X > < a : K e y V a l u e O f D i a g r a m O b j e c t K e y a n y T y p e z b w N T n L X > < a : K e y > < K e y > T a b l e s \ O t h e r \ C o l u m n s \ P e r s o n s   K i l l e d < / K e y > < / a : K e y > < a : V a l u e   i : t y p e = " D i a g r a m D i s p l a y N o d e V i e w S t a t e " > < H e i g h t > 1 5 0 < / H e i g h t > < I s E x p a n d e d > t r u e < / I s E x p a n d e d > < W i d t h > 2 0 0 < / W i d t h > < / a : V a l u e > < / a : K e y V a l u e O f D i a g r a m O b j e c t K e y a n y T y p e z b w N T n L X > < a : K e y V a l u e O f D i a g r a m O b j e c t K e y a n y T y p e z b w N T n L X > < a : K e y > < K e y > T a b l e s \ O t h e r \ C o l u m n s \ G r e v i o u s l y   I n j u r e d < / K e y > < / a : K e y > < a : V a l u e   i : t y p e = " D i a g r a m D i s p l a y N o d e V i e w S t a t e " > < H e i g h t > 1 5 0 < / H e i g h t > < I s E x p a n d e d > t r u e < / I s E x p a n d e d > < W i d t h > 2 0 0 < / W i d t h > < / a : V a l u e > < / a : K e y V a l u e O f D i a g r a m O b j e c t K e y a n y T y p e z b w N T n L X > < a : K e y V a l u e O f D i a g r a m O b j e c t K e y a n y T y p e z b w N T n L X > < a : K e y > < K e y > T a b l e s \ O t h e r \ C o l u m n s \ M i n o r   I n j u r y < / K e y > < / a : K e y > < a : V a l u e   i : t y p e = " D i a g r a m D i s p l a y N o d e V i e w S t a t e " > < H e i g h t > 1 5 0 < / H e i g h t > < I s E x p a n d e d > t r u e < / I s E x p a n d e d > < W i d t h > 2 0 0 < / W i d t h > < / a : V a l u e > < / a : K e y V a l u e O f D i a g r a m O b j e c t K e y a n y T y p e z b w N T n L X > < a : K e y V a l u e O f D i a g r a m O b j e c t K e y a n y T y p e z b w N T n L X > < a : K e y > < K e y > T a b l e s \ O t h e r \ C o l u m n s \ T o t a l   I n j u r e d < / K e y > < / a : K e y > < a : V a l u e   i : t y p e = " D i a g r a m D i s p l a y N o d e V i e w S t a t e " > < H e i g h t > 1 5 0 < / H e i g h t > < I s E x p a n d e d > t r u e < / I s E x p a n d e d > < W i d t h > 2 0 0 < / W i d t h > < / a : V a l u e > < / a : K e y V a l u e O f D i a g r a m O b j e c t K e y a n y T y p e z b w N T n L X > < a : K e y V a l u e O f D i a g r a m O b j e c t K e y a n y T y p e z b w N T n L X > < a : K e y > < K e y > T a b l e s \ O t h e r \ M e a s u r e s \ S u m   o f   T o t a l   n u m b e r   o f   A c c i d e n t s   3 < / K e y > < / a : K e y > < a : V a l u e   i : t y p e = " D i a g r a m D i s p l a y N o d e V i e w S t a t e " > < H e i g h t > 1 5 0 < / H e i g h t > < I s E x p a n d e d > t r u e < / I s E x p a n d e d > < W i d t h > 2 0 0 < / W i d t h > < / a : V a l u e > < / a : K e y V a l u e O f D i a g r a m O b j e c t K e y a n y T y p e z b w N T n L X > < a : K e y V a l u e O f D i a g r a m O b j e c t K e y a n y T y p e z b w N T n L X > < a : K e y > < K e y > T a b l e s \ O t h e r \ S u m   o f   T o t a l   n u m b e r   o f   A c c i d e n t s   3 \ A d d i t i o n a l   I n f o \ I m p l i c i t   M e a s u r e < / K e y > < / a : K e y > < a : V a l u e   i : t y p e = " D i a g r a m D i s p l a y V i e w S t a t e I D i a g r a m T a g A d d i t i o n a l I n f o " / > < / a : K e y V a l u e O f D i a g r a m O b j e c t K e y a n y T y p e z b w N T n L X > < a : K e y V a l u e O f D i a g r a m O b j e c t K e y a n y T y p e z b w N T n L X > < a : K e y > < K e y > T a b l e s \ R o u n d _ J u n c t i o n < / K e y > < / a : K e y > < a : V a l u e   i : t y p e = " D i a g r a m D i s p l a y N o d e V i e w S t a t e " > < H e i g h t > 1 5 0 < / H e i g h t > < I s E x p a n d e d > t r u e < / I s E x p a n d e d > < L a y e d O u t > t r u e < / L a y e d O u t > < L e f t > 2 8 7 . 7 1 1 4 3 1 7 0 2 9 9 7 2 9 < / L e f t > < T a b I n d e x > 5 < / T a b I n d e x > < T o p > 4 0 2 < / T o p > < W i d t h > 2 0 0 < / W i d t h > < / a : V a l u e > < / a : K e y V a l u e O f D i a g r a m O b j e c t K e y a n y T y p e z b w N T n L X > < a : K e y V a l u e O f D i a g r a m O b j e c t K e y a n y T y p e z b w N T n L X > < a : K e y > < K e y > T a b l e s \ R o u n d _ J u n c t i o n \ C o l u m n s \ S t a t e s / U T s < / K e y > < / a : K e y > < a : V a l u e   i : t y p e = " D i a g r a m D i s p l a y N o d e V i e w S t a t e " > < H e i g h t > 1 5 0 < / H e i g h t > < I s E x p a n d e d > t r u e < / I s E x p a n d e d > < W i d t h > 2 0 0 < / W i d t h > < / a : V a l u e > < / a : K e y V a l u e O f D i a g r a m O b j e c t K e y a n y T y p e z b w N T n L X > < a : K e y V a l u e O f D i a g r a m O b j e c t K e y a n y T y p e z b w N T n L X > < a : K e y > < K e y > T a b l e s \ R o u n d _ J u n c t i o n \ C o l u m n s \ T o t a l   n u m b e r   o f   A c c i d e n t s < / K e y > < / a : K e y > < a : V a l u e   i : t y p e = " D i a g r a m D i s p l a y N o d e V i e w S t a t e " > < H e i g h t > 1 5 0 < / H e i g h t > < I s E x p a n d e d > t r u e < / I s E x p a n d e d > < W i d t h > 2 0 0 < / W i d t h > < / a : V a l u e > < / a : K e y V a l u e O f D i a g r a m O b j e c t K e y a n y T y p e z b w N T n L X > < a : K e y V a l u e O f D i a g r a m O b j e c t K e y a n y T y p e z b w N T n L X > < a : K e y > < K e y > T a b l e s \ R o u n d _ J u n c t i o n \ C o l u m n s \ P e r s o n s   K i l l e d < / K e y > < / a : K e y > < a : V a l u e   i : t y p e = " D i a g r a m D i s p l a y N o d e V i e w S t a t e " > < H e i g h t > 1 5 0 < / H e i g h t > < I s E x p a n d e d > t r u e < / I s E x p a n d e d > < W i d t h > 2 0 0 < / W i d t h > < / a : V a l u e > < / a : K e y V a l u e O f D i a g r a m O b j e c t K e y a n y T y p e z b w N T n L X > < a : K e y V a l u e O f D i a g r a m O b j e c t K e y a n y T y p e z b w N T n L X > < a : K e y > < K e y > T a b l e s \ R o u n d _ J u n c t i o n \ C o l u m n s \ G r e v i o u s l y   I n j u r e d < / K e y > < / a : K e y > < a : V a l u e   i : t y p e = " D i a g r a m D i s p l a y N o d e V i e w S t a t e " > < H e i g h t > 1 5 0 < / H e i g h t > < I s E x p a n d e d > t r u e < / I s E x p a n d e d > < W i d t h > 2 0 0 < / W i d t h > < / a : V a l u e > < / a : K e y V a l u e O f D i a g r a m O b j e c t K e y a n y T y p e z b w N T n L X > < a : K e y V a l u e O f D i a g r a m O b j e c t K e y a n y T y p e z b w N T n L X > < a : K e y > < K e y > T a b l e s \ R o u n d _ J u n c t i o n \ C o l u m n s \ M i n o r   I n j u r y < / K e y > < / a : K e y > < a : V a l u e   i : t y p e = " D i a g r a m D i s p l a y N o d e V i e w S t a t e " > < H e i g h t > 1 5 0 < / H e i g h t > < I s E x p a n d e d > t r u e < / I s E x p a n d e d > < W i d t h > 2 0 0 < / W i d t h > < / a : V a l u e > < / a : K e y V a l u e O f D i a g r a m O b j e c t K e y a n y T y p e z b w N T n L X > < a : K e y V a l u e O f D i a g r a m O b j e c t K e y a n y T y p e z b w N T n L X > < a : K e y > < K e y > T a b l e s \ R o u n d _ J u n c t i o n \ C o l u m n s \ T o t a l   I n j u r e d < / K e y > < / a : K e y > < a : V a l u e   i : t y p e = " D i a g r a m D i s p l a y N o d e V i e w S t a t e " > < H e i g h t > 1 5 0 < / H e i g h t > < I s E x p a n d e d > t r u e < / I s E x p a n d e d > < W i d t h > 2 0 0 < / W i d t h > < / a : V a l u e > < / a : K e y V a l u e O f D i a g r a m O b j e c t K e y a n y T y p e z b w N T n L X > < a : K e y V a l u e O f D i a g r a m O b j e c t K e y a n y T y p e z b w N T n L X > < a : K e y > < K e y > T a b l e s \ R o u n d _ J u n c t i o n \ M e a s u r e s \ S u m   o f   T o t a l   n u m b e r   o f   A c c i d e n t s   4 < / K e y > < / a : K e y > < a : V a l u e   i : t y p e = " D i a g r a m D i s p l a y N o d e V i e w S t a t e " > < H e i g h t > 1 5 0 < / H e i g h t > < I s E x p a n d e d > t r u e < / I s E x p a n d e d > < W i d t h > 2 0 0 < / W i d t h > < / a : V a l u e > < / a : K e y V a l u e O f D i a g r a m O b j e c t K e y a n y T y p e z b w N T n L X > < a : K e y V a l u e O f D i a g r a m O b j e c t K e y a n y T y p e z b w N T n L X > < a : K e y > < K e y > T a b l e s \ R o u n d _ J u n c t i o n \ S u m   o f   T o t a l   n u m b e r   o f   A c c i d e n t s   4 \ A d d i t i o n a l   I n f o \ I m p l i c i t   M e a s u r e < / K e y > < / a : K e y > < a : V a l u e   i : t y p e = " D i a g r a m D i s p l a y V i e w S t a t e I D i a g r a m T a g A d d i t i o n a l I n f o " / > < / a : K e y V a l u e O f D i a g r a m O b j e c t K e y a n y T y p e z b w N T n L X > < a : K e y V a l u e O f D i a g r a m O b j e c t K e y a n y T y p e z b w N T n L X > < a : K e y > < K e y > T a b l e s \ S t a g g e r e d _ J u n c t i o n < / K e y > < / a : K e y > < a : V a l u e   i : t y p e = " D i a g r a m D i s p l a y N o d e V i e w S t a t e " > < H e i g h t > 1 5 0 < / H e i g h t > < I s E x p a n d e d > t r u e < / I s E x p a n d e d > < L a y e d O u t > t r u e < / L a y e d O u t > < T a b I n d e x > 3 < / T a b I n d e x > < T o p > 2 9 6 < / T o p > < W i d t h > 2 0 0 < / W i d t h > < / a : V a l u e > < / a : K e y V a l u e O f D i a g r a m O b j e c t K e y a n y T y p e z b w N T n L X > < a : K e y V a l u e O f D i a g r a m O b j e c t K e y a n y T y p e z b w N T n L X > < a : K e y > < K e y > T a b l e s \ S t a g g e r e d _ J u n c t i o n \ C o l u m n s \ S t a t e s / U T s < / K e y > < / a : K e y > < a : V a l u e   i : t y p e = " D i a g r a m D i s p l a y N o d e V i e w S t a t e " > < H e i g h t > 1 5 0 < / H e i g h t > < I s E x p a n d e d > t r u e < / I s E x p a n d e d > < W i d t h > 2 0 0 < / W i d t h > < / a : V a l u e > < / a : K e y V a l u e O f D i a g r a m O b j e c t K e y a n y T y p e z b w N T n L X > < a : K e y V a l u e O f D i a g r a m O b j e c t K e y a n y T y p e z b w N T n L X > < a : K e y > < K e y > T a b l e s \ S t a g g e r e d _ J u n c t i o n \ C o l u m n s \ T o t a l   n u m b e r   o f   A c c i d e n t s < / K e y > < / a : K e y > < a : V a l u e   i : t y p e = " D i a g r a m D i s p l a y N o d e V i e w S t a t e " > < H e i g h t > 1 5 0 < / H e i g h t > < I s E x p a n d e d > t r u e < / I s E x p a n d e d > < W i d t h > 2 0 0 < / W i d t h > < / a : V a l u e > < / a : K e y V a l u e O f D i a g r a m O b j e c t K e y a n y T y p e z b w N T n L X > < a : K e y V a l u e O f D i a g r a m O b j e c t K e y a n y T y p e z b w N T n L X > < a : K e y > < K e y > T a b l e s \ S t a g g e r e d _ J u n c t i o n \ C o l u m n s \ P e r s o n s   K i l l e d < / K e y > < / a : K e y > < a : V a l u e   i : t y p e = " D i a g r a m D i s p l a y N o d e V i e w S t a t e " > < H e i g h t > 1 5 0 < / H e i g h t > < I s E x p a n d e d > t r u e < / I s E x p a n d e d > < W i d t h > 2 0 0 < / W i d t h > < / a : V a l u e > < / a : K e y V a l u e O f D i a g r a m O b j e c t K e y a n y T y p e z b w N T n L X > < a : K e y V a l u e O f D i a g r a m O b j e c t K e y a n y T y p e z b w N T n L X > < a : K e y > < K e y > T a b l e s \ S t a g g e r e d _ J u n c t i o n \ C o l u m n s \ G r e v i o u s l y   I n j u r e d < / K e y > < / a : K e y > < a : V a l u e   i : t y p e = " D i a g r a m D i s p l a y N o d e V i e w S t a t e " > < H e i g h t > 1 5 0 < / H e i g h t > < I s E x p a n d e d > t r u e < / I s E x p a n d e d > < W i d t h > 2 0 0 < / W i d t h > < / a : V a l u e > < / a : K e y V a l u e O f D i a g r a m O b j e c t K e y a n y T y p e z b w N T n L X > < a : K e y V a l u e O f D i a g r a m O b j e c t K e y a n y T y p e z b w N T n L X > < a : K e y > < K e y > T a b l e s \ S t a g g e r e d _ J u n c t i o n \ C o l u m n s \ M i n o r   I n j u r y < / K e y > < / a : K e y > < a : V a l u e   i : t y p e = " D i a g r a m D i s p l a y N o d e V i e w S t a t e " > < H e i g h t > 1 5 0 < / H e i g h t > < I s E x p a n d e d > t r u e < / I s E x p a n d e d > < W i d t h > 2 0 0 < / W i d t h > < / a : V a l u e > < / a : K e y V a l u e O f D i a g r a m O b j e c t K e y a n y T y p e z b w N T n L X > < a : K e y V a l u e O f D i a g r a m O b j e c t K e y a n y T y p e z b w N T n L X > < a : K e y > < K e y > T a b l e s \ S t a g g e r e d _ J u n c t i o n \ C o l u m n s \ T o t a l   I n j u r e d < / K e y > < / a : K e y > < a : V a l u e   i : t y p e = " D i a g r a m D i s p l a y N o d e V i e w S t a t e " > < H e i g h t > 1 5 0 < / H e i g h t > < I s E x p a n d e d > t r u e < / I s E x p a n d e d > < W i d t h > 2 0 0 < / W i d t h > < / a : V a l u e > < / a : K e y V a l u e O f D i a g r a m O b j e c t K e y a n y T y p e z b w N T n L X > < a : K e y V a l u e O f D i a g r a m O b j e c t K e y a n y T y p e z b w N T n L X > < a : K e y > < K e y > T a b l e s \ S t a g g e r e d _ J u n c t i o n \ M e a s u r e s \ S u m   o f   T o t a l   n u m b e r   o f   A c c i d e n t s   5 < / K e y > < / a : K e y > < a : V a l u e   i : t y p e = " D i a g r a m D i s p l a y N o d e V i e w S t a t e " > < H e i g h t > 1 5 0 < / H e i g h t > < I s E x p a n d e d > t r u e < / I s E x p a n d e d > < W i d t h > 2 0 0 < / W i d t h > < / a : V a l u e > < / a : K e y V a l u e O f D i a g r a m O b j e c t K e y a n y T y p e z b w N T n L X > < a : K e y V a l u e O f D i a g r a m O b j e c t K e y a n y T y p e z b w N T n L X > < a : K e y > < K e y > T a b l e s \ S t a g g e r e d _ J u n c t i o n \ S u m   o f   T o t a l   n u m b e r   o f   A c c i d e n t s   5 \ A d d i t i o n a l   I n f o \ I m p l i c i t   M e a s u r e < / K e y > < / a : K e y > < a : V a l u e   i : t y p e = " D i a g r a m D i s p l a y V i e w S t a t e I D i a g r a m T a g A d d i t i o n a l I n f o " / > < / a : K e y V a l u e O f D i a g r a m O b j e c t K e y a n y T y p e z b w N T n L X > < a : K e y V a l u e O f D i a g r a m O b j e c t K e y a n y T y p e z b w N T n L X > < a : K e y > < K e y > T a b l e s \ T _ J u n c t i o n < / K e y > < / a : K e y > < a : V a l u e   i : t y p e = " D i a g r a m D i s p l a y N o d e V i e w S t a t e " > < H e i g h t > 1 5 0 < / H e i g h t > < I s E x p a n d e d > t r u e < / I s E x p a n d e d > < L a y e d O u t > t r u e < / L a y e d O u t > < L e f t > 8 1 8 . 5 1 9 0 5 2 8 3 8 3 2 9 1 2 < / L e f t > < T a b I n d e x > 4 < / T a b I n d e x > < T o p > 2 5 9 < / T o p > < W i d t h > 2 0 0 < / W i d t h > < / a : V a l u e > < / a : K e y V a l u e O f D i a g r a m O b j e c t K e y a n y T y p e z b w N T n L X > < a : K e y V a l u e O f D i a g r a m O b j e c t K e y a n y T y p e z b w N T n L X > < a : K e y > < K e y > T a b l e s \ T _ J u n c t i o n \ C o l u m n s \ S t a t e s / U T s < / K e y > < / a : K e y > < a : V a l u e   i : t y p e = " D i a g r a m D i s p l a y N o d e V i e w S t a t e " > < H e i g h t > 1 5 0 < / H e i g h t > < I s E x p a n d e d > t r u e < / I s E x p a n d e d > < W i d t h > 2 0 0 < / W i d t h > < / a : V a l u e > < / a : K e y V a l u e O f D i a g r a m O b j e c t K e y a n y T y p e z b w N T n L X > < a : K e y V a l u e O f D i a g r a m O b j e c t K e y a n y T y p e z b w N T n L X > < a : K e y > < K e y > T a b l e s \ T _ J u n c t i o n \ C o l u m n s \ T o t a l   n u m b e r   o f   A c c i d e n t s < / K e y > < / a : K e y > < a : V a l u e   i : t y p e = " D i a g r a m D i s p l a y N o d e V i e w S t a t e " > < H e i g h t > 1 5 0 < / H e i g h t > < I s E x p a n d e d > t r u e < / I s E x p a n d e d > < W i d t h > 2 0 0 < / W i d t h > < / a : V a l u e > < / a : K e y V a l u e O f D i a g r a m O b j e c t K e y a n y T y p e z b w N T n L X > < a : K e y V a l u e O f D i a g r a m O b j e c t K e y a n y T y p e z b w N T n L X > < a : K e y > < K e y > T a b l e s \ T _ J u n c t i o n \ C o l u m n s \ R a n k   o f   A c c i d e n t s < / K e y > < / a : K e y > < a : V a l u e   i : t y p e = " D i a g r a m D i s p l a y N o d e V i e w S t a t e " > < H e i g h t > 1 5 0 < / H e i g h t > < I s E x p a n d e d > t r u e < / I s E x p a n d e d > < W i d t h > 2 0 0 < / W i d t h > < / a : V a l u e > < / a : K e y V a l u e O f D i a g r a m O b j e c t K e y a n y T y p e z b w N T n L X > < a : K e y V a l u e O f D i a g r a m O b j e c t K e y a n y T y p e z b w N T n L X > < a : K e y > < K e y > T a b l e s \ T _ J u n c t i o n \ C o l u m n s \ P e r s o n s   K i l l e d < / K e y > < / a : K e y > < a : V a l u e   i : t y p e = " D i a g r a m D i s p l a y N o d e V i e w S t a t e " > < H e i g h t > 1 5 0 < / H e i g h t > < I s E x p a n d e d > t r u e < / I s E x p a n d e d > < W i d t h > 2 0 0 < / W i d t h > < / a : V a l u e > < / a : K e y V a l u e O f D i a g r a m O b j e c t K e y a n y T y p e z b w N T n L X > < a : K e y V a l u e O f D i a g r a m O b j e c t K e y a n y T y p e z b w N T n L X > < a : K e y > < K e y > T a b l e s \ T _ J u n c t i o n \ C o l u m n s \ R a n k   o f   P e r s o n s   K i l l e d < / K e y > < / a : K e y > < a : V a l u e   i : t y p e = " D i a g r a m D i s p l a y N o d e V i e w S t a t e " > < H e i g h t > 1 5 0 < / H e i g h t > < I s E x p a n d e d > t r u e < / I s E x p a n d e d > < W i d t h > 2 0 0 < / W i d t h > < / a : V a l u e > < / a : K e y V a l u e O f D i a g r a m O b j e c t K e y a n y T y p e z b w N T n L X > < a : K e y V a l u e O f D i a g r a m O b j e c t K e y a n y T y p e z b w N T n L X > < a : K e y > < K e y > T a b l e s \ T _ J u n c t i o n \ C o l u m n s \ G r e v i o u s l y   I n j u r e d < / K e y > < / a : K e y > < a : V a l u e   i : t y p e = " D i a g r a m D i s p l a y N o d e V i e w S t a t e " > < H e i g h t > 1 5 0 < / H e i g h t > < I s E x p a n d e d > t r u e < / I s E x p a n d e d > < W i d t h > 2 0 0 < / W i d t h > < / a : V a l u e > < / a : K e y V a l u e O f D i a g r a m O b j e c t K e y a n y T y p e z b w N T n L X > < a : K e y V a l u e O f D i a g r a m O b j e c t K e y a n y T y p e z b w N T n L X > < a : K e y > < K e y > T a b l e s \ T _ J u n c t i o n \ C o l u m n s \ M i n o r   I n j u r y < / K e y > < / a : K e y > < a : V a l u e   i : t y p e = " D i a g r a m D i s p l a y N o d e V i e w S t a t e " > < H e i g h t > 1 5 0 < / H e i g h t > < I s E x p a n d e d > t r u e < / I s E x p a n d e d > < W i d t h > 2 0 0 < / W i d t h > < / a : V a l u e > < / a : K e y V a l u e O f D i a g r a m O b j e c t K e y a n y T y p e z b w N T n L X > < a : K e y V a l u e O f D i a g r a m O b j e c t K e y a n y T y p e z b w N T n L X > < a : K e y > < K e y > T a b l e s \ T _ J u n c t i o n \ C o l u m n s \ T o t a l   I n j u r e d < / K e y > < / a : K e y > < a : V a l u e   i : t y p e = " D i a g r a m D i s p l a y N o d e V i e w S t a t e " > < H e i g h t > 1 5 0 < / H e i g h t > < I s E x p a n d e d > t r u e < / I s E x p a n d e d > < W i d t h > 2 0 0 < / W i d t h > < / a : V a l u e > < / a : K e y V a l u e O f D i a g r a m O b j e c t K e y a n y T y p e z b w N T n L X > < a : K e y V a l u e O f D i a g r a m O b j e c t K e y a n y T y p e z b w N T n L X > < a : K e y > < K e y > T a b l e s \ T _ J u n c t i o n \ M e a s u r e s \ S u m   o f   T o t a l   n u m b e r   o f   A c c i d e n t s   6 < / K e y > < / a : K e y > < a : V a l u e   i : t y p e = " D i a g r a m D i s p l a y N o d e V i e w S t a t e " > < H e i g h t > 1 5 0 < / H e i g h t > < I s E x p a n d e d > t r u e < / I s E x p a n d e d > < W i d t h > 2 0 0 < / W i d t h > < / a : V a l u e > < / a : K e y V a l u e O f D i a g r a m O b j e c t K e y a n y T y p e z b w N T n L X > < a : K e y V a l u e O f D i a g r a m O b j e c t K e y a n y T y p e z b w N T n L X > < a : K e y > < K e y > T a b l e s \ T _ J u n c t i o n \ S u m   o f   T o t a l   n u m b e r   o f   A c c i d e n t s   6 \ A d d i t i o n a l   I n f o \ I m p l i c i t   M e a s u r e < / K e y > < / a : K e y > < a : V a l u e   i : t y p e = " D i a g r a m D i s p l a y V i e w S t a t e I D i a g r a m T a g A d d i t i o n a l I n f o " / > < / a : K e y V a l u e O f D i a g r a m O b j e c t K e y a n y T y p e z b w N T n L X > < a : K e y V a l u e O f D i a g r a m O b j e c t K e y a n y T y p e z b w N T n L X > < a : K e y > < K e y > T a b l e s \ Y _ J u n c t i o n < / K e y > < / a : K e y > < a : V a l u e   i : t y p e = " D i a g r a m D i s p l a y N o d e V i e w S t a t e " > < H e i g h t > 1 5 0 < / H e i g h t > < I s E x p a n d e d > t r u e < / I s E x p a n d e d > < L a y e d O u t > t r u e < / L a y e d O u t > < L e f t > 6 0 0 . 4 2 2 8 6 3 4 0 5 9 9 4 9 2 < / L e f t > < T a b I n d e x > 6 < / T a b I n d e x > < T o p > 4 5 3 < / T o p > < W i d t h > 2 0 0 < / W i d t h > < / a : V a l u e > < / a : K e y V a l u e O f D i a g r a m O b j e c t K e y a n y T y p e z b w N T n L X > < a : K e y V a l u e O f D i a g r a m O b j e c t K e y a n y T y p e z b w N T n L X > < a : K e y > < K e y > T a b l e s \ Y _ J u n c t i o n \ C o l u m n s \ S t a t e s / U T s < / K e y > < / a : K e y > < a : V a l u e   i : t y p e = " D i a g r a m D i s p l a y N o d e V i e w S t a t e " > < H e i g h t > 1 5 0 < / H e i g h t > < I s E x p a n d e d > t r u e < / I s E x p a n d e d > < W i d t h > 2 0 0 < / W i d t h > < / a : V a l u e > < / a : K e y V a l u e O f D i a g r a m O b j e c t K e y a n y T y p e z b w N T n L X > < a : K e y V a l u e O f D i a g r a m O b j e c t K e y a n y T y p e z b w N T n L X > < a : K e y > < K e y > T a b l e s \ Y _ J u n c t i o n \ C o l u m n s \ T o t a l   n u m b e r   o f   A c c i d e n t s < / K e y > < / a : K e y > < a : V a l u e   i : t y p e = " D i a g r a m D i s p l a y N o d e V i e w S t a t e " > < H e i g h t > 1 5 0 < / H e i g h t > < I s E x p a n d e d > t r u e < / I s E x p a n d e d > < W i d t h > 2 0 0 < / W i d t h > < / a : V a l u e > < / a : K e y V a l u e O f D i a g r a m O b j e c t K e y a n y T y p e z b w N T n L X > < a : K e y V a l u e O f D i a g r a m O b j e c t K e y a n y T y p e z b w N T n L X > < a : K e y > < K e y > T a b l e s \ Y _ J u n c t i o n \ C o l u m n s \ P e r s o n s   K i l l e d < / K e y > < / a : K e y > < a : V a l u e   i : t y p e = " D i a g r a m D i s p l a y N o d e V i e w S t a t e " > < H e i g h t > 1 5 0 < / H e i g h t > < I s E x p a n d e d > t r u e < / I s E x p a n d e d > < W i d t h > 2 0 0 < / W i d t h > < / a : V a l u e > < / a : K e y V a l u e O f D i a g r a m O b j e c t K e y a n y T y p e z b w N T n L X > < a : K e y V a l u e O f D i a g r a m O b j e c t K e y a n y T y p e z b w N T n L X > < a : K e y > < K e y > T a b l e s \ Y _ J u n c t i o n \ C o l u m n s \ G r e v i o u s l y   I n j u r e d < / K e y > < / a : K e y > < a : V a l u e   i : t y p e = " D i a g r a m D i s p l a y N o d e V i e w S t a t e " > < H e i g h t > 1 5 0 < / H e i g h t > < I s E x p a n d e d > t r u e < / I s E x p a n d e d > < W i d t h > 2 0 0 < / W i d t h > < / a : V a l u e > < / a : K e y V a l u e O f D i a g r a m O b j e c t K e y a n y T y p e z b w N T n L X > < a : K e y V a l u e O f D i a g r a m O b j e c t K e y a n y T y p e z b w N T n L X > < a : K e y > < K e y > T a b l e s \ Y _ J u n c t i o n \ C o l u m n s \ M i n o r   I n j u r y < / K e y > < / a : K e y > < a : V a l u e   i : t y p e = " D i a g r a m D i s p l a y N o d e V i e w S t a t e " > < H e i g h t > 1 5 0 < / H e i g h t > < I s E x p a n d e d > t r u e < / I s E x p a n d e d > < W i d t h > 2 0 0 < / W i d t h > < / a : V a l u e > < / a : K e y V a l u e O f D i a g r a m O b j e c t K e y a n y T y p e z b w N T n L X > < a : K e y V a l u e O f D i a g r a m O b j e c t K e y a n y T y p e z b w N T n L X > < a : K e y > < K e y > T a b l e s \ Y _ J u n c t i o n \ C o l u m n s \ T o t a l   I n j u r e d < / K e y > < / a : K e y > < a : V a l u e   i : t y p e = " D i a g r a m D i s p l a y N o d e V i e w S t a t e " > < H e i g h t > 1 5 0 < / H e i g h t > < I s E x p a n d e d > t r u e < / I s E x p a n d e d > < W i d t h > 2 0 0 < / W i d t h > < / a : V a l u e > < / a : K e y V a l u e O f D i a g r a m O b j e c t K e y a n y T y p e z b w N T n L X > < a : K e y V a l u e O f D i a g r a m O b j e c t K e y a n y T y p e z b w N T n L X > < a : K e y > < K e y > T a b l e s \ Y _ J u n c t i o n \ M e a s u r e s \ S u m   o f   T o t a l   n u m b e r   o f   A c c i d e n t s   7 < / K e y > < / a : K e y > < a : V a l u e   i : t y p e = " D i a g r a m D i s p l a y N o d e V i e w S t a t e " > < H e i g h t > 1 5 0 < / H e i g h t > < I s E x p a n d e d > t r u e < / I s E x p a n d e d > < W i d t h > 2 0 0 < / W i d t h > < / a : V a l u e > < / a : K e y V a l u e O f D i a g r a m O b j e c t K e y a n y T y p e z b w N T n L X > < a : K e y V a l u e O f D i a g r a m O b j e c t K e y a n y T y p e z b w N T n L X > < a : K e y > < K e y > T a b l e s \ Y _ J u n c t i o n \ S u m   o f   T o t a l   n u m b e r   o f   A c c i d e n t s   7 \ A d d i t i o n a l   I n f o \ I m p l i c i t   M e a s u r e < / K e y > < / a : K e y > < a : V a l u e   i : t y p e = " D i a g r a m D i s p l a y V i e w S t a t e I D i a g r a m T a g A d d i t i o n a l I n f o " / > < / a : K e y V a l u e O f D i a g r a m O b j e c t K e y a n y T y p e z b w N T n L X > < a : K e y V a l u e O f D i a g r a m O b j e c t K e y a n y T y p e z b w N T n L X > < a : K e y > < K e y > R e l a t i o n s h i p s \ & l t ; T a b l e s \ O t h e r \ C o l u m n s \ S t a t e s / U T s & g t ; - & l t ; T a b l e s \ F o u r _ J u n c t i o n \ C o l u m n s \ S t a t e s / U T s & g t ; < / K e y > < / a : K e y > < a : V a l u e   i : t y p e = " D i a g r a m D i s p l a y L i n k V i e w S t a t e " > < A u t o m a t i o n P r o p e r t y H e l p e r T e x t > E n d   p o i n t   1 :   ( 6 4 3 . 8 0 7 6 2 1 1 3 5 3 3 2 , 4 5 ) .   E n d   p o i n t   2 :   ( 5 4 5 . 9 0 3 8 1 0 5 6 7 6 6 6 , 4 5 )   < / A u t o m a t i o n P r o p e r t y H e l p e r T e x t > < L a y e d O u t > t r u e < / L a y e d O u t > < P o i n t s   x m l n s : b = " h t t p : / / s c h e m a s . d a t a c o n t r a c t . o r g / 2 0 0 4 / 0 7 / S y s t e m . W i n d o w s " > < b : P o i n t > < b : _ x > 6 4 3 . 8 0 7 6 2 1 1 3 5 3 3 1 6 < / b : _ x > < b : _ y > 4 5 < / b : _ y > < / b : P o i n t > < b : P o i n t > < b : _ x > 5 4 5 . 9 0 3 8 1 0 5 6 7 6 6 5 8 < / b : _ x > < b : _ y > 4 5 < / b : _ y > < / b : P o i n t > < / P o i n t s > < / a : V a l u e > < / a : K e y V a l u e O f D i a g r a m O b j e c t K e y a n y T y p e z b w N T n L X > < a : K e y V a l u e O f D i a g r a m O b j e c t K e y a n y T y p e z b w N T n L X > < a : K e y > < K e y > R e l a t i o n s h i p s \ & l t ; T a b l e s \ O t h e r \ C o l u m n s \ S t a t e s / U T s & g t ; - & l t ; T a b l e s \ F o u r _ J u n c t i o n \ C o l u m n s \ S t a t e s / U T s & g t ; \ F K < / K e y > < / a : K e y > < a : V a l u e   i : t y p e = " D i a g r a m D i s p l a y L i n k E n d p o i n t V i e w S t a t e " > < H e i g h t > 1 6 < / H e i g h t > < L a b e l L o c a t i o n   x m l n s : b = " h t t p : / / s c h e m a s . d a t a c o n t r a c t . o r g / 2 0 0 4 / 0 7 / S y s t e m . W i n d o w s " > < b : _ x > 6 4 3 . 8 0 7 6 2 1 1 3 5 3 3 1 6 < / b : _ x > < b : _ y > 3 7 < / b : _ y > < / L a b e l L o c a t i o n > < L o c a t i o n   x m l n s : b = " h t t p : / / s c h e m a s . d a t a c o n t r a c t . o r g / 2 0 0 4 / 0 7 / S y s t e m . W i n d o w s " > < b : _ x > 6 5 9 . 8 0 7 6 2 1 1 3 5 3 3 1 6 < / b : _ x > < b : _ y > 4 5 < / b : _ y > < / L o c a t i o n > < S h a p e R o t a t e A n g l e > 1 8 0 < / S h a p e R o t a t e A n g l e > < W i d t h > 1 6 < / W i d t h > < / a : V a l u e > < / a : K e y V a l u e O f D i a g r a m O b j e c t K e y a n y T y p e z b w N T n L X > < a : K e y V a l u e O f D i a g r a m O b j e c t K e y a n y T y p e z b w N T n L X > < a : K e y > < K e y > R e l a t i o n s h i p s \ & l t ; T a b l e s \ O t h e r \ C o l u m n s \ S t a t e s / U T s & g t ; - & l t ; T a b l e s \ F o u r _ J u n c t i o n \ C o l u m n s \ S t a t e s / U T s & g t ; \ P K < / K e y > < / a : K e y > < a : V a l u e   i : t y p e = " D i a g r a m D i s p l a y L i n k E n d p o i n t V i e w S t a t e " > < H e i g h t > 1 6 < / H e i g h t > < L a b e l L o c a t i o n   x m l n s : b = " h t t p : / / s c h e m a s . d a t a c o n t r a c t . o r g / 2 0 0 4 / 0 7 / S y s t e m . W i n d o w s " > < b : _ x > 5 2 9 . 9 0 3 8 1 0 5 6 7 6 6 5 8 < / b : _ x > < b : _ y > 3 7 < / b : _ y > < / L a b e l L o c a t i o n > < L o c a t i o n   x m l n s : b = " h t t p : / / s c h e m a s . d a t a c o n t r a c t . o r g / 2 0 0 4 / 0 7 / S y s t e m . W i n d o w s " > < b : _ x > 5 2 9 . 9 0 3 8 1 0 5 6 7 6 6 5 8 < / b : _ x > < b : _ y > 4 5 < / b : _ y > < / L o c a t i o n > < S h a p e R o t a t e A n g l e > 3 6 0 < / S h a p e R o t a t e A n g l e > < W i d t h > 1 6 < / W i d t h > < / a : V a l u e > < / a : K e y V a l u e O f D i a g r a m O b j e c t K e y a n y T y p e z b w N T n L X > < a : K e y V a l u e O f D i a g r a m O b j e c t K e y a n y T y p e z b w N T n L X > < a : K e y > < K e y > R e l a t i o n s h i p s \ & l t ; T a b l e s \ O t h e r \ C o l u m n s \ S t a t e s / U T s & g t ; - & l t ; T a b l e s \ F o u r _ J u n c t i o n \ C o l u m n s \ S t a t e s / U T s & g t ; \ C r o s s F i l t e r < / K e y > < / a : K e y > < a : V a l u e   i : t y p e = " D i a g r a m D i s p l a y L i n k C r o s s F i l t e r V i e w S t a t e " > < P o i n t s   x m l n s : b = " h t t p : / / s c h e m a s . d a t a c o n t r a c t . o r g / 2 0 0 4 / 0 7 / S y s t e m . W i n d o w s " > < b : P o i n t > < b : _ x > 6 4 3 . 8 0 7 6 2 1 1 3 5 3 3 1 6 < / b : _ x > < b : _ y > 4 5 < / b : _ y > < / b : P o i n t > < b : P o i n t > < b : _ x > 5 4 5 . 9 0 3 8 1 0 5 6 7 6 6 5 8 < / b : _ x > < b : _ y > 4 5 < / b : _ y > < / b : P o i n t > < / P o i n t s > < / a : V a l u e > < / a : K e y V a l u e O f D i a g r a m O b j e c t K e y a n y T y p e z b w N T n L X > < a : K e y V a l u e O f D i a g r a m O b j e c t K e y a n y T y p e z b w N T n L X > < a : K e y > < K e y > R e l a t i o n s h i p s \ & l t ; T a b l e s \ O t h e r \ C o l u m n s \ S t a t e s / U T s & g t ; - & l t ; T a b l e s \ Y _ J u n c t i o n \ C o l u m n s \ S t a t e s / U T s & g t ; < / K e y > < / a : K e y > < a : V a l u e   i : t y p e = " D i a g r a m D i s p l a y L i n k V i e w S t a t e " > < A u t o m a t i o n P r o p e r t y H e l p e r T e x t > E n d   p o i n t   1 :   ( 7 4 8 . 8 6 2 0 6 7 , 1 6 6 ) .   E n d   p o i n t   2 :   ( 6 9 0 . 4 2 2 8 6 3 , 4 3 7 )   < / A u t o m a t i o n P r o p e r t y H e l p e r T e x t > < L a y e d O u t > t r u e < / L a y e d O u t > < P o i n t s   x m l n s : b = " h t t p : / / s c h e m a s . d a t a c o n t r a c t . o r g / 2 0 0 4 / 0 7 / S y s t e m . W i n d o w s " > < b : P o i n t > < b : _ x > 7 4 8 . 8 6 2 0 6 7 0 0 0 0 0 0 1 4 < / b : _ x > < b : _ y > 1 6 6 < / b : _ y > < / b : P o i n t > < b : P o i n t > < b : _ x > 7 4 8 . 8 6 2 0 6 7 < / b : _ x > < b : _ y > 3 5 3 . 6 6 6 6 6 7 < / b : _ y > < / b : P o i n t > < b : P o i n t > < b : _ x > 7 4 6 . 8 6 2 0 6 7 < / b : _ x > < b : _ y > 3 5 5 . 6 6 6 6 6 7 < / b : _ y > < / b : P o i n t > < b : P o i n t > < b : _ x > 6 9 2 . 4 2 2 8 6 3 < / b : _ x > < b : _ y > 3 5 5 . 6 6 6 6 6 7 < / b : _ y > < / b : P o i n t > < b : P o i n t > < b : _ x > 6 9 0 . 4 2 2 8 6 3 < / b : _ x > < b : _ y > 3 5 7 . 6 6 6 6 6 7 < / b : _ y > < / b : P o i n t > < b : P o i n t > < b : _ x > 6 9 0 . 4 2 2 8 6 3 < / b : _ x > < b : _ y > 4 3 7 . 0 0 0 0 0 0 0 0 0 0 0 0 0 6 < / b : _ y > < / b : P o i n t > < / P o i n t s > < / a : V a l u e > < / a : K e y V a l u e O f D i a g r a m O b j e c t K e y a n y T y p e z b w N T n L X > < a : K e y V a l u e O f D i a g r a m O b j e c t K e y a n y T y p e z b w N T n L X > < a : K e y > < K e y > R e l a t i o n s h i p s \ & l t ; T a b l e s \ O t h e r \ C o l u m n s \ S t a t e s / U T s & g t ; - & l t ; T a b l e s \ Y _ J u n c t i o n \ C o l u m n s \ S t a t e s / U T s & g t ; \ F K < / K e y > < / a : K e y > < a : V a l u e   i : t y p e = " D i a g r a m D i s p l a y L i n k E n d p o i n t V i e w S t a t e " > < H e i g h t > 1 6 < / H e i g h t > < L a b e l L o c a t i o n   x m l n s : b = " h t t p : / / s c h e m a s . d a t a c o n t r a c t . o r g / 2 0 0 4 / 0 7 / S y s t e m . W i n d o w s " > < b : _ x > 7 4 0 . 8 6 2 0 6 7 0 0 0 0 0 0 1 4 < / b : _ x > < b : _ y > 1 5 0 < / b : _ y > < / L a b e l L o c a t i o n > < L o c a t i o n   x m l n s : b = " h t t p : / / s c h e m a s . d a t a c o n t r a c t . o r g / 2 0 0 4 / 0 7 / S y s t e m . W i n d o w s " > < b : _ x > 7 4 8 . 8 6 2 0 6 7 0 0 0 0 0 0 1 4 < / b : _ x > < b : _ y > 1 5 0 < / b : _ y > < / L o c a t i o n > < S h a p e R o t a t e A n g l e > 9 0 < / S h a p e R o t a t e A n g l e > < W i d t h > 1 6 < / W i d t h > < / a : V a l u e > < / a : K e y V a l u e O f D i a g r a m O b j e c t K e y a n y T y p e z b w N T n L X > < a : K e y V a l u e O f D i a g r a m O b j e c t K e y a n y T y p e z b w N T n L X > < a : K e y > < K e y > R e l a t i o n s h i p s \ & l t ; T a b l e s \ O t h e r \ C o l u m n s \ S t a t e s / U T s & g t ; - & l t ; T a b l e s \ Y _ J u n c t i o n \ C o l u m n s \ S t a t e s / U T s & g t ; \ P K < / K e y > < / a : K e y > < a : V a l u e   i : t y p e = " D i a g r a m D i s p l a y L i n k E n d p o i n t V i e w S t a t e " > < H e i g h t > 1 6 < / H e i g h t > < L a b e l L o c a t i o n   x m l n s : b = " h t t p : / / s c h e m a s . d a t a c o n t r a c t . o r g / 2 0 0 4 / 0 7 / S y s t e m . W i n d o w s " > < b : _ x > 6 8 2 . 4 2 2 8 6 3 < / b : _ x > < b : _ y > 4 3 7 . 0 0 0 0 0 0 0 0 0 0 0 0 0 6 < / b : _ y > < / L a b e l L o c a t i o n > < L o c a t i o n   x m l n s : b = " h t t p : / / s c h e m a s . d a t a c o n t r a c t . o r g / 2 0 0 4 / 0 7 / S y s t e m . W i n d o w s " > < b : _ x > 6 9 0 . 4 2 2 8 6 3 < / b : _ x > < b : _ y > 4 5 3 < / b : _ y > < / L o c a t i o n > < S h a p e R o t a t e A n g l e > 2 7 0 < / S h a p e R o t a t e A n g l e > < W i d t h > 1 6 < / W i d t h > < / a : V a l u e > < / a : K e y V a l u e O f D i a g r a m O b j e c t K e y a n y T y p e z b w N T n L X > < a : K e y V a l u e O f D i a g r a m O b j e c t K e y a n y T y p e z b w N T n L X > < a : K e y > < K e y > R e l a t i o n s h i p s \ & l t ; T a b l e s \ O t h e r \ C o l u m n s \ S t a t e s / U T s & g t ; - & l t ; T a b l e s \ Y _ J u n c t i o n \ C o l u m n s \ S t a t e s / U T s & g t ; \ C r o s s F i l t e r < / K e y > < / a : K e y > < a : V a l u e   i : t y p e = " D i a g r a m D i s p l a y L i n k C r o s s F i l t e r V i e w S t a t e " > < P o i n t s   x m l n s : b = " h t t p : / / s c h e m a s . d a t a c o n t r a c t . o r g / 2 0 0 4 / 0 7 / S y s t e m . W i n d o w s " > < b : P o i n t > < b : _ x > 7 4 8 . 8 6 2 0 6 7 0 0 0 0 0 0 1 4 < / b : _ x > < b : _ y > 1 6 6 < / b : _ y > < / b : P o i n t > < b : P o i n t > < b : _ x > 7 4 8 . 8 6 2 0 6 7 < / b : _ x > < b : _ y > 3 5 3 . 6 6 6 6 6 7 < / b : _ y > < / b : P o i n t > < b : P o i n t > < b : _ x > 7 4 6 . 8 6 2 0 6 7 < / b : _ x > < b : _ y > 3 5 5 . 6 6 6 6 6 7 < / b : _ y > < / b : P o i n t > < b : P o i n t > < b : _ x > 6 9 2 . 4 2 2 8 6 3 < / b : _ x > < b : _ y > 3 5 5 . 6 6 6 6 6 7 < / b : _ y > < / b : P o i n t > < b : P o i n t > < b : _ x > 6 9 0 . 4 2 2 8 6 3 < / b : _ x > < b : _ y > 3 5 7 . 6 6 6 6 6 7 < / b : _ y > < / b : P o i n t > < b : P o i n t > < b : _ x > 6 9 0 . 4 2 2 8 6 3 < / b : _ x > < b : _ y > 4 3 7 . 0 0 0 0 0 0 0 0 0 0 0 0 0 6 < / b : _ y > < / b : P o i n t > < / P o i n t s > < / a : V a l u e > < / a : K e y V a l u e O f D i a g r a m O b j e c t K e y a n y T y p e z b w N T n L X > < a : K e y V a l u e O f D i a g r a m O b j e c t K e y a n y T y p e z b w N T n L X > < a : K e y > < K e y > R e l a t i o n s h i p s \ & l t ; T a b l e s \ O t h e r \ C o l u m n s \ S t a t e s / U T s & g t ; - & l t ; T a b l e s \ R o u n d _ J u n c t i o n \ C o l u m n s \ S t a t e s / U T s & g t ; < / K e y > < / a : K e y > < a : V a l u e   i : t y p e = " D i a g r a m D i s p l a y L i n k V i e w S t a t e " > < A u t o m a t i o n P r o p e r t y H e l p e r T e x t > E n d   p o i n t   1 :   ( 6 4 3 . 8 0 7 6 2 1 1 3 5 3 3 2 , 8 5 ) .   E n d   p o i n t   2 :   ( 5 0 3 . 7 1 1 4 3 1 7 0 2 9 9 7 , 4 6 7 )   < / A u t o m a t i o n P r o p e r t y H e l p e r T e x t > < L a y e d O u t > t r u e < / L a y e d O u t > < P o i n t s   x m l n s : b = " h t t p : / / s c h e m a s . d a t a c o n t r a c t . o r g / 2 0 0 4 / 0 7 / S y s t e m . W i n d o w s " > < b : P o i n t > < b : _ x > 6 4 3 . 8 0 7 6 2 1 1 3 5 3 3 1 6 < / b : _ x > < b : _ y > 8 5 < / b : _ y > < / b : P o i n t > < b : P o i n t > < b : _ x > 5 5 6 . 4 0 3 8 1 0 9 6 4 7 1 1 4 < / b : _ x > < b : _ y > 8 5 < / b : _ y > < / b : P o i n t > < b : P o i n t > < b : _ x > 5 5 4 . 4 0 3 8 1 0 9 6 4 7 1 1 4 < / b : _ x > < b : _ y > 8 7 < / b : _ y > < / b : P o i n t > < b : P o i n t > < b : _ x > 5 5 4 . 4 0 3 8 1 0 9 6 4 7 1 1 4 < / b : _ x > < b : _ y > 4 6 5 < / b : _ y > < / b : P o i n t > < b : P o i n t > < b : _ x > 5 5 2 . 4 0 3 8 1 0 9 6 4 7 1 1 4 < / b : _ x > < b : _ y > 4 6 7 < / b : _ y > < / b : P o i n t > < b : P o i n t > < b : _ x > 5 0 3 . 7 1 1 4 3 1 7 0 2 9 9 7 2 9 < / b : _ x > < b : _ y > 4 6 7 < / b : _ y > < / b : P o i n t > < / P o i n t s > < / a : V a l u e > < / a : K e y V a l u e O f D i a g r a m O b j e c t K e y a n y T y p e z b w N T n L X > < a : K e y V a l u e O f D i a g r a m O b j e c t K e y a n y T y p e z b w N T n L X > < a : K e y > < K e y > R e l a t i o n s h i p s \ & l t ; T a b l e s \ O t h e r \ C o l u m n s \ S t a t e s / U T s & g t ; - & l t ; T a b l e s \ R o u n d _ J u n c t i o n \ C o l u m n s \ S t a t e s / U T s & g t ; \ F K < / K e y > < / a : K e y > < a : V a l u e   i : t y p e = " D i a g r a m D i s p l a y L i n k E n d p o i n t V i e w S t a t e " > < H e i g h t > 1 6 < / H e i g h t > < L a b e l L o c a t i o n   x m l n s : b = " h t t p : / / s c h e m a s . d a t a c o n t r a c t . o r g / 2 0 0 4 / 0 7 / S y s t e m . W i n d o w s " > < b : _ x > 6 4 3 . 8 0 7 6 2 1 1 3 5 3 3 1 6 < / b : _ x > < b : _ y > 7 7 < / b : _ y > < / L a b e l L o c a t i o n > < L o c a t i o n   x m l n s : b = " h t t p : / / s c h e m a s . d a t a c o n t r a c t . o r g / 2 0 0 4 / 0 7 / S y s t e m . W i n d o w s " > < b : _ x > 6 5 9 . 8 0 7 6 2 1 1 3 5 3 3 1 6 < / b : _ x > < b : _ y > 8 5 < / b : _ y > < / L o c a t i o n > < S h a p e R o t a t e A n g l e > 1 8 0 < / S h a p e R o t a t e A n g l e > < W i d t h > 1 6 < / W i d t h > < / a : V a l u e > < / a : K e y V a l u e O f D i a g r a m O b j e c t K e y a n y T y p e z b w N T n L X > < a : K e y V a l u e O f D i a g r a m O b j e c t K e y a n y T y p e z b w N T n L X > < a : K e y > < K e y > R e l a t i o n s h i p s \ & l t ; T a b l e s \ O t h e r \ C o l u m n s \ S t a t e s / U T s & g t ; - & l t ; T a b l e s \ R o u n d _ J u n c t i o n \ C o l u m n s \ S t a t e s / U T s & g t ; \ P K < / K e y > < / a : K e y > < a : V a l u e   i : t y p e = " D i a g r a m D i s p l a y L i n k E n d p o i n t V i e w S t a t e " > < H e i g h t > 1 6 < / H e i g h t > < L a b e l L o c a t i o n   x m l n s : b = " h t t p : / / s c h e m a s . d a t a c o n t r a c t . o r g / 2 0 0 4 / 0 7 / S y s t e m . W i n d o w s " > < b : _ x > 4 8 7 . 7 1 1 4 3 1 7 0 2 9 9 7 2 9 < / b : _ x > < b : _ y > 4 5 9 < / b : _ y > < / L a b e l L o c a t i o n > < L o c a t i o n   x m l n s : b = " h t t p : / / s c h e m a s . d a t a c o n t r a c t . o r g / 2 0 0 4 / 0 7 / S y s t e m . W i n d o w s " > < b : _ x > 4 8 7 . 7 1 1 4 3 1 7 0 2 9 9 7 2 9 < / b : _ x > < b : _ y > 4 6 7 < / b : _ y > < / L o c a t i o n > < S h a p e R o t a t e A n g l e > 3 6 0 < / S h a p e R o t a t e A n g l e > < W i d t h > 1 6 < / W i d t h > < / a : V a l u e > < / a : K e y V a l u e O f D i a g r a m O b j e c t K e y a n y T y p e z b w N T n L X > < a : K e y V a l u e O f D i a g r a m O b j e c t K e y a n y T y p e z b w N T n L X > < a : K e y > < K e y > R e l a t i o n s h i p s \ & l t ; T a b l e s \ O t h e r \ C o l u m n s \ S t a t e s / U T s & g t ; - & l t ; T a b l e s \ R o u n d _ J u n c t i o n \ C o l u m n s \ S t a t e s / U T s & g t ; \ C r o s s F i l t e r < / K e y > < / a : K e y > < a : V a l u e   i : t y p e = " D i a g r a m D i s p l a y L i n k C r o s s F i l t e r V i e w S t a t e " > < P o i n t s   x m l n s : b = " h t t p : / / s c h e m a s . d a t a c o n t r a c t . o r g / 2 0 0 4 / 0 7 / S y s t e m . W i n d o w s " > < b : P o i n t > < b : _ x > 6 4 3 . 8 0 7 6 2 1 1 3 5 3 3 1 6 < / b : _ x > < b : _ y > 8 5 < / b : _ y > < / b : P o i n t > < b : P o i n t > < b : _ x > 5 5 6 . 4 0 3 8 1 0 9 6 4 7 1 1 4 < / b : _ x > < b : _ y > 8 5 < / b : _ y > < / b : P o i n t > < b : P o i n t > < b : _ x > 5 5 4 . 4 0 3 8 1 0 9 6 4 7 1 1 4 < / b : _ x > < b : _ y > 8 7 < / b : _ y > < / b : P o i n t > < b : P o i n t > < b : _ x > 5 5 4 . 4 0 3 8 1 0 9 6 4 7 1 1 4 < / b : _ x > < b : _ y > 4 6 5 < / b : _ y > < / b : P o i n t > < b : P o i n t > < b : _ x > 5 5 2 . 4 0 3 8 1 0 9 6 4 7 1 1 4 < / b : _ x > < b : _ y > 4 6 7 < / b : _ y > < / b : P o i n t > < b : P o i n t > < b : _ x > 5 0 3 . 7 1 1 4 3 1 7 0 2 9 9 7 2 9 < / b : _ x > < b : _ y > 4 6 7 < / b : _ y > < / b : P o i n t > < / P o i n t s > < / a : V a l u e > < / a : K e y V a l u e O f D i a g r a m O b j e c t K e y a n y T y p e z b w N T n L X > < a : K e y V a l u e O f D i a g r a m O b j e c t K e y a n y T y p e z b w N T n L X > < a : K e y > < K e y > R e l a t i o n s h i p s \ & l t ; T a b l e s \ O t h e r \ C o l u m n s \ S t a t e s / U T s & g t ; - & l t ; T a b l e s \ S t a g g e r e d _ J u n c t i o n \ C o l u m n s \ S t a t e s / U T s & g t ; < / K e y > < / a : K e y > < a : V a l u e   i : t y p e = " D i a g r a m D i s p l a y L i n k V i e w S t a t e " > < A u t o m a t i o n P r o p e r t y H e l p e r T e x t > E n d   p o i n t   1 :   ( 6 4 3 . 8 0 7 6 2 1 1 3 5 3 3 2 , 6 5 ) .   E n d   p o i n t   2 :   ( 2 1 6 , 3 5 5 )   < / A u t o m a t i o n P r o p e r t y H e l p e r T e x t > < I s F o c u s e d > t r u e < / I s F o c u s e d > < L a y e d O u t > t r u e < / L a y e d O u t > < P o i n t s   x m l n s : b = " h t t p : / / s c h e m a s . d a t a c o n t r a c t . o r g / 2 0 0 4 / 0 7 / S y s t e m . W i n d o w s " > < b : P o i n t > < b : _ x > 6 4 3 . 8 0 7 6 2 1 1 3 5 3 3 1 6 < / b : _ x > < b : _ y > 6 5 < / b : _ y > < / b : P o i n t > < b : P o i n t > < b : _ x > 5 5 1 . 4 0 3 8 1 0 9 6 4 7 1 1 4 < / b : _ x > < b : _ y > 6 5 < / b : _ y > < / b : P o i n t > < b : P o i n t > < b : _ x > 5 4 9 . 4 0 3 8 1 0 9 6 4 7 1 1 4 < / b : _ x > < b : _ y > 6 7 < / b : _ y > < / b : P o i n t > < b : P o i n t > < b : _ x > 5 4 9 . 4 0 3 8 1 0 9 6 4 7 1 1 4 < / b : _ x > < b : _ y > 3 5 3 < / b : _ y > < / b : P o i n t > < b : P o i n t > < b : _ x > 5 4 7 . 4 0 3 8 1 0 9 6 4 7 1 1 4 < / b : _ x > < b : _ y > 3 5 5 < / b : _ y > < / b : P o i n t > < b : P o i n t > < b : _ x > 2 1 6 . 0 0 0 0 0 0 0 0 0 0 0 0 1 1 < / b : _ x > < b : _ y > 3 5 5 < / b : _ y > < / b : P o i n t > < / P o i n t s > < / a : V a l u e > < / a : K e y V a l u e O f D i a g r a m O b j e c t K e y a n y T y p e z b w N T n L X > < a : K e y V a l u e O f D i a g r a m O b j e c t K e y a n y T y p e z b w N T n L X > < a : K e y > < K e y > R e l a t i o n s h i p s \ & l t ; T a b l e s \ O t h e r \ C o l u m n s \ S t a t e s / U T s & g t ; - & l t ; T a b l e s \ S t a g g e r e d _ J u n c t i o n \ C o l u m n s \ S t a t e s / U T s & g t ; \ F K < / K e y > < / a : K e y > < a : V a l u e   i : t y p e = " D i a g r a m D i s p l a y L i n k E n d p o i n t V i e w S t a t e " > < H e i g h t > 1 6 < / H e i g h t > < L a b e l L o c a t i o n   x m l n s : b = " h t t p : / / s c h e m a s . d a t a c o n t r a c t . o r g / 2 0 0 4 / 0 7 / S y s t e m . W i n d o w s " > < b : _ x > 6 4 3 . 8 0 7 6 2 1 1 3 5 3 3 1 6 < / b : _ x > < b : _ y > 5 7 < / b : _ y > < / L a b e l L o c a t i o n > < L o c a t i o n   x m l n s : b = " h t t p : / / s c h e m a s . d a t a c o n t r a c t . o r g / 2 0 0 4 / 0 7 / S y s t e m . W i n d o w s " > < b : _ x > 6 5 9 . 8 0 7 6 2 1 1 3 5 3 3 1 6 < / b : _ x > < b : _ y > 6 5 < / b : _ y > < / L o c a t i o n > < S h a p e R o t a t e A n g l e > 1 8 0 < / S h a p e R o t a t e A n g l e > < W i d t h > 1 6 < / W i d t h > < / a : V a l u e > < / a : K e y V a l u e O f D i a g r a m O b j e c t K e y a n y T y p e z b w N T n L X > < a : K e y V a l u e O f D i a g r a m O b j e c t K e y a n y T y p e z b w N T n L X > < a : K e y > < K e y > R e l a t i o n s h i p s \ & l t ; T a b l e s \ O t h e r \ C o l u m n s \ S t a t e s / U T s & g t ; - & l t ; T a b l e s \ S t a g g e r e d _ J u n c t i o n \ C o l u m n s \ S t a t e s / U T s & g t ; \ P K < / K e y > < / a : K e y > < a : V a l u e   i : t y p e = " D i a g r a m D i s p l a y L i n k E n d p o i n t V i e w S t a t e " > < H e i g h t > 1 6 < / H e i g h t > < L a b e l L o c a t i o n   x m l n s : b = " h t t p : / / s c h e m a s . d a t a c o n t r a c t . o r g / 2 0 0 4 / 0 7 / S y s t e m . W i n d o w s " > < b : _ x > 2 0 0 . 0 0 0 0 0 0 0 0 0 0 0 0 1 1 < / b : _ x > < b : _ y > 3 4 7 < / b : _ y > < / L a b e l L o c a t i o n > < L o c a t i o n   x m l n s : b = " h t t p : / / s c h e m a s . d a t a c o n t r a c t . o r g / 2 0 0 4 / 0 7 / S y s t e m . W i n d o w s " > < b : _ x > 2 0 0 . 0 0 0 0 0 0 0 0 0 0 0 0 1 1 < / b : _ x > < b : _ y > 3 5 5 < / b : _ y > < / L o c a t i o n > < S h a p e R o t a t e A n g l e > 3 6 0 < / S h a p e R o t a t e A n g l e > < W i d t h > 1 6 < / W i d t h > < / a : V a l u e > < / a : K e y V a l u e O f D i a g r a m O b j e c t K e y a n y T y p e z b w N T n L X > < a : K e y V a l u e O f D i a g r a m O b j e c t K e y a n y T y p e z b w N T n L X > < a : K e y > < K e y > R e l a t i o n s h i p s \ & l t ; T a b l e s \ O t h e r \ C o l u m n s \ S t a t e s / U T s & g t ; - & l t ; T a b l e s \ S t a g g e r e d _ J u n c t i o n \ C o l u m n s \ S t a t e s / U T s & g t ; \ C r o s s F i l t e r < / K e y > < / a : K e y > < a : V a l u e   i : t y p e = " D i a g r a m D i s p l a y L i n k C r o s s F i l t e r V i e w S t a t e " > < P o i n t s   x m l n s : b = " h t t p : / / s c h e m a s . d a t a c o n t r a c t . o r g / 2 0 0 4 / 0 7 / S y s t e m . W i n d o w s " > < b : P o i n t > < b : _ x > 6 4 3 . 8 0 7 6 2 1 1 3 5 3 3 1 6 < / b : _ x > < b : _ y > 6 5 < / b : _ y > < / b : P o i n t > < b : P o i n t > < b : _ x > 5 5 1 . 4 0 3 8 1 0 9 6 4 7 1 1 4 < / b : _ x > < b : _ y > 6 5 < / b : _ y > < / b : P o i n t > < b : P o i n t > < b : _ x > 5 4 9 . 4 0 3 8 1 0 9 6 4 7 1 1 4 < / b : _ x > < b : _ y > 6 7 < / b : _ y > < / b : P o i n t > < b : P o i n t > < b : _ x > 5 4 9 . 4 0 3 8 1 0 9 6 4 7 1 1 4 < / b : _ x > < b : _ y > 3 5 3 < / b : _ y > < / b : P o i n t > < b : P o i n t > < b : _ x > 5 4 7 . 4 0 3 8 1 0 9 6 4 7 1 1 4 < / b : _ x > < b : _ y > 3 5 5 < / b : _ y > < / b : P o i n t > < b : P o i n t > < b : _ x > 2 1 6 . 0 0 0 0 0 0 0 0 0 0 0 0 1 1 < / b : _ x > < b : _ y > 3 5 5 < / b : _ y > < / b : P o i n t > < / P o i n t s > < / a : V a l u e > < / a : K e y V a l u e O f D i a g r a m O b j e c t K e y a n y T y p e z b w N T n L X > < a : K e y V a l u e O f D i a g r a m O b j e c t K e y a n y T y p e z b w N T n L X > < a : K e y > < K e y > R e l a t i o n s h i p s \ & l t ; T a b l e s \ T _ J u n c t i o n \ C o l u m n s \ S t a t e s / U T s & g t ; - & l t ; T a b l e s \ O t h e r \ C o l u m n s \ S t a t e s / U T s & g t ; < / K e y > < / a : K e y > < a : V a l u e   i : t y p e = " D i a g r a m D i s p l a y L i n k V i e w S t a t e " > < A u t o m a t i o n P r o p e r t y H e l p e r T e x t > E n d   p o i n t   1 :   ( 8 0 2 . 5 1 9 0 5 2 8 3 8 3 2 9 , 2 8 3 . 1 6 6 6 6 7 ) .   E n d   p o i n t   2 :   ( 7 6 8 . 8 6 2 0 6 7 , 1 6 6 )   < / A u t o m a t i o n P r o p e r t y H e l p e r T e x t > < L a y e d O u t > t r u e < / L a y e d O u t > < P o i n t s   x m l n s : b = " h t t p : / / s c h e m a s . d a t a c o n t r a c t . o r g / 2 0 0 4 / 0 7 / S y s t e m . W i n d o w s " > < b : P o i n t > < b : _ x > 8 0 2 . 5 1 9 0 5 2 8 3 8 3 2 9 1 2 < / b : _ x > < b : _ y > 2 8 3 . 1 6 6 6 6 7 < / b : _ y > < / b : P o i n t > < b : P o i n t > < b : _ x > 7 7 0 . 8 6 2 0 6 7 < / b : _ x > < b : _ y > 2 8 3 . 1 6 6 6 6 7 < / b : _ y > < / b : P o i n t > < b : P o i n t > < b : _ x > 7 6 8 . 8 6 2 0 6 7 < / b : _ x > < b : _ y > 2 8 1 . 1 6 6 6 6 7 < / b : _ y > < / b : P o i n t > < b : P o i n t > < b : _ x > 7 6 8 . 8 6 2 0 6 7 < / b : _ x > < b : _ y > 1 6 6 < / b : _ y > < / b : P o i n t > < / P o i n t s > < / a : V a l u e > < / a : K e y V a l u e O f D i a g r a m O b j e c t K e y a n y T y p e z b w N T n L X > < a : K e y V a l u e O f D i a g r a m O b j e c t K e y a n y T y p e z b w N T n L X > < a : K e y > < K e y > R e l a t i o n s h i p s \ & l t ; T a b l e s \ T _ J u n c t i o n \ C o l u m n s \ S t a t e s / U T s & g t ; - & l t ; T a b l e s \ O t h e r \ C o l u m n s \ S t a t e s / U T s & g t ; \ F K < / K e y > < / a : K e y > < a : V a l u e   i : t y p e = " D i a g r a m D i s p l a y L i n k E n d p o i n t V i e w S t a t e " > < H e i g h t > 1 6 < / H e i g h t > < L a b e l L o c a t i o n   x m l n s : b = " h t t p : / / s c h e m a s . d a t a c o n t r a c t . o r g / 2 0 0 4 / 0 7 / S y s t e m . W i n d o w s " > < b : _ x > 8 0 2 . 5 1 9 0 5 2 8 3 8 3 2 9 1 2 < / b : _ x > < b : _ y > 2 7 5 . 1 6 6 6 6 7 < / b : _ y > < / L a b e l L o c a t i o n > < L o c a t i o n   x m l n s : b = " h t t p : / / s c h e m a s . d a t a c o n t r a c t . o r g / 2 0 0 4 / 0 7 / S y s t e m . W i n d o w s " > < b : _ x > 8 1 8 . 5 1 9 0 5 2 8 3 8 3 2 9 1 2 < / b : _ x > < b : _ y > 2 8 3 . 1 6 6 6 6 7 < / b : _ y > < / L o c a t i o n > < S h a p e R o t a t e A n g l e > 1 8 0 < / S h a p e R o t a t e A n g l e > < W i d t h > 1 6 < / W i d t h > < / a : V a l u e > < / a : K e y V a l u e O f D i a g r a m O b j e c t K e y a n y T y p e z b w N T n L X > < a : K e y V a l u e O f D i a g r a m O b j e c t K e y a n y T y p e z b w N T n L X > < a : K e y > < K e y > R e l a t i o n s h i p s \ & l t ; T a b l e s \ T _ J u n c t i o n \ C o l u m n s \ S t a t e s / U T s & g t ; - & l t ; T a b l e s \ O t h e r \ C o l u m n s \ S t a t e s / U T s & g t ; \ P K < / K e y > < / a : K e y > < a : V a l u e   i : t y p e = " D i a g r a m D i s p l a y L i n k E n d p o i n t V i e w S t a t e " > < H e i g h t > 1 6 < / H e i g h t > < L a b e l L o c a t i o n   x m l n s : b = " h t t p : / / s c h e m a s . d a t a c o n t r a c t . o r g / 2 0 0 4 / 0 7 / S y s t e m . W i n d o w s " > < b : _ x > 7 6 0 . 8 6 2 0 6 7 < / b : _ x > < b : _ y > 1 5 0 < / b : _ y > < / L a b e l L o c a t i o n > < L o c a t i o n   x m l n s : b = " h t t p : / / s c h e m a s . d a t a c o n t r a c t . o r g / 2 0 0 4 / 0 7 / S y s t e m . W i n d o w s " > < b : _ x > 7 6 8 . 8 6 2 0 6 7 < / b : _ x > < b : _ y > 1 5 0 < / b : _ y > < / L o c a t i o n > < S h a p e R o t a t e A n g l e > 9 0 < / S h a p e R o t a t e A n g l e > < W i d t h > 1 6 < / W i d t h > < / a : V a l u e > < / a : K e y V a l u e O f D i a g r a m O b j e c t K e y a n y T y p e z b w N T n L X > < a : K e y V a l u e O f D i a g r a m O b j e c t K e y a n y T y p e z b w N T n L X > < a : K e y > < K e y > R e l a t i o n s h i p s \ & l t ; T a b l e s \ T _ J u n c t i o n \ C o l u m n s \ S t a t e s / U T s & g t ; - & l t ; T a b l e s \ O t h e r \ C o l u m n s \ S t a t e s / U T s & g t ; \ C r o s s F i l t e r < / K e y > < / a : K e y > < a : V a l u e   i : t y p e = " D i a g r a m D i s p l a y L i n k C r o s s F i l t e r V i e w S t a t e " > < P o i n t s   x m l n s : b = " h t t p : / / s c h e m a s . d a t a c o n t r a c t . o r g / 2 0 0 4 / 0 7 / S y s t e m . W i n d o w s " > < b : P o i n t > < b : _ x > 8 0 2 . 5 1 9 0 5 2 8 3 8 3 2 9 1 2 < / b : _ x > < b : _ y > 2 8 3 . 1 6 6 6 6 7 < / b : _ y > < / b : P o i n t > < b : P o i n t > < b : _ x > 7 7 0 . 8 6 2 0 6 7 < / b : _ x > < b : _ y > 2 8 3 . 1 6 6 6 6 7 < / b : _ y > < / b : P o i n t > < b : P o i n t > < b : _ x > 7 6 8 . 8 6 2 0 6 7 < / b : _ x > < b : _ y > 2 8 1 . 1 6 6 6 6 7 < / b : _ y > < / b : P o i n t > < b : P o i n t > < b : _ x > 7 6 8 . 8 6 2 0 6 7 < / b : _ x > < b : _ y > 1 6 6 < / b : _ y > < / b : P o i n t > < / P o i n t s > < / a : V a l u e > < / a : K e y V a l u e O f D i a g r a m O b j e c t K e y a n y T y p e z b w N T n L X > < a : K e y V a l u e O f D i a g r a m O b j e c t K e y a n y T y p e z b w N T n L X > < a : K e y > < K e y > R e l a t i o n s h i p s \ & l t ; T a b l e s \ T _ J u n c t i o n \ C o l u m n s \ S t a t e s / U T s & g t ; - & l t ; T a b l e s \ Y _ J u n c t i o n \ C o l u m n s \ S t a t e s / U T s & g t ; < / K e y > < / a : K e y > < a : V a l u e   i : t y p e = " D i a g r a m D i s p l a y L i n k V i e w S t a t e " > < A u t o m a t i o n P r o p e r t y H e l p e r T e x t > E n d   p o i n t   1 :   ( 8 0 2 . 5 1 9 0 5 2 8 3 8 3 2 9 , 3 6 3 . 1 6 6 6 6 7 ) .   E n d   p o i n t   2 :   ( 7 1 0 . 4 2 2 8 6 3 , 4 3 7 )   < / A u t o m a t i o n P r o p e r t y H e l p e r T e x t > < L a y e d O u t > t r u e < / L a y e d O u t > < P o i n t s   x m l n s : b = " h t t p : / / s c h e m a s . d a t a c o n t r a c t . o r g / 2 0 0 4 / 0 7 / S y s t e m . W i n d o w s " > < b : P o i n t > < b : _ x > 8 0 2 . 5 1 9 0 5 2 8 3 8 3 2 9 < / b : _ x > < b : _ y > 3 6 3 . 1 6 6 6 6 7 < / b : _ y > < / b : P o i n t > < b : P o i n t > < b : _ x > 7 1 2 . 4 2 2 8 6 3 < / b : _ x > < b : _ y > 3 6 3 . 1 6 6 6 6 7 < / b : _ y > < / b : P o i n t > < b : P o i n t > < b : _ x > 7 1 0 . 4 2 2 8 6 3 < / b : _ x > < b : _ y > 3 6 5 . 1 6 6 6 6 7 < / b : _ y > < / b : P o i n t > < b : P o i n t > < b : _ x > 7 1 0 . 4 2 2 8 6 3 < / b : _ x > < b : _ y > 4 3 7 < / b : _ y > < / b : P o i n t > < / P o i n t s > < / a : V a l u e > < / a : K e y V a l u e O f D i a g r a m O b j e c t K e y a n y T y p e z b w N T n L X > < a : K e y V a l u e O f D i a g r a m O b j e c t K e y a n y T y p e z b w N T n L X > < a : K e y > < K e y > R e l a t i o n s h i p s \ & l t ; T a b l e s \ T _ J u n c t i o n \ C o l u m n s \ S t a t e s / U T s & g t ; - & l t ; T a b l e s \ Y _ J u n c t i o n \ C o l u m n s \ S t a t e s / U T s & g t ; \ F K < / K e y > < / a : K e y > < a : V a l u e   i : t y p e = " D i a g r a m D i s p l a y L i n k E n d p o i n t V i e w S t a t e " > < H e i g h t > 1 6 < / H e i g h t > < L a b e l L o c a t i o n   x m l n s : b = " h t t p : / / s c h e m a s . d a t a c o n t r a c t . o r g / 2 0 0 4 / 0 7 / S y s t e m . W i n d o w s " > < b : _ x > 8 0 2 . 5 1 9 0 5 2 8 3 8 3 2 9 < / b : _ x > < b : _ y > 3 5 5 . 1 6 6 6 6 7 < / b : _ y > < / L a b e l L o c a t i o n > < L o c a t i o n   x m l n s : b = " h t t p : / / s c h e m a s . d a t a c o n t r a c t . o r g / 2 0 0 4 / 0 7 / S y s t e m . W i n d o w s " > < b : _ x > 8 1 8 . 5 1 9 0 5 2 8 3 8 3 2 9 1 2 < / b : _ x > < b : _ y > 3 6 3 . 1 6 6 6 6 7 < / b : _ y > < / L o c a t i o n > < S h a p e R o t a t e A n g l e > 1 8 0 < / S h a p e R o t a t e A n g l e > < W i d t h > 1 6 < / W i d t h > < / a : V a l u e > < / a : K e y V a l u e O f D i a g r a m O b j e c t K e y a n y T y p e z b w N T n L X > < a : K e y V a l u e O f D i a g r a m O b j e c t K e y a n y T y p e z b w N T n L X > < a : K e y > < K e y > R e l a t i o n s h i p s \ & l t ; T a b l e s \ T _ J u n c t i o n \ C o l u m n s \ S t a t e s / U T s & g t ; - & l t ; T a b l e s \ Y _ J u n c t i o n \ C o l u m n s \ S t a t e s / U T s & g t ; \ P K < / K e y > < / a : K e y > < a : V a l u e   i : t y p e = " D i a g r a m D i s p l a y L i n k E n d p o i n t V i e w S t a t e " > < H e i g h t > 1 6 < / H e i g h t > < L a b e l L o c a t i o n   x m l n s : b = " h t t p : / / s c h e m a s . d a t a c o n t r a c t . o r g / 2 0 0 4 / 0 7 / S y s t e m . W i n d o w s " > < b : _ x > 7 0 2 . 4 2 2 8 6 3 < / b : _ x > < b : _ y > 4 3 7 < / b : _ y > < / L a b e l L o c a t i o n > < L o c a t i o n   x m l n s : b = " h t t p : / / s c h e m a s . d a t a c o n t r a c t . o r g / 2 0 0 4 / 0 7 / S y s t e m . W i n d o w s " > < b : _ x > 7 1 0 . 4 2 2 8 6 3 < / b : _ x > < b : _ y > 4 5 3 < / b : _ y > < / L o c a t i o n > < S h a p e R o t a t e A n g l e > 2 7 0 < / S h a p e R o t a t e A n g l e > < W i d t h > 1 6 < / W i d t h > < / a : V a l u e > < / a : K e y V a l u e O f D i a g r a m O b j e c t K e y a n y T y p e z b w N T n L X > < a : K e y V a l u e O f D i a g r a m O b j e c t K e y a n y T y p e z b w N T n L X > < a : K e y > < K e y > R e l a t i o n s h i p s \ & l t ; T a b l e s \ T _ J u n c t i o n \ C o l u m n s \ S t a t e s / U T s & g t ; - & l t ; T a b l e s \ Y _ J u n c t i o n \ C o l u m n s \ S t a t e s / U T s & g t ; \ C r o s s F i l t e r < / K e y > < / a : K e y > < a : V a l u e   i : t y p e = " D i a g r a m D i s p l a y L i n k C r o s s F i l t e r V i e w S t a t e " > < P o i n t s   x m l n s : b = " h t t p : / / s c h e m a s . d a t a c o n t r a c t . o r g / 2 0 0 4 / 0 7 / S y s t e m . W i n d o w s " > < b : P o i n t > < b : _ x > 8 0 2 . 5 1 9 0 5 2 8 3 8 3 2 9 < / b : _ x > < b : _ y > 3 6 3 . 1 6 6 6 6 7 < / b : _ y > < / b : P o i n t > < b : P o i n t > < b : _ x > 7 1 2 . 4 2 2 8 6 3 < / b : _ x > < b : _ y > 3 6 3 . 1 6 6 6 6 7 < / b : _ y > < / b : P o i n t > < b : P o i n t > < b : _ x > 7 1 0 . 4 2 2 8 6 3 < / b : _ x > < b : _ y > 3 6 5 . 1 6 6 6 6 7 < / b : _ y > < / b : P o i n t > < b : P o i n t > < b : _ x > 7 1 0 . 4 2 2 8 6 3 < / b : _ x > < b : _ y > 4 3 7 < / b : _ y > < / b : P o i n t > < / P o i n t s > < / a : V a l u e > < / a : K e y V a l u e O f D i a g r a m O b j e c t K e y a n y T y p e z b w N T n L X > < a : K e y V a l u e O f D i a g r a m O b j e c t K e y a n y T y p e z b w N T n L X > < a : K e y > < K e y > R e l a t i o n s h i p s \ & l t ; T a b l e s \ T _ J u n c t i o n \ C o l u m n s \ S t a t e s / U T s & g t ; - & l t ; T a b l e s \ R o u n d _ J u n c t i o n \ C o l u m n s \ S t a t e s / U T s & g t ; < / K e y > < / a : K e y > < a : V a l u e   i : t y p e = " D i a g r a m D i s p l a y L i n k V i e w S t a t e " > < A u t o m a t i o n P r o p e r t y H e l p e r T e x t > E n d   p o i n t   1 :   ( 8 0 2 . 5 1 9 0 5 2 8 3 8 3 2 9 , 3 4 3 . 1 6 6 6 6 7 ) .   E n d   p o i n t   2 :   ( 5 0 3 . 7 1 1 4 3 1 7 0 2 9 9 7 , 4 8 7 )   < / A u t o m a t i o n P r o p e r t y H e l p e r T e x t > < L a y e d O u t > t r u e < / L a y e d O u t > < P o i n t s   x m l n s : b = " h t t p : / / s c h e m a s . d a t a c o n t r a c t . o r g / 2 0 0 4 / 0 7 / S y s t e m . W i n d o w s " > < b : P o i n t > < b : _ x > 8 0 2 . 5 1 9 0 5 2 8 3 8 3 2 9 1 2 < / b : _ x > < b : _ y > 3 4 3 . 1 6 6 6 6 7 < / b : _ y > < / b : P o i n t > < b : P o i n t > < b : _ x > 5 8 2 . 9 2 2 8 6 3 0 0 4 5 < / b : _ x > < b : _ y > 3 4 3 . 1 6 6 6 6 7 < / b : _ y > < / b : P o i n t > < b : P o i n t > < b : _ x > 5 8 0 . 9 2 2 8 6 3 0 0 4 5 < / b : _ x > < b : _ y > 3 4 5 . 1 6 6 6 6 7 < / b : _ y > < / b : P o i n t > < b : P o i n t > < b : _ x > 5 8 0 . 9 2 2 8 6 3 0 0 4 5 < / b : _ x > < b : _ y > 4 8 5 < / b : _ y > < / b : P o i n t > < b : P o i n t > < b : _ x > 5 7 8 . 9 2 2 8 6 3 0 0 4 5 < / b : _ x > < b : _ y > 4 8 7 < / b : _ y > < / b : P o i n t > < b : P o i n t > < b : _ x > 5 0 3 . 7 1 1 4 3 1 7 0 2 9 9 7 2 9 < / b : _ x > < b : _ y > 4 8 7 < / b : _ y > < / b : P o i n t > < / P o i n t s > < / a : V a l u e > < / a : K e y V a l u e O f D i a g r a m O b j e c t K e y a n y T y p e z b w N T n L X > < a : K e y V a l u e O f D i a g r a m O b j e c t K e y a n y T y p e z b w N T n L X > < a : K e y > < K e y > R e l a t i o n s h i p s \ & l t ; T a b l e s \ T _ J u n c t i o n \ C o l u m n s \ S t a t e s / U T s & g t ; - & l t ; T a b l e s \ R o u n d _ J u n c t i o n \ C o l u m n s \ S t a t e s / U T s & g t ; \ F K < / K e y > < / a : K e y > < a : V a l u e   i : t y p e = " D i a g r a m D i s p l a y L i n k E n d p o i n t V i e w S t a t e " > < H e i g h t > 1 6 < / H e i g h t > < L a b e l L o c a t i o n   x m l n s : b = " h t t p : / / s c h e m a s . d a t a c o n t r a c t . o r g / 2 0 0 4 / 0 7 / S y s t e m . W i n d o w s " > < b : _ x > 8 0 2 . 5 1 9 0 5 2 8 3 8 3 2 9 1 2 < / b : _ x > < b : _ y > 3 3 5 . 1 6 6 6 6 7 < / b : _ y > < / L a b e l L o c a t i o n > < L o c a t i o n   x m l n s : b = " h t t p : / / s c h e m a s . d a t a c o n t r a c t . o r g / 2 0 0 4 / 0 7 / S y s t e m . W i n d o w s " > < b : _ x > 8 1 8 . 5 1 9 0 5 2 8 3 8 3 2 9 1 2 < / b : _ x > < b : _ y > 3 4 3 . 1 6 6 6 6 7 < / b : _ y > < / L o c a t i o n > < S h a p e R o t a t e A n g l e > 1 8 0 < / S h a p e R o t a t e A n g l e > < W i d t h > 1 6 < / W i d t h > < / a : V a l u e > < / a : K e y V a l u e O f D i a g r a m O b j e c t K e y a n y T y p e z b w N T n L X > < a : K e y V a l u e O f D i a g r a m O b j e c t K e y a n y T y p e z b w N T n L X > < a : K e y > < K e y > R e l a t i o n s h i p s \ & l t ; T a b l e s \ T _ J u n c t i o n \ C o l u m n s \ S t a t e s / U T s & g t ; - & l t ; T a b l e s \ R o u n d _ J u n c t i o n \ C o l u m n s \ S t a t e s / U T s & g t ; \ P K < / K e y > < / a : K e y > < a : V a l u e   i : t y p e = " D i a g r a m D i s p l a y L i n k E n d p o i n t V i e w S t a t e " > < H e i g h t > 1 6 < / H e i g h t > < L a b e l L o c a t i o n   x m l n s : b = " h t t p : / / s c h e m a s . d a t a c o n t r a c t . o r g / 2 0 0 4 / 0 7 / S y s t e m . W i n d o w s " > < b : _ x > 4 8 7 . 7 1 1 4 3 1 7 0 2 9 9 7 2 9 < / b : _ x > < b : _ y > 4 7 9 < / b : _ y > < / L a b e l L o c a t i o n > < L o c a t i o n   x m l n s : b = " h t t p : / / s c h e m a s . d a t a c o n t r a c t . o r g / 2 0 0 4 / 0 7 / S y s t e m . W i n d o w s " > < b : _ x > 4 8 7 . 7 1 1 4 3 1 7 0 2 9 9 7 2 9 < / b : _ x > < b : _ y > 4 8 7 < / b : _ y > < / L o c a t i o n > < S h a p e R o t a t e A n g l e > 3 6 0 < / S h a p e R o t a t e A n g l e > < W i d t h > 1 6 < / W i d t h > < / a : V a l u e > < / a : K e y V a l u e O f D i a g r a m O b j e c t K e y a n y T y p e z b w N T n L X > < a : K e y V a l u e O f D i a g r a m O b j e c t K e y a n y T y p e z b w N T n L X > < a : K e y > < K e y > R e l a t i o n s h i p s \ & l t ; T a b l e s \ T _ J u n c t i o n \ C o l u m n s \ S t a t e s / U T s & g t ; - & l t ; T a b l e s \ R o u n d _ J u n c t i o n \ C o l u m n s \ S t a t e s / U T s & g t ; \ C r o s s F i l t e r < / K e y > < / a : K e y > < a : V a l u e   i : t y p e = " D i a g r a m D i s p l a y L i n k C r o s s F i l t e r V i e w S t a t e " > < P o i n t s   x m l n s : b = " h t t p : / / s c h e m a s . d a t a c o n t r a c t . o r g / 2 0 0 4 / 0 7 / S y s t e m . W i n d o w s " > < b : P o i n t > < b : _ x > 8 0 2 . 5 1 9 0 5 2 8 3 8 3 2 9 1 2 < / b : _ x > < b : _ y > 3 4 3 . 1 6 6 6 6 7 < / b : _ y > < / b : P o i n t > < b : P o i n t > < b : _ x > 5 8 2 . 9 2 2 8 6 3 0 0 4 5 < / b : _ x > < b : _ y > 3 4 3 . 1 6 6 6 6 7 < / b : _ y > < / b : P o i n t > < b : P o i n t > < b : _ x > 5 8 0 . 9 2 2 8 6 3 0 0 4 5 < / b : _ x > < b : _ y > 3 4 5 . 1 6 6 6 6 7 < / b : _ y > < / b : P o i n t > < b : P o i n t > < b : _ x > 5 8 0 . 9 2 2 8 6 3 0 0 4 5 < / b : _ x > < b : _ y > 4 8 5 < / b : _ y > < / b : P o i n t > < b : P o i n t > < b : _ x > 5 7 8 . 9 2 2 8 6 3 0 0 4 5 < / b : _ x > < b : _ y > 4 8 7 < / b : _ y > < / b : P o i n t > < b : P o i n t > < b : _ x > 5 0 3 . 7 1 1 4 3 1 7 0 2 9 9 7 2 9 < / b : _ x > < b : _ y > 4 8 7 < / b : _ y > < / b : P o i n t > < / P o i n t s > < / a : V a l u e > < / a : K e y V a l u e O f D i a g r a m O b j e c t K e y a n y T y p e z b w N T n L X > < a : K e y V a l u e O f D i a g r a m O b j e c t K e y a n y T y p e z b w N T n L X > < a : K e y > < K e y > R e l a t i o n s h i p s \ & l t ; T a b l e s \ T _ J u n c t i o n \ C o l u m n s \ S t a t e s / U T s & g t ; - & l t ; T a b l e s \ F o u r _ J u n c t i o n \ C o l u m n s \ S t a t e s / U T s & g t ; < / K e y > < / a : K e y > < a : V a l u e   i : t y p e = " D i a g r a m D i s p l a y L i n k V i e w S t a t e " > < A u t o m a t i o n P r o p e r t y H e l p e r T e x t > E n d   p o i n t   1 :   ( 8 0 2 . 5 1 9 0 5 2 8 3 8 3 2 9 , 3 0 3 . 1 6 6 6 6 7 ) .   E n d   p o i n t   2 :   ( 5 4 5 . 9 0 3 8 1 0 5 6 7 6 6 6 , 1 0 5 )   < / A u t o m a t i o n P r o p e r t y H e l p e r T e x t > < L a y e d O u t > t r u e < / L a y e d O u t > < P o i n t s   x m l n s : b = " h t t p : / / s c h e m a s . d a t a c o n t r a c t . o r g / 2 0 0 4 / 0 7 / S y s t e m . W i n d o w s " > < b : P o i n t > < b : _ x > 8 0 2 . 5 1 9 0 5 2 8 3 8 3 2 9 2 3 < / b : _ x > < b : _ y > 3 0 3 . 1 6 6 6 6 7 0 0 0 0 0 0 0 7 < / b : _ y > < / b : P o i n t > < b : P o i n t > < b : _ x > 6 4 2 . 3 0 7 6 2 1 0 0 4 5 < / b : _ x > < b : _ y > 3 0 3 . 1 6 6 6 6 7 < / b : _ y > < / b : P o i n t > < b : P o i n t > < b : _ x > 6 4 0 . 3 0 7 6 2 1 0 0 4 5 < / b : _ x > < b : _ y > 3 0 1 . 1 6 6 6 6 7 < / b : _ y > < / b : P o i n t > < b : P o i n t > < b : _ x > 6 4 0 . 3 0 7 6 2 1 0 0 4 5 < / b : _ x > < b : _ y > 1 0 7 < / b : _ y > < / b : P o i n t > < b : P o i n t > < b : _ x > 6 3 8 . 3 0 7 6 2 1 0 0 4 5 < / b : _ x > < b : _ y > 1 0 5 < / b : _ y > < / b : P o i n t > < b : P o i n t > < b : _ x > 5 4 5 . 9 0 3 8 1 0 5 6 7 6 6 5 6 9 < / b : _ x > < b : _ y > 1 0 5 < / b : _ y > < / b : P o i n t > < / P o i n t s > < / a : V a l u e > < / a : K e y V a l u e O f D i a g r a m O b j e c t K e y a n y T y p e z b w N T n L X > < a : K e y V a l u e O f D i a g r a m O b j e c t K e y a n y T y p e z b w N T n L X > < a : K e y > < K e y > R e l a t i o n s h i p s \ & l t ; T a b l e s \ T _ J u n c t i o n \ C o l u m n s \ S t a t e s / U T s & g t ; - & l t ; T a b l e s \ F o u r _ J u n c t i o n \ C o l u m n s \ S t a t e s / U T s & g t ; \ F K < / K e y > < / a : K e y > < a : V a l u e   i : t y p e = " D i a g r a m D i s p l a y L i n k E n d p o i n t V i e w S t a t e " > < H e i g h t > 1 6 < / H e i g h t > < L a b e l L o c a t i o n   x m l n s : b = " h t t p : / / s c h e m a s . d a t a c o n t r a c t . o r g / 2 0 0 4 / 0 7 / S y s t e m . W i n d o w s " > < b : _ x > 8 0 2 . 5 1 9 0 5 2 8 3 8 3 2 9 2 3 < / b : _ x > < b : _ y > 2 9 5 . 1 6 6 6 6 7 0 0 0 0 0 0 0 7 < / b : _ y > < / L a b e l L o c a t i o n > < L o c a t i o n   x m l n s : b = " h t t p : / / s c h e m a s . d a t a c o n t r a c t . o r g / 2 0 0 4 / 0 7 / S y s t e m . W i n d o w s " > < b : _ x > 8 1 8 . 5 1 9 0 5 2 8 3 8 3 2 9 1 2 < / b : _ x > < b : _ y > 3 0 3 . 1 6 6 6 6 7 < / b : _ y > < / L o c a t i o n > < S h a p e R o t a t e A n g l e > 1 7 9 . 9 9 9 9 9 9 9 9 9 9 9 9 8 < / S h a p e R o t a t e A n g l e > < W i d t h > 1 6 < / W i d t h > < / a : V a l u e > < / a : K e y V a l u e O f D i a g r a m O b j e c t K e y a n y T y p e z b w N T n L X > < a : K e y V a l u e O f D i a g r a m O b j e c t K e y a n y T y p e z b w N T n L X > < a : K e y > < K e y > R e l a t i o n s h i p s \ & l t ; T a b l e s \ T _ J u n c t i o n \ C o l u m n s \ S t a t e s / U T s & g t ; - & l t ; T a b l e s \ F o u r _ J u n c t i o n \ C o l u m n s \ S t a t e s / U T s & g t ; \ P K < / K e y > < / a : K e y > < a : V a l u e   i : t y p e = " D i a g r a m D i s p l a y L i n k E n d p o i n t V i e w S t a t e " > < H e i g h t > 1 6 < / H e i g h t > < L a b e l L o c a t i o n   x m l n s : b = " h t t p : / / s c h e m a s . d a t a c o n t r a c t . o r g / 2 0 0 4 / 0 7 / S y s t e m . W i n d o w s " > < b : _ x > 5 2 9 . 9 0 3 8 1 0 5 6 7 6 6 5 6 9 < / b : _ x > < b : _ y > 9 7 < / b : _ y > < / L a b e l L o c a t i o n > < L o c a t i o n   x m l n s : b = " h t t p : / / s c h e m a s . d a t a c o n t r a c t . o r g / 2 0 0 4 / 0 7 / S y s t e m . W i n d o w s " > < b : _ x > 5 2 9 . 9 0 3 8 1 0 5 6 7 6 6 5 6 9 < / b : _ x > < b : _ y > 1 0 5 < / b : _ y > < / L o c a t i o n > < S h a p e R o t a t e A n g l e > 3 6 0 < / S h a p e R o t a t e A n g l e > < W i d t h > 1 6 < / W i d t h > < / a : V a l u e > < / a : K e y V a l u e O f D i a g r a m O b j e c t K e y a n y T y p e z b w N T n L X > < a : K e y V a l u e O f D i a g r a m O b j e c t K e y a n y T y p e z b w N T n L X > < a : K e y > < K e y > R e l a t i o n s h i p s \ & l t ; T a b l e s \ T _ J u n c t i o n \ C o l u m n s \ S t a t e s / U T s & g t ; - & l t ; T a b l e s \ F o u r _ J u n c t i o n \ C o l u m n s \ S t a t e s / U T s & g t ; \ C r o s s F i l t e r < / K e y > < / a : K e y > < a : V a l u e   i : t y p e = " D i a g r a m D i s p l a y L i n k C r o s s F i l t e r V i e w S t a t e " > < P o i n t s   x m l n s : b = " h t t p : / / s c h e m a s . d a t a c o n t r a c t . o r g / 2 0 0 4 / 0 7 / S y s t e m . W i n d o w s " > < b : P o i n t > < b : _ x > 8 0 2 . 5 1 9 0 5 2 8 3 8 3 2 9 2 3 < / b : _ x > < b : _ y > 3 0 3 . 1 6 6 6 6 7 0 0 0 0 0 0 0 7 < / b : _ y > < / b : P o i n t > < b : P o i n t > < b : _ x > 6 4 2 . 3 0 7 6 2 1 0 0 4 5 < / b : _ x > < b : _ y > 3 0 3 . 1 6 6 6 6 7 < / b : _ y > < / b : P o i n t > < b : P o i n t > < b : _ x > 6 4 0 . 3 0 7 6 2 1 0 0 4 5 < / b : _ x > < b : _ y > 3 0 1 . 1 6 6 6 6 7 < / b : _ y > < / b : P o i n t > < b : P o i n t > < b : _ x > 6 4 0 . 3 0 7 6 2 1 0 0 4 5 < / b : _ x > < b : _ y > 1 0 7 < / b : _ y > < / b : P o i n t > < b : P o i n t > < b : _ x > 6 3 8 . 3 0 7 6 2 1 0 0 4 5 < / b : _ x > < b : _ y > 1 0 5 < / b : _ y > < / b : P o i n t > < b : P o i n t > < b : _ x > 5 4 5 . 9 0 3 8 1 0 5 6 7 6 6 5 6 9 < / b : _ x > < b : _ y > 1 0 5 < / b : _ y > < / b : P o i n t > < / P o i n t s > < / a : V a l u e > < / a : K e y V a l u e O f D i a g r a m O b j e c t K e y a n y T y p e z b w N T n L X > < a : K e y V a l u e O f D i a g r a m O b j e c t K e y a n y T y p e z b w N T n L X > < a : K e y > < K e y > R e l a t i o n s h i p s \ & l t ; T a b l e s \ T _ J u n c t i o n \ C o l u m n s \ S t a t e s / U T s & g t ; - & l t ; T a b l e s \ S t a g g e r e d _ J u n c t i o n \ C o l u m n s \ S t a t e s / U T s & g t ; < / K e y > < / a : K e y > < a : V a l u e   i : t y p e = " D i a g r a m D i s p l a y L i n k V i e w S t a t e " > < A u t o m a t i o n P r o p e r t y H e l p e r T e x t > E n d   p o i n t   1 :   ( 8 0 2 . 5 1 9 0 5 2 8 3 8 3 2 9 , 3 2 3 . 1 6 6 6 6 7 ) .   E n d   p o i n t   2 :   ( 2 1 6 , 3 7 5 )   < / A u t o m a t i o n P r o p e r t y H e l p e r T e x t > < L a y e d O u t > t r u e < / L a y e d O u t > < P o i n t s   x m l n s : b = " h t t p : / / s c h e m a s . d a t a c o n t r a c t . o r g / 2 0 0 4 / 0 7 / S y s t e m . W i n d o w s " > < b : P o i n t > < b : _ x > 8 0 2 . 5 1 9 0 5 2 8 3 8 3 2 9 1 2 < / b : _ x > < b : _ y > 3 2 3 . 1 6 6 6 6 7 < / b : _ y > < / b : P o i n t > < b : P o i n t > < b : _ x > 5 6 1 . 4 0 3 8 1 0 9 6 4 7 1 1 4 < / b : _ x > < b : _ y > 3 2 3 . 1 6 6 6 6 7 < / b : _ y > < / b : P o i n t > < b : P o i n t > < b : _ x > 5 5 9 . 4 0 3 8 1 0 9 6 4 7 1 1 4 < / b : _ x > < b : _ y > 3 2 5 . 1 6 6 6 6 7 < / b : _ y > < / b : P o i n t > < b : P o i n t > < b : _ x > 5 5 9 . 4 0 3 8 1 0 9 6 4 7 1 1 4 < / b : _ x > < b : _ y > 3 7 3 < / b : _ y > < / b : P o i n t > < b : P o i n t > < b : _ x > 5 5 7 . 4 0 3 8 1 0 9 6 4 7 1 1 4 < / b : _ x > < b : _ y > 3 7 5 < / b : _ y > < / b : P o i n t > < b : P o i n t > < b : _ x > 2 1 6 < / b : _ x > < b : _ y > 3 7 5 < / b : _ y > < / b : P o i n t > < / P o i n t s > < / a : V a l u e > < / a : K e y V a l u e O f D i a g r a m O b j e c t K e y a n y T y p e z b w N T n L X > < a : K e y V a l u e O f D i a g r a m O b j e c t K e y a n y T y p e z b w N T n L X > < a : K e y > < K e y > R e l a t i o n s h i p s \ & l t ; T a b l e s \ T _ J u n c t i o n \ C o l u m n s \ S t a t e s / U T s & g t ; - & l t ; T a b l e s \ S t a g g e r e d _ J u n c t i o n \ C o l u m n s \ S t a t e s / U T s & g t ; \ F K < / K e y > < / a : K e y > < a : V a l u e   i : t y p e = " D i a g r a m D i s p l a y L i n k E n d p o i n t V i e w S t a t e " > < H e i g h t > 1 6 < / H e i g h t > < L a b e l L o c a t i o n   x m l n s : b = " h t t p : / / s c h e m a s . d a t a c o n t r a c t . o r g / 2 0 0 4 / 0 7 / S y s t e m . W i n d o w s " > < b : _ x > 8 0 2 . 5 1 9 0 5 2 8 3 8 3 2 9 1 2 < / b : _ x > < b : _ y > 3 1 5 . 1 6 6 6 6 7 < / b : _ y > < / L a b e l L o c a t i o n > < L o c a t i o n   x m l n s : b = " h t t p : / / s c h e m a s . d a t a c o n t r a c t . o r g / 2 0 0 4 / 0 7 / S y s t e m . W i n d o w s " > < b : _ x > 8 1 8 . 5 1 9 0 5 2 8 3 8 3 2 9 1 2 < / b : _ x > < b : _ y > 3 2 3 . 1 6 6 6 6 7 < / b : _ y > < / L o c a t i o n > < S h a p e R o t a t e A n g l e > 1 8 0 < / S h a p e R o t a t e A n g l e > < W i d t h > 1 6 < / W i d t h > < / a : V a l u e > < / a : K e y V a l u e O f D i a g r a m O b j e c t K e y a n y T y p e z b w N T n L X > < a : K e y V a l u e O f D i a g r a m O b j e c t K e y a n y T y p e z b w N T n L X > < a : K e y > < K e y > R e l a t i o n s h i p s \ & l t ; T a b l e s \ T _ J u n c t i o n \ C o l u m n s \ S t a t e s / U T s & g t ; - & l t ; T a b l e s \ S t a g g e r e d _ J u n c t i o n \ C o l u m n s \ S t a t e s / U T s & g t ; \ P K < / K e y > < / a : K e y > < a : V a l u e   i : t y p e = " D i a g r a m D i s p l a y L i n k E n d p o i n t V i e w S t a t e " > < H e i g h t > 1 6 < / H e i g h t > < L a b e l L o c a t i o n   x m l n s : b = " h t t p : / / s c h e m a s . d a t a c o n t r a c t . o r g / 2 0 0 4 / 0 7 / S y s t e m . W i n d o w s " > < b : _ x > 2 0 0 < / b : _ x > < b : _ y > 3 6 7 < / b : _ y > < / L a b e l L o c a t i o n > < L o c a t i o n   x m l n s : b = " h t t p : / / s c h e m a s . d a t a c o n t r a c t . o r g / 2 0 0 4 / 0 7 / S y s t e m . W i n d o w s " > < b : _ x > 1 9 9 . 9 9 9 9 9 9 9 9 9 9 9 9 8 9 < / b : _ x > < b : _ y > 3 7 5 < / b : _ y > < / L o c a t i o n > < S h a p e R o t a t e A n g l e > 3 6 0 < / S h a p e R o t a t e A n g l e > < W i d t h > 1 6 < / W i d t h > < / a : V a l u e > < / a : K e y V a l u e O f D i a g r a m O b j e c t K e y a n y T y p e z b w N T n L X > < a : K e y V a l u e O f D i a g r a m O b j e c t K e y a n y T y p e z b w N T n L X > < a : K e y > < K e y > R e l a t i o n s h i p s \ & l t ; T a b l e s \ T _ J u n c t i o n \ C o l u m n s \ S t a t e s / U T s & g t ; - & l t ; T a b l e s \ S t a g g e r e d _ J u n c t i o n \ C o l u m n s \ S t a t e s / U T s & g t ; \ C r o s s F i l t e r < / K e y > < / a : K e y > < a : V a l u e   i : t y p e = " D i a g r a m D i s p l a y L i n k C r o s s F i l t e r V i e w S t a t e " > < P o i n t s   x m l n s : b = " h t t p : / / s c h e m a s . d a t a c o n t r a c t . o r g / 2 0 0 4 / 0 7 / S y s t e m . W i n d o w s " > < b : P o i n t > < b : _ x > 8 0 2 . 5 1 9 0 5 2 8 3 8 3 2 9 1 2 < / b : _ x > < b : _ y > 3 2 3 . 1 6 6 6 6 7 < / b : _ y > < / b : P o i n t > < b : P o i n t > < b : _ x > 5 6 1 . 4 0 3 8 1 0 9 6 4 7 1 1 4 < / b : _ x > < b : _ y > 3 2 3 . 1 6 6 6 6 7 < / b : _ y > < / b : P o i n t > < b : P o i n t > < b : _ x > 5 5 9 . 4 0 3 8 1 0 9 6 4 7 1 1 4 < / b : _ x > < b : _ y > 3 2 5 . 1 6 6 6 6 7 < / b : _ y > < / b : P o i n t > < b : P o i n t > < b : _ x > 5 5 9 . 4 0 3 8 1 0 9 6 4 7 1 1 4 < / b : _ x > < b : _ y > 3 7 3 < / b : _ y > < / b : P o i n t > < b : P o i n t > < b : _ x > 5 5 7 . 4 0 3 8 1 0 9 6 4 7 1 1 4 < / b : _ x > < b : _ y > 3 7 5 < / b : _ y > < / b : P o i n t > < b : P o i n t > < b : _ x > 2 1 6 < / b : _ x > < b : _ y > 3 7 5 < / b : _ y > < / b : P o i n t > < / P o i n t s > < / a : V a l u e > < / a : K e y V a l u e O f D i a g r a m O b j e c t K e y a n y T y p e z b w N T n L X > < / V i e w S t a t e s > < / D i a g r a m M a n a g e r . S e r i a l i z a b l e D i a g r a m > < / A r r a y O f D i a g r a m M a n a g e r . S e r i a l i z a b l e D i a g r a m > ] ] > < / 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O r d e r " > < C u s t o m C o n t e n t > < ! [ C D A T A [ R a n g e , F o u r _ J u n c t i o n , O t h e r , R o u n d _ J u n c t i o n , S t a g g e r e d _ J u n c t i o n , T _ J u n c t i o n , Y _ J u n c 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 2 0 2 3 - 0 7 - 0 7 T 1 8 : 4 8 : 1 1 . 3 6 2 6 3 8 5 + 0 5 : 3 0 < / L a s t P r o c e s s e d T i m e > < / D a t a M o d e l i n g S a n d b o x . S e r i a l i z e d S a n d b o x E r r o r C a c h e > ] ] > < / C u s t o m C o n t e n t > < / G e m i n i > 
</file>

<file path=customXml/item5.xml>��< ? x m l   v e r s i o n = " 1 . 0 "   e n c o d i n g = " U T F - 1 6 " ? > < G e m i n i   x m l n s = " h t t p : / / g e m i n i / p i v o t c u s t o m i z a t i o n / S h o w H i d d e n " > < 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 Y _ J u n c t i o n < / K e y > < V a l u e   x m l n s : a = " h t t p : / / s c h e m a s . d a t a c o n t r a c t . o r g / 2 0 0 4 / 0 7 / M i c r o s o f t . A n a l y s i s S e r v i c e s . C o m m o n " > < a : H a s F o c u s > f a l s e < / a : H a s F o c u s > < a : S i z e A t D p i 9 6 > 1 1 3 < / a : S i z e A t D p i 9 6 > < a : V i s i b l e > t r u e < / a : V i s i b l e > < / V a l u e > < / K e y V a l u e O f s t r i n g S a n d b o x E d i t o r . M e a s u r e G r i d S t a t e S c d E 3 5 R y > < K e y V a l u e O f s t r i n g S a n d b o x E d i t o r . M e a s u r e G r i d S t a t e S c d E 3 5 R y > < K e y > T _ J u n c t i o n < / K e y > < V a l u e   x m l n s : a = " h t t p : / / s c h e m a s . d a t a c o n t r a c t . o r g / 2 0 0 4 / 0 7 / M i c r o s o f t . A n a l y s i s S e r v i c e s . C o m m o n " > < a : H a s F o c u s > f a l s e < / a : H a s F o c u s > < a : S i z e A t D p i 9 6 > 1 1 3 < / a : S i z e A t D p i 9 6 > < a : V i s i b l e > t r u e < / a : V i s i b l e > < / V a l u e > < / K e y V a l u e O f s t r i n g S a n d b o x E d i t o r . M e a s u r e G r i d S t a t e S c d E 3 5 R y > < K e y V a l u e O f s t r i n g S a n d b o x E d i t o r . M e a s u r e G r i d S t a t e S c d E 3 5 R y > < K e y > O t h e r < / 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X M L _ T _ J u n c t i o n " > < C u s t o m C o n t e n t > < ! [ C D A T A [ < T a b l e W i d g e t G r i d S e r i a l i z a t i o n   x m l n s : x s d = " h t t p : / / w w w . w 3 . o r g / 2 0 0 1 / X M L S c h e m a "   x m l n s : x s i = " h t t p : / / w w w . w 3 . o r g / 2 0 0 1 / X M L S c h e m a - i n s t a n c e " > < C o l u m n S u g g e s t e d T y p e   / > < C o l u m n F o r m a t   / > < C o l u m n A c c u r a c y   / > < C o l u m n C u r r e n c y S y m b o l   / > < C o l u m n P o s i t i v e P a t t e r n   / > < C o l u m n N e g a t i v e P a t t e r n   / > < C o l u m n W i d t h s > < i t e m > < k e y > < s t r i n g > S t a t e s / U T s < / s t r i n g > < / k e y > < v a l u e > < i n t > 1 0 1 < / i n t > < / v a l u e > < / i t e m > < i t e m > < k e y > < s t r i n g > T o t a l   n u m b e r   o f   A c c i d e n t s < / s t r i n g > < / k e y > < v a l u e > < i n t > 1 9 7 < / i n t > < / v a l u e > < / i t e m > < i t e m > < k e y > < s t r i n g > R a n k   o f   A c c i d e n t s < / s t r i n g > < / k e y > < v a l u e > < i n t > 1 4 5 < / i n t > < / v a l u e > < / i t e m > < i t e m > < k e y > < s t r i n g > P e r s o n s   K i l l e d < / s t r i n g > < / k e y > < v a l u e > < i n t > 1 2 4 < / i n t > < / v a l u e > < / i t e m > < i t e m > < k e y > < s t r i n g > R a n k   o f   P e r s o n s   K i l l e d < / s t r i n g > < / k e y > < v a l u e > < i n t > 1 7 3 < / i n t > < / v a l u e > < / i t e m > < i t e m > < k e y > < s t r i n g > G r e v i o u s l y   I n j u r e d < / s t r i n g > < / k e y > < v a l u e > < i n t > 1 5 0 < / i n t > < / v a l u e > < / i t e m > < i t e m > < k e y > < s t r i n g > M i n o r   I n j u r y < / s t r i n g > < / k e y > < v a l u e > < i n t > 1 1 2 < / i n t > < / v a l u e > < / i t e m > < i t e m > < k e y > < s t r i n g > T o t a l   I n j u r e d < / s t r i n g > < / k e y > < v a l u e > < i n t > 1 1 4 < / i n t > < / v a l u e > < / i t e m > < / C o l u m n W i d t h s > < C o l u m n D i s p l a y I n d e x > < i t e m > < k e y > < s t r i n g > S t a t e s / U T s < / s t r i n g > < / k e y > < v a l u e > < i n t > 0 < / i n t > < / v a l u e > < / i t e m > < i t e m > < k e y > < s t r i n g > T o t a l   n u m b e r   o f   A c c i d e n t s < / s t r i n g > < / k e y > < v a l u e > < i n t > 1 < / i n t > < / v a l u e > < / i t e m > < i t e m > < k e y > < s t r i n g > R a n k   o f   A c c i d e n t s < / s t r i n g > < / k e y > < v a l u e > < i n t > 2 < / i n t > < / v a l u e > < / i t e m > < i t e m > < k e y > < s t r i n g > P e r s o n s   K i l l e d < / s t r i n g > < / k e y > < v a l u e > < i n t > 3 < / i n t > < / v a l u e > < / i t e m > < i t e m > < k e y > < s t r i n g > R a n k   o f   P e r s o n s   K i l l e d < / s t r i n g > < / k e y > < v a l u e > < i n t > 4 < / i n t > < / v a l u e > < / i t e m > < i t e m > < k e y > < s t r i n g > G r e v i o u s l y   I n j u r e d < / s t r i n g > < / k e y > < v a l u e > < i n t > 5 < / i n t > < / v a l u e > < / i t e m > < i t e m > < k e y > < s t r i n g > M i n o r   I n j u r y < / s t r i n g > < / k e y > < v a l u e > < i n t > 6 < / i n t > < / v a l u e > < / i t e m > < i t e m > < k e y > < s t r i n g > T o t a l   I n j u r e d < / 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t h e r " > < C u s t o m C o n t e n t > < ! [ C D A T A [ < T a b l e W i d g e t G r i d S e r i a l i z a t i o n   x m l n s : x s d = " h t t p : / / w w w . w 3 . o r g / 2 0 0 1 / X M L S c h e m a "   x m l n s : x s i = " h t t p : / / w w w . w 3 . o r g / 2 0 0 1 / X M L S c h e m a - i n s t a n c e " > < C o l u m n S u g g e s t e d T y p e   / > < C o l u m n F o r m a t   / > < C o l u m n A c c u r a c y   / > < C o l u m n C u r r e n c y S y m b o l   / > < C o l u m n P o s i t i v e P a t t e r n   / > < C o l u m n N e g a t i v e P a t t e r n   / > < C o l u m n W i d t h s > < i t e m > < k e y > < s t r i n g > S t a t e s / U T s < / s t r i n g > < / k e y > < v a l u e > < i n t > 1 0 1 < / i n t > < / v a l u e > < / i t e m > < i t e m > < k e y > < s t r i n g > T o t a l   n u m b e r   o f   A c c i d e n t s < / s t r i n g > < / k e y > < v a l u e > < i n t > 1 9 7 < / i n t > < / v a l u e > < / i t e m > < i t e m > < k e y > < s t r i n g > P e r s o n s   K i l l e d < / s t r i n g > < / k e y > < v a l u e > < i n t > 1 2 4 < / i n t > < / v a l u e > < / i t e m > < i t e m > < k e y > < s t r i n g > G r e v i o u s l y   I n j u r e d < / s t r i n g > < / k e y > < v a l u e > < i n t > 1 5 0 < / i n t > < / v a l u e > < / i t e m > < i t e m > < k e y > < s t r i n g > M i n o r   I n j u r y < / s t r i n g > < / k e y > < v a l u e > < i n t > 1 1 2 < / i n t > < / v a l u e > < / i t e m > < i t e m > < k e y > < s t r i n g > T o t a l   I n j u r e d < / s t r i n g > < / k e y > < v a l u e > < i n t > 1 1 4 < / i n t > < / v a l u e > < / i t e m > < / C o l u m n W i d t h s > < C o l u m n D i s p l a y I n d e x > < i t e m > < k e y > < s t r i n g > S t a t e s / U T s < / s t r i n g > < / k e y > < v a l u e > < i n t > 0 < / i n t > < / v a l u e > < / i t e m > < i t e m > < k e y > < s t r i n g > T o t a l   n u m b e r   o f   A c c i d e n t s < / s t r i n g > < / k e y > < v a l u e > < i n t > 1 < / i n t > < / v a l u e > < / i t e m > < i t e m > < k e y > < s t r i n g > P e r s o n s   K i l l e d < / s t r i n g > < / k e y > < v a l u e > < i n t > 2 < / i n t > < / v a l u e > < / i t e m > < i t e m > < k e y > < s t r i n g > G r e v i o u s l y   I n j u r e d < / s t r i n g > < / k e y > < v a l u e > < i n t > 3 < / i n t > < / v a l u e > < / i t e m > < i t e m > < k e y > < s t r i n g > M i n o r   I n j u r y < / s t r i n g > < / k e y > < v a l u e > < i n t > 4 < / i n t > < / v a l u e > < / i t e m > < i t e m > < k e y > < s t r i n g > T o t a l   I n j u r e d < / 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5CB7005-F34E-443D-86CD-9045B02ED998}">
  <ds:schemaRefs/>
</ds:datastoreItem>
</file>

<file path=customXml/itemProps10.xml><?xml version="1.0" encoding="utf-8"?>
<ds:datastoreItem xmlns:ds="http://schemas.openxmlformats.org/officeDocument/2006/customXml" ds:itemID="{AFD8BC1D-015B-4779-B9C2-DE1B52AF268A}">
  <ds:schemaRefs/>
</ds:datastoreItem>
</file>

<file path=customXml/itemProps11.xml><?xml version="1.0" encoding="utf-8"?>
<ds:datastoreItem xmlns:ds="http://schemas.openxmlformats.org/officeDocument/2006/customXml" ds:itemID="{A7974B45-3403-4A8D-BE08-9BDCF1772812}">
  <ds:schemaRefs/>
</ds:datastoreItem>
</file>

<file path=customXml/itemProps12.xml><?xml version="1.0" encoding="utf-8"?>
<ds:datastoreItem xmlns:ds="http://schemas.openxmlformats.org/officeDocument/2006/customXml" ds:itemID="{478F4664-DA0E-4A4B-AE72-7791F5EB3B05}">
  <ds:schemaRefs/>
</ds:datastoreItem>
</file>

<file path=customXml/itemProps13.xml><?xml version="1.0" encoding="utf-8"?>
<ds:datastoreItem xmlns:ds="http://schemas.openxmlformats.org/officeDocument/2006/customXml" ds:itemID="{D48E6B59-6835-4307-91C3-90913A38996C}">
  <ds:schemaRefs/>
</ds:datastoreItem>
</file>

<file path=customXml/itemProps14.xml><?xml version="1.0" encoding="utf-8"?>
<ds:datastoreItem xmlns:ds="http://schemas.openxmlformats.org/officeDocument/2006/customXml" ds:itemID="{0560828C-3DD9-44A7-B19F-1A83D23BE848}">
  <ds:schemaRefs/>
</ds:datastoreItem>
</file>

<file path=customXml/itemProps15.xml><?xml version="1.0" encoding="utf-8"?>
<ds:datastoreItem xmlns:ds="http://schemas.openxmlformats.org/officeDocument/2006/customXml" ds:itemID="{0CF0C977-42F0-425A-AB1B-2865CA7841DE}">
  <ds:schemaRefs/>
</ds:datastoreItem>
</file>

<file path=customXml/itemProps16.xml><?xml version="1.0" encoding="utf-8"?>
<ds:datastoreItem xmlns:ds="http://schemas.openxmlformats.org/officeDocument/2006/customXml" ds:itemID="{C3684232-AC3E-4B45-BD14-1036E136D3C0}">
  <ds:schemaRefs/>
</ds:datastoreItem>
</file>

<file path=customXml/itemProps17.xml><?xml version="1.0" encoding="utf-8"?>
<ds:datastoreItem xmlns:ds="http://schemas.openxmlformats.org/officeDocument/2006/customXml" ds:itemID="{AC736ADC-33DA-4746-ABD3-AEDD8FB575DF}">
  <ds:schemaRefs/>
</ds:datastoreItem>
</file>

<file path=customXml/itemProps18.xml><?xml version="1.0" encoding="utf-8"?>
<ds:datastoreItem xmlns:ds="http://schemas.openxmlformats.org/officeDocument/2006/customXml" ds:itemID="{BECCB8AC-E2A0-4563-867E-476484056CCB}">
  <ds:schemaRefs/>
</ds:datastoreItem>
</file>

<file path=customXml/itemProps19.xml><?xml version="1.0" encoding="utf-8"?>
<ds:datastoreItem xmlns:ds="http://schemas.openxmlformats.org/officeDocument/2006/customXml" ds:itemID="{4640B654-A093-4B07-9664-F2E8CECAE866}">
  <ds:schemaRefs/>
</ds:datastoreItem>
</file>

<file path=customXml/itemProps2.xml><?xml version="1.0" encoding="utf-8"?>
<ds:datastoreItem xmlns:ds="http://schemas.openxmlformats.org/officeDocument/2006/customXml" ds:itemID="{4B745A6F-41B4-4269-BC23-206325972D5B}">
  <ds:schemaRefs/>
</ds:datastoreItem>
</file>

<file path=customXml/itemProps3.xml><?xml version="1.0" encoding="utf-8"?>
<ds:datastoreItem xmlns:ds="http://schemas.openxmlformats.org/officeDocument/2006/customXml" ds:itemID="{C2B8C6D2-AB6A-463A-A491-433038BA5A3A}">
  <ds:schemaRefs/>
</ds:datastoreItem>
</file>

<file path=customXml/itemProps4.xml><?xml version="1.0" encoding="utf-8"?>
<ds:datastoreItem xmlns:ds="http://schemas.openxmlformats.org/officeDocument/2006/customXml" ds:itemID="{4601C889-8B0E-482B-9113-163C401C0B17}">
  <ds:schemaRefs/>
</ds:datastoreItem>
</file>

<file path=customXml/itemProps5.xml><?xml version="1.0" encoding="utf-8"?>
<ds:datastoreItem xmlns:ds="http://schemas.openxmlformats.org/officeDocument/2006/customXml" ds:itemID="{5CB20E1A-BB29-4277-9F3B-FB43529AFB80}">
  <ds:schemaRefs/>
</ds:datastoreItem>
</file>

<file path=customXml/itemProps6.xml><?xml version="1.0" encoding="utf-8"?>
<ds:datastoreItem xmlns:ds="http://schemas.openxmlformats.org/officeDocument/2006/customXml" ds:itemID="{1BD360F2-B08F-4853-BDD8-2D52840A9B0C}">
  <ds:schemaRefs/>
</ds:datastoreItem>
</file>

<file path=customXml/itemProps7.xml><?xml version="1.0" encoding="utf-8"?>
<ds:datastoreItem xmlns:ds="http://schemas.openxmlformats.org/officeDocument/2006/customXml" ds:itemID="{7587B3EF-39E4-4826-87D9-1E1602B7B204}">
  <ds:schemaRefs/>
</ds:datastoreItem>
</file>

<file path=customXml/itemProps8.xml><?xml version="1.0" encoding="utf-8"?>
<ds:datastoreItem xmlns:ds="http://schemas.openxmlformats.org/officeDocument/2006/customXml" ds:itemID="{7FDD606E-FCFB-4DF4-A4AC-A82A5FD5A4C9}">
  <ds:schemaRefs/>
</ds:datastoreItem>
</file>

<file path=customXml/itemProps9.xml><?xml version="1.0" encoding="utf-8"?>
<ds:datastoreItem xmlns:ds="http://schemas.openxmlformats.org/officeDocument/2006/customXml" ds:itemID="{420D9F47-544B-4C6A-A84D-D67811453B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Road Accident Data 2019</vt:lpstr>
      <vt:lpstr>KPI</vt:lpstr>
      <vt:lpstr>T-JUNCTION Accident</vt:lpstr>
      <vt:lpstr>Y-JUNCTION Accident</vt:lpstr>
      <vt:lpstr> FOUR ARM JUNCTION ACCIDENTS</vt:lpstr>
      <vt:lpstr>STAGGERED JUNCTION ACCIDENTS</vt:lpstr>
      <vt:lpstr>ROUND JUNCTION ACCIDENTS</vt:lpstr>
      <vt:lpstr>OTHERS ACCIDENTS</vt:lpstr>
      <vt:lpstr>Road Accident Data 2019 (2)</vt:lpstr>
      <vt:lpstr>OVERALL ACCIDENTS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2023-08-20T12:07:45Z</dcterms:modified>
</cp:coreProperties>
</file>