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Business Analytics\Case studies\Proactive-Attrition-Management-Logistic Regression\Logistic Reg in SAS\"/>
    </mc:Choice>
  </mc:AlternateContent>
  <bookViews>
    <workbookView xWindow="0" yWindow="0" windowWidth="23040" windowHeight="9384" firstSheet="1" activeTab="4"/>
  </bookViews>
  <sheets>
    <sheet name="PROC CONTENTS" sheetId="1" r:id="rId1"/>
    <sheet name="PROC MEANS" sheetId="21" r:id="rId2"/>
    <sheet name="PROC CORR" sheetId="23" r:id="rId3"/>
    <sheet name="FACTOR ANALYSIS" sheetId="15" r:id="rId4"/>
    <sheet name="FINAL MODEL" sheetId="16" r:id="rId5"/>
    <sheet name="DECILING" sheetId="18" r:id="rId6"/>
    <sheet name="STATISTICS" sheetId="19" r:id="rId7"/>
    <sheet name="CHARTS" sheetId="20" r:id="rId8"/>
  </sheets>
  <definedNames>
    <definedName name="_xlnm._FilterDatabase" localSheetId="0" hidden="1">'PROC CONTENTS'!$H$1:$J$81</definedName>
    <definedName name="_xlnm._FilterDatabase" localSheetId="2" hidden="1">'PROC CORR'!$A$1:$AH$68</definedName>
    <definedName name="_xlnm._FilterDatabase" localSheetId="1" hidden="1">'PROC MEANS'!$A$2:$Q$71</definedName>
    <definedName name="IDX" localSheetId="0">'PROC CONTENTS'!#REF!</definedName>
  </definedNames>
  <calcPr calcId="152511"/>
</workbook>
</file>

<file path=xl/calcChain.xml><?xml version="1.0" encoding="utf-8"?>
<calcChain xmlns="http://schemas.openxmlformats.org/spreadsheetml/2006/main">
  <c r="H6" i="16" l="1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5" i="16"/>
  <c r="C34" i="16"/>
  <c r="F30" i="19" l="1"/>
  <c r="D30" i="19"/>
  <c r="F14" i="19"/>
  <c r="E4" i="19"/>
  <c r="E5" i="19"/>
  <c r="E6" i="19"/>
  <c r="E7" i="19"/>
  <c r="E8" i="19"/>
  <c r="E9" i="19"/>
  <c r="E10" i="19"/>
  <c r="E11" i="19"/>
  <c r="E12" i="19"/>
  <c r="E13" i="19"/>
  <c r="E14" i="19"/>
  <c r="D14" i="19"/>
  <c r="S70" i="21" l="1"/>
  <c r="S67" i="21"/>
  <c r="S32" i="21"/>
  <c r="S31" i="21"/>
  <c r="S30" i="21"/>
  <c r="S29" i="21"/>
  <c r="S28" i="21"/>
  <c r="S27" i="21"/>
  <c r="S26" i="21"/>
  <c r="S25" i="21"/>
  <c r="S23" i="21"/>
  <c r="S22" i="21"/>
  <c r="S21" i="21"/>
  <c r="S20" i="21"/>
  <c r="S19" i="21"/>
  <c r="S18" i="21"/>
  <c r="S17" i="21"/>
  <c r="S16" i="21"/>
  <c r="S15" i="21"/>
  <c r="S14" i="21"/>
  <c r="S13" i="21"/>
  <c r="S12" i="21"/>
  <c r="S11" i="21"/>
  <c r="S10" i="21"/>
  <c r="S9" i="21"/>
  <c r="S8" i="21"/>
  <c r="S7" i="21"/>
  <c r="S6" i="21"/>
  <c r="S5" i="21"/>
  <c r="S4" i="21"/>
  <c r="S3" i="21"/>
  <c r="R70" i="21"/>
  <c r="R67" i="21"/>
  <c r="R32" i="21"/>
  <c r="R31" i="21"/>
  <c r="R30" i="21"/>
  <c r="R29" i="21"/>
  <c r="R28" i="21"/>
  <c r="R27" i="21"/>
  <c r="R26" i="21"/>
  <c r="R25" i="21"/>
  <c r="R23" i="21"/>
  <c r="R22" i="21"/>
  <c r="R21" i="21"/>
  <c r="R20" i="21"/>
  <c r="R19" i="21"/>
  <c r="R18" i="21"/>
  <c r="R17" i="21"/>
  <c r="R16" i="21"/>
  <c r="R15" i="21"/>
  <c r="R14" i="21"/>
  <c r="R13" i="21"/>
  <c r="R12" i="21"/>
  <c r="R11" i="21"/>
  <c r="R10" i="21"/>
  <c r="R9" i="21"/>
  <c r="R8" i="21"/>
  <c r="R7" i="21"/>
  <c r="R6" i="21"/>
  <c r="R5" i="21"/>
  <c r="R4" i="21"/>
  <c r="R3" i="21"/>
  <c r="G20" i="19" l="1"/>
  <c r="H21" i="19" l="1"/>
  <c r="H22" i="19"/>
  <c r="H23" i="19"/>
  <c r="H24" i="19"/>
  <c r="H25" i="19"/>
  <c r="H26" i="19"/>
  <c r="H27" i="19"/>
  <c r="H28" i="19"/>
  <c r="H29" i="19"/>
  <c r="H20" i="19"/>
  <c r="I26" i="19" s="1"/>
  <c r="P26" i="19" s="1"/>
  <c r="G21" i="19"/>
  <c r="G22" i="19"/>
  <c r="G23" i="19"/>
  <c r="G24" i="19"/>
  <c r="G25" i="19"/>
  <c r="G26" i="19"/>
  <c r="G27" i="19"/>
  <c r="G28" i="19"/>
  <c r="G29" i="19"/>
  <c r="E21" i="19"/>
  <c r="E22" i="19"/>
  <c r="E23" i="19"/>
  <c r="E24" i="19"/>
  <c r="E25" i="19"/>
  <c r="E26" i="19"/>
  <c r="E27" i="19"/>
  <c r="E28" i="19"/>
  <c r="E29" i="19"/>
  <c r="E20" i="19"/>
  <c r="I4" i="19"/>
  <c r="P4" i="19" s="1"/>
  <c r="H5" i="19"/>
  <c r="I8" i="19" s="1"/>
  <c r="H6" i="19"/>
  <c r="H7" i="19"/>
  <c r="H8" i="19"/>
  <c r="H9" i="19"/>
  <c r="H10" i="19"/>
  <c r="H11" i="19"/>
  <c r="H12" i="19"/>
  <c r="H13" i="19"/>
  <c r="H4" i="19"/>
  <c r="I10" i="19" s="1"/>
  <c r="G5" i="19"/>
  <c r="G6" i="19"/>
  <c r="G7" i="19"/>
  <c r="G8" i="19"/>
  <c r="G9" i="19"/>
  <c r="G10" i="19"/>
  <c r="G11" i="19"/>
  <c r="G12" i="19"/>
  <c r="G13" i="19"/>
  <c r="G4" i="19"/>
  <c r="I7" i="18"/>
  <c r="S15" i="18"/>
  <c r="V7" i="18" s="1"/>
  <c r="R15" i="18"/>
  <c r="F15" i="18"/>
  <c r="I8" i="18" s="1"/>
  <c r="E15" i="18"/>
  <c r="I23" i="19" l="1"/>
  <c r="P23" i="19" s="1"/>
  <c r="I27" i="19"/>
  <c r="P27" i="19" s="1"/>
  <c r="I20" i="19"/>
  <c r="P20" i="19" s="1"/>
  <c r="I24" i="19"/>
  <c r="P24" i="19" s="1"/>
  <c r="I28" i="19"/>
  <c r="P28" i="19" s="1"/>
  <c r="E30" i="19"/>
  <c r="J20" i="19" s="1"/>
  <c r="I21" i="19"/>
  <c r="P21" i="19" s="1"/>
  <c r="I25" i="19"/>
  <c r="P25" i="19" s="1"/>
  <c r="I29" i="19"/>
  <c r="P29" i="19" s="1"/>
  <c r="I22" i="19"/>
  <c r="P22" i="19" s="1"/>
  <c r="P8" i="19"/>
  <c r="J4" i="19"/>
  <c r="P10" i="19"/>
  <c r="I11" i="19"/>
  <c r="I12" i="19"/>
  <c r="I5" i="19"/>
  <c r="I9" i="19"/>
  <c r="I13" i="19"/>
  <c r="I7" i="19"/>
  <c r="I6" i="19"/>
  <c r="I5" i="18"/>
  <c r="I11" i="18"/>
  <c r="V13" i="18"/>
  <c r="V5" i="18"/>
  <c r="V11" i="18"/>
  <c r="V14" i="18"/>
  <c r="V10" i="18"/>
  <c r="V6" i="18"/>
  <c r="V9" i="18"/>
  <c r="V12" i="18"/>
  <c r="V8" i="18"/>
  <c r="I14" i="18"/>
  <c r="I10" i="18"/>
  <c r="I6" i="18"/>
  <c r="I13" i="18"/>
  <c r="I9" i="18"/>
  <c r="F16" i="18"/>
  <c r="I12" i="18"/>
  <c r="J10" i="19"/>
  <c r="J21" i="19" l="1"/>
  <c r="J25" i="19"/>
  <c r="J24" i="19"/>
  <c r="J23" i="19"/>
  <c r="J28" i="19"/>
  <c r="J27" i="19"/>
  <c r="K20" i="19"/>
  <c r="L20" i="19" s="1"/>
  <c r="K21" i="19"/>
  <c r="L21" i="19" s="1"/>
  <c r="J29" i="19"/>
  <c r="J22" i="19"/>
  <c r="K23" i="19" s="1"/>
  <c r="L23" i="19" s="1"/>
  <c r="J26" i="19"/>
  <c r="K29" i="19" s="1"/>
  <c r="L29" i="19" s="1"/>
  <c r="P13" i="19"/>
  <c r="P11" i="19"/>
  <c r="K4" i="19"/>
  <c r="L4" i="19" s="1"/>
  <c r="P9" i="19"/>
  <c r="J7" i="19"/>
  <c r="J12" i="19"/>
  <c r="P6" i="19"/>
  <c r="P5" i="19"/>
  <c r="J11" i="19"/>
  <c r="J5" i="19"/>
  <c r="J13" i="19"/>
  <c r="J9" i="19"/>
  <c r="P7" i="19"/>
  <c r="P12" i="19"/>
  <c r="J6" i="19"/>
  <c r="J8" i="19"/>
  <c r="K22" i="19" l="1"/>
  <c r="L22" i="19" s="1"/>
  <c r="K28" i="19"/>
  <c r="L28" i="19" s="1"/>
  <c r="K25" i="19"/>
  <c r="L25" i="19" s="1"/>
  <c r="K26" i="19"/>
  <c r="L26" i="19" s="1"/>
  <c r="K24" i="19"/>
  <c r="L24" i="19" s="1"/>
  <c r="K27" i="19"/>
  <c r="L27" i="19" s="1"/>
  <c r="K10" i="19"/>
  <c r="L10" i="19" s="1"/>
  <c r="K11" i="19"/>
  <c r="L11" i="19" s="1"/>
  <c r="K12" i="19"/>
  <c r="L12" i="19" s="1"/>
  <c r="K5" i="19"/>
  <c r="L5" i="19" s="1"/>
  <c r="K8" i="19"/>
  <c r="L8" i="19" s="1"/>
  <c r="K7" i="19"/>
  <c r="L7" i="19" s="1"/>
  <c r="K9" i="19"/>
  <c r="L9" i="19" s="1"/>
  <c r="K6" i="19"/>
  <c r="L6" i="19" s="1"/>
  <c r="K13" i="19"/>
  <c r="L13" i="19" s="1"/>
</calcChain>
</file>

<file path=xl/sharedStrings.xml><?xml version="1.0" encoding="utf-8"?>
<sst xmlns="http://schemas.openxmlformats.org/spreadsheetml/2006/main" count="1579" uniqueCount="187">
  <si>
    <t>Variables in Creation Order</t>
  </si>
  <si>
    <t>#</t>
  </si>
  <si>
    <t>Variable</t>
  </si>
  <si>
    <t>Type</t>
  </si>
  <si>
    <t>Len</t>
  </si>
  <si>
    <t>Format</t>
  </si>
  <si>
    <t>Informat</t>
  </si>
  <si>
    <t>REVENUE</t>
  </si>
  <si>
    <t>Num</t>
  </si>
  <si>
    <t>BEST12.</t>
  </si>
  <si>
    <t>BEST32.</t>
  </si>
  <si>
    <t>MOU</t>
  </si>
  <si>
    <t>RECCHRGE</t>
  </si>
  <si>
    <t>DIRECTAS</t>
  </si>
  <si>
    <t>OVERAGE</t>
  </si>
  <si>
    <t>ROAM</t>
  </si>
  <si>
    <t>CHANGEM</t>
  </si>
  <si>
    <t>CHANGER</t>
  </si>
  <si>
    <t>DROPVCE</t>
  </si>
  <si>
    <t>BLCKVCE</t>
  </si>
  <si>
    <t>UNANSVCE</t>
  </si>
  <si>
    <t>CUSTCARE</t>
  </si>
  <si>
    <t>THREEWAY</t>
  </si>
  <si>
    <t>MOUREC</t>
  </si>
  <si>
    <t>OUTCALLS</t>
  </si>
  <si>
    <t>INCALLS</t>
  </si>
  <si>
    <t>PEAKVCE</t>
  </si>
  <si>
    <t>OPEAKVCE</t>
  </si>
  <si>
    <t>DROPBLK</t>
  </si>
  <si>
    <t>CALLFWDV</t>
  </si>
  <si>
    <t>CALLWAIT</t>
  </si>
  <si>
    <t>CHURN</t>
  </si>
  <si>
    <t>MONTHS</t>
  </si>
  <si>
    <t>UNIQSUBS</t>
  </si>
  <si>
    <t>ACTVSUBS</t>
  </si>
  <si>
    <t>CSA</t>
  </si>
  <si>
    <t>Char</t>
  </si>
  <si>
    <t>$9.</t>
  </si>
  <si>
    <t>PHONES</t>
  </si>
  <si>
    <t>MODELS</t>
  </si>
  <si>
    <t>EQPDAYS</t>
  </si>
  <si>
    <t>CUSTOMER</t>
  </si>
  <si>
    <t>AGE1</t>
  </si>
  <si>
    <t>AGE2</t>
  </si>
  <si>
    <t>CHILDREN</t>
  </si>
  <si>
    <t>CREDITA</t>
  </si>
  <si>
    <t>CREDITAA</t>
  </si>
  <si>
    <t>CREDITB</t>
  </si>
  <si>
    <t>CREDITC</t>
  </si>
  <si>
    <t>CREDITDE</t>
  </si>
  <si>
    <t>CREDITGY</t>
  </si>
  <si>
    <t>CREDITZ</t>
  </si>
  <si>
    <t>PRIZMRUR</t>
  </si>
  <si>
    <t>PRIZMUB</t>
  </si>
  <si>
    <t>PRIZMTWN</t>
  </si>
  <si>
    <t>REFURB</t>
  </si>
  <si>
    <t>WEBCAP</t>
  </si>
  <si>
    <t>TRUCK</t>
  </si>
  <si>
    <t>RV</t>
  </si>
  <si>
    <t>OCCPROF</t>
  </si>
  <si>
    <t>OCCCLER</t>
  </si>
  <si>
    <t>OCCCRFT</t>
  </si>
  <si>
    <t>OCCSTUD</t>
  </si>
  <si>
    <t>OCCHMKR</t>
  </si>
  <si>
    <t>OCCRET</t>
  </si>
  <si>
    <t>OCCSELF</t>
  </si>
  <si>
    <t>OWNRENT</t>
  </si>
  <si>
    <t>MARRYUN</t>
  </si>
  <si>
    <t>MARRYYES</t>
  </si>
  <si>
    <t>MARRYNO</t>
  </si>
  <si>
    <t>MAILORD</t>
  </si>
  <si>
    <t>MAILRES</t>
  </si>
  <si>
    <t>MAILFLAG</t>
  </si>
  <si>
    <t>TRAVEL</t>
  </si>
  <si>
    <t>PCOWN</t>
  </si>
  <si>
    <t>CREDITCD</t>
  </si>
  <si>
    <t>RETCALLS</t>
  </si>
  <si>
    <t>RETACCPT</t>
  </si>
  <si>
    <t>NEWCELLY</t>
  </si>
  <si>
    <t>NEWCELLN</t>
  </si>
  <si>
    <t>REFER</t>
  </si>
  <si>
    <t>INCMISS</t>
  </si>
  <si>
    <t>INCOME</t>
  </si>
  <si>
    <t>MCYCLE</t>
  </si>
  <si>
    <t>CREDITAD</t>
  </si>
  <si>
    <t>SETPRCM</t>
  </si>
  <si>
    <t>SETPRC</t>
  </si>
  <si>
    <t>RETCALL</t>
  </si>
  <si>
    <t>CALIBRAT</t>
  </si>
  <si>
    <t>CHURNDEP</t>
  </si>
  <si>
    <t>$1.</t>
  </si>
  <si>
    <t>The MEANS Procedure</t>
  </si>
  <si>
    <t>N</t>
  </si>
  <si>
    <t>N Miss</t>
  </si>
  <si>
    <t>Mean</t>
  </si>
  <si>
    <t>Std Dev</t>
  </si>
  <si>
    <t>Minimum</t>
  </si>
  <si>
    <t>1st Pctl</t>
  </si>
  <si>
    <t>5th Pctl</t>
  </si>
  <si>
    <t>10th Pctl</t>
  </si>
  <si>
    <t>25th Pctl</t>
  </si>
  <si>
    <t>50th Pctl</t>
  </si>
  <si>
    <t>75th Pctl</t>
  </si>
  <si>
    <t>90th Pctl</t>
  </si>
  <si>
    <t>95th Pctl</t>
  </si>
  <si>
    <t>99th Pctl</t>
  </si>
  <si>
    <t>Maximum</t>
  </si>
  <si>
    <t>LOGICAL VARIABLES</t>
  </si>
  <si>
    <t>CHAR</t>
  </si>
  <si>
    <t>Customer ID</t>
  </si>
  <si>
    <t>..</t>
  </si>
  <si>
    <t>CATEGORICAL VARIABLES</t>
  </si>
  <si>
    <t>CONTINUOUS VARIABLES</t>
  </si>
  <si>
    <t>DEPENDENT VARIABLE</t>
  </si>
  <si>
    <t xml:space="preserve"> </t>
  </si>
  <si>
    <t>Treatment req</t>
  </si>
  <si>
    <t>Prob &gt; |r| under H0: Rho=0</t>
  </si>
  <si>
    <t>&lt;.0001</t>
  </si>
  <si>
    <t>Rotated Factor Pattern</t>
  </si>
  <si>
    <t>Factor1</t>
  </si>
  <si>
    <t>Factor2</t>
  </si>
  <si>
    <t>Factor3</t>
  </si>
  <si>
    <t>Factor4</t>
  </si>
  <si>
    <t>Factor5</t>
  </si>
  <si>
    <t>Factor6</t>
  </si>
  <si>
    <t>Factor7</t>
  </si>
  <si>
    <t>Factor8</t>
  </si>
  <si>
    <t>Factor9</t>
  </si>
  <si>
    <t>Factor10</t>
  </si>
  <si>
    <t>Analysis of Maximum Likelihood Estimates</t>
  </si>
  <si>
    <t>Parameter</t>
  </si>
  <si>
    <t>DF</t>
  </si>
  <si>
    <t>Estimate</t>
  </si>
  <si>
    <t>Standard</t>
  </si>
  <si>
    <t>Error</t>
  </si>
  <si>
    <t>Wald</t>
  </si>
  <si>
    <t>Chi-Square</t>
  </si>
  <si>
    <t>Pr &gt; ChiSq</t>
  </si>
  <si>
    <t>Standardized Estimate</t>
  </si>
  <si>
    <t>Intercept</t>
  </si>
  <si>
    <t>Odds Ratio Estimates</t>
  </si>
  <si>
    <t>Effect</t>
  </si>
  <si>
    <t>Point Estimate</t>
  </si>
  <si>
    <t>Association of Predicted Probabilities and Observed Responses</t>
  </si>
  <si>
    <t>Percent Concordant</t>
  </si>
  <si>
    <t>Somers' D</t>
  </si>
  <si>
    <t>Percent Discordant</t>
  </si>
  <si>
    <t>Gamma</t>
  </si>
  <si>
    <t>Percent Tied</t>
  </si>
  <si>
    <t>Tau-a</t>
  </si>
  <si>
    <t>Pairs</t>
  </si>
  <si>
    <t>c</t>
  </si>
  <si>
    <t>Partition for the Hosmer and Lemeshow Test</t>
  </si>
  <si>
    <t>Group</t>
  </si>
  <si>
    <t>Total</t>
  </si>
  <si>
    <t>CHURN = 1</t>
  </si>
  <si>
    <t>CHURN = 0</t>
  </si>
  <si>
    <t>Observed</t>
  </si>
  <si>
    <t>Expected</t>
  </si>
  <si>
    <t>Hosmer and Lemeshow Goodness-of-Fit Test</t>
  </si>
  <si>
    <t>Rank for Variable newpred</t>
  </si>
  <si>
    <t>Development Sample</t>
  </si>
  <si>
    <t>Validation Sample</t>
  </si>
  <si>
    <t>Bad Rate</t>
  </si>
  <si>
    <t>Bad Percent</t>
  </si>
  <si>
    <t>Cumu. Bad Percent</t>
  </si>
  <si>
    <t>Good Percent</t>
  </si>
  <si>
    <t>Cumu. Good Percent</t>
  </si>
  <si>
    <t>KS</t>
  </si>
  <si>
    <t>Random Model</t>
  </si>
  <si>
    <t>Lift</t>
  </si>
  <si>
    <t>Baseline</t>
  </si>
  <si>
    <t>Default churners</t>
  </si>
  <si>
    <t>Min Prob</t>
  </si>
  <si>
    <t>Max Prob</t>
  </si>
  <si>
    <t>Count</t>
  </si>
  <si>
    <t>Bad #</t>
  </si>
  <si>
    <t>Good #</t>
  </si>
  <si>
    <t>Decile</t>
  </si>
  <si>
    <t>.</t>
  </si>
  <si>
    <t>Mean + 3STDs</t>
  </si>
  <si>
    <t>Pearson Correlation Coefficients, N = 71047</t>
  </si>
  <si>
    <t>95% Wald</t>
  </si>
  <si>
    <t>Confidence Limits</t>
  </si>
  <si>
    <t>VALID</t>
  </si>
  <si>
    <t>DEV</t>
  </si>
  <si>
    <t>FACTOR OF IMPORTANCE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</si>
</sst>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u/>
      <sz val="11"/>
      <color rgb="FF800080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0"/>
      <color rgb="FF112277"/>
      <name val="Arial"/>
      <family val="2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9"/>
      <color rgb="FF112277"/>
      <name val="Arial"/>
      <family val="2"/>
    </font>
    <font>
      <b/>
      <sz val="10"/>
      <color theme="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AFB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1C1C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B0B7BB"/>
      </right>
      <top/>
      <bottom style="medium">
        <color rgb="FFB0B7BB"/>
      </bottom>
      <diagonal/>
    </border>
    <border>
      <left/>
      <right style="medium">
        <color rgb="FFC1C1C1"/>
      </right>
      <top/>
      <bottom style="medium">
        <color rgb="FFC1C1C1"/>
      </bottom>
      <diagonal/>
    </border>
    <border>
      <left/>
      <right style="medium">
        <color rgb="FFC1C1C1"/>
      </right>
      <top/>
      <bottom/>
      <diagonal/>
    </border>
    <border>
      <left/>
      <right/>
      <top style="medium">
        <color rgb="FFC1C1C1"/>
      </top>
      <bottom style="medium">
        <color rgb="FFB0B7BB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rgb="FFB0B7BB"/>
      </bottom>
      <diagonal/>
    </border>
    <border>
      <left style="medium">
        <color rgb="FFC1C1C1"/>
      </left>
      <right/>
      <top style="medium">
        <color rgb="FFC1C1C1"/>
      </top>
      <bottom style="medium">
        <color rgb="FFB0B7BB"/>
      </bottom>
      <diagonal/>
    </border>
    <border>
      <left style="medium">
        <color rgb="FFC1C1C1"/>
      </left>
      <right style="medium">
        <color rgb="FFB0B7BB"/>
      </right>
      <top/>
      <bottom style="medium">
        <color rgb="FFB0B7BB"/>
      </bottom>
      <diagonal/>
    </border>
    <border>
      <left/>
      <right/>
      <top/>
      <bottom style="medium">
        <color rgb="FFC1C1C1"/>
      </bottom>
      <diagonal/>
    </border>
    <border>
      <left style="medium">
        <color rgb="FFC1C1C1"/>
      </left>
      <right style="medium">
        <color rgb="FFB0B7BB"/>
      </right>
      <top/>
      <bottom/>
      <diagonal/>
    </border>
    <border>
      <left style="medium">
        <color rgb="FFC1C1C1"/>
      </left>
      <right/>
      <top/>
      <bottom style="medium">
        <color rgb="FFB0B7BB"/>
      </bottom>
      <diagonal/>
    </border>
    <border>
      <left style="medium">
        <color rgb="FFB0B7BB"/>
      </left>
      <right style="medium">
        <color rgb="FFC1C1C1"/>
      </right>
      <top/>
      <bottom style="medium">
        <color rgb="FFC1C1C1"/>
      </bottom>
      <diagonal/>
    </border>
    <border>
      <left style="medium">
        <color rgb="FFC1C1C1"/>
      </left>
      <right style="medium">
        <color rgb="FFC1C1C1"/>
      </right>
      <top/>
      <bottom style="medium">
        <color rgb="FFC1C1C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20" fillId="33" borderId="0" xfId="0" applyFont="1" applyFill="1"/>
    <xf numFmtId="0" fontId="22" fillId="33" borderId="0" xfId="0" applyFont="1" applyFill="1" applyAlignment="1">
      <alignment vertical="top" wrapText="1"/>
    </xf>
    <xf numFmtId="0" fontId="21" fillId="33" borderId="10" xfId="0" applyFont="1" applyFill="1" applyBorder="1" applyAlignment="1">
      <alignment horizontal="center" vertical="top" wrapText="1"/>
    </xf>
    <xf numFmtId="0" fontId="21" fillId="33" borderId="11" xfId="0" applyFont="1" applyFill="1" applyBorder="1" applyAlignment="1">
      <alignment horizontal="center" vertical="top" wrapText="1"/>
    </xf>
    <xf numFmtId="0" fontId="20" fillId="33" borderId="11" xfId="0" applyFont="1" applyFill="1" applyBorder="1"/>
    <xf numFmtId="0" fontId="22" fillId="33" borderId="11" xfId="0" applyFont="1" applyFill="1" applyBorder="1" applyAlignment="1">
      <alignment vertical="top" wrapText="1"/>
    </xf>
    <xf numFmtId="0" fontId="23" fillId="36" borderId="11" xfId="0" applyFont="1" applyFill="1" applyBorder="1" applyAlignment="1">
      <alignment horizontal="center" vertical="top" wrapText="1"/>
    </xf>
    <xf numFmtId="0" fontId="24" fillId="37" borderId="11" xfId="0" applyFont="1" applyFill="1" applyBorder="1" applyAlignment="1">
      <alignment horizontal="right" vertical="top" wrapText="1"/>
    </xf>
    <xf numFmtId="0" fontId="24" fillId="37" borderId="11" xfId="0" applyFont="1" applyFill="1" applyBorder="1" applyAlignment="1">
      <alignment horizontal="right" vertical="top"/>
    </xf>
    <xf numFmtId="0" fontId="23" fillId="36" borderId="11" xfId="0" applyFont="1" applyFill="1" applyBorder="1" applyAlignment="1">
      <alignment horizontal="right" vertical="top" wrapText="1"/>
    </xf>
    <xf numFmtId="0" fontId="20" fillId="37" borderId="11" xfId="0" applyFont="1" applyFill="1" applyBorder="1" applyAlignment="1">
      <alignment horizontal="right" vertical="top" wrapText="1"/>
    </xf>
    <xf numFmtId="10" fontId="0" fillId="0" borderId="0" xfId="44" applyNumberFormat="1" applyFont="1"/>
    <xf numFmtId="0" fontId="0" fillId="0" borderId="11" xfId="0" applyBorder="1"/>
    <xf numFmtId="9" fontId="0" fillId="0" borderId="11" xfId="44" applyFont="1" applyBorder="1"/>
    <xf numFmtId="0" fontId="23" fillId="41" borderId="11" xfId="0" applyFont="1" applyFill="1" applyBorder="1" applyAlignment="1">
      <alignment horizontal="right" wrapText="1"/>
    </xf>
    <xf numFmtId="10" fontId="0" fillId="0" borderId="11" xfId="44" applyNumberFormat="1" applyFont="1" applyBorder="1"/>
    <xf numFmtId="0" fontId="0" fillId="34" borderId="11" xfId="0" applyFill="1" applyBorder="1"/>
    <xf numFmtId="10" fontId="0" fillId="34" borderId="11" xfId="44" applyNumberFormat="1" applyFont="1" applyFill="1" applyBorder="1"/>
    <xf numFmtId="0" fontId="23" fillId="36" borderId="11" xfId="0" applyFont="1" applyFill="1" applyBorder="1" applyAlignment="1">
      <alignment horizontal="right" wrapText="1"/>
    </xf>
    <xf numFmtId="164" fontId="0" fillId="0" borderId="0" xfId="44" applyNumberFormat="1" applyFont="1"/>
    <xf numFmtId="0" fontId="26" fillId="34" borderId="11" xfId="0" applyFont="1" applyFill="1" applyBorder="1" applyAlignment="1">
      <alignment horizontal="right" wrapText="1"/>
    </xf>
    <xf numFmtId="0" fontId="27" fillId="38" borderId="11" xfId="0" applyFont="1" applyFill="1" applyBorder="1" applyAlignment="1">
      <alignment vertical="center"/>
    </xf>
    <xf numFmtId="0" fontId="27" fillId="38" borderId="11" xfId="0" applyFont="1" applyFill="1" applyBorder="1" applyAlignment="1">
      <alignment vertical="center" wrapText="1"/>
    </xf>
    <xf numFmtId="2" fontId="0" fillId="0" borderId="11" xfId="0" applyNumberFormat="1" applyBorder="1"/>
    <xf numFmtId="0" fontId="26" fillId="34" borderId="15" xfId="0" applyFont="1" applyFill="1" applyBorder="1" applyAlignment="1">
      <alignment horizontal="right" wrapText="1"/>
    </xf>
    <xf numFmtId="0" fontId="26" fillId="34" borderId="16" xfId="0" applyFont="1" applyFill="1" applyBorder="1" applyAlignment="1">
      <alignment horizontal="right" wrapText="1"/>
    </xf>
    <xf numFmtId="0" fontId="20" fillId="37" borderId="15" xfId="0" applyFont="1" applyFill="1" applyBorder="1" applyAlignment="1">
      <alignment horizontal="right" vertical="top" wrapText="1"/>
    </xf>
    <xf numFmtId="10" fontId="0" fillId="0" borderId="16" xfId="44" applyNumberFormat="1" applyFont="1" applyBorder="1"/>
    <xf numFmtId="0" fontId="20" fillId="42" borderId="15" xfId="0" applyFont="1" applyFill="1" applyBorder="1" applyAlignment="1">
      <alignment horizontal="right" vertical="top" wrapText="1"/>
    </xf>
    <xf numFmtId="0" fontId="20" fillId="34" borderId="15" xfId="0" applyFont="1" applyFill="1" applyBorder="1" applyAlignment="1">
      <alignment horizontal="right" vertical="top" wrapText="1"/>
    </xf>
    <xf numFmtId="10" fontId="0" fillId="34" borderId="16" xfId="44" applyNumberFormat="1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0" fontId="0" fillId="0" borderId="18" xfId="44" applyNumberFormat="1" applyFont="1" applyBorder="1"/>
    <xf numFmtId="10" fontId="0" fillId="0" borderId="19" xfId="44" applyNumberFormat="1" applyFont="1" applyBorder="1"/>
    <xf numFmtId="2" fontId="0" fillId="34" borderId="11" xfId="0" applyNumberFormat="1" applyFill="1" applyBorder="1"/>
    <xf numFmtId="0" fontId="23" fillId="36" borderId="11" xfId="0" applyFont="1" applyFill="1" applyBorder="1" applyAlignment="1">
      <alignment horizontal="left" vertical="top" wrapText="1"/>
    </xf>
    <xf numFmtId="0" fontId="24" fillId="37" borderId="11" xfId="0" applyFont="1" applyFill="1" applyBorder="1" applyAlignment="1">
      <alignment horizontal="right" vertical="center" wrapText="1"/>
    </xf>
    <xf numFmtId="0" fontId="23" fillId="36" borderId="21" xfId="0" applyFont="1" applyFill="1" applyBorder="1" applyAlignment="1">
      <alignment horizontal="right" wrapText="1"/>
    </xf>
    <xf numFmtId="0" fontId="24" fillId="37" borderId="23" xfId="0" applyFont="1" applyFill="1" applyBorder="1" applyAlignment="1">
      <alignment horizontal="right" vertical="center" wrapText="1"/>
    </xf>
    <xf numFmtId="0" fontId="24" fillId="37" borderId="22" xfId="0" applyFont="1" applyFill="1" applyBorder="1" applyAlignment="1">
      <alignment horizontal="right" vertical="center" wrapText="1"/>
    </xf>
    <xf numFmtId="0" fontId="23" fillId="36" borderId="11" xfId="0" applyFont="1" applyFill="1" applyBorder="1" applyAlignment="1">
      <alignment horizontal="left" wrapText="1"/>
    </xf>
    <xf numFmtId="0" fontId="24" fillId="37" borderId="11" xfId="0" applyFont="1" applyFill="1" applyBorder="1" applyAlignment="1">
      <alignment horizontal="left" vertical="center" wrapText="1"/>
    </xf>
    <xf numFmtId="0" fontId="23" fillId="36" borderId="25" xfId="0" applyFont="1" applyFill="1" applyBorder="1" applyAlignment="1">
      <alignment horizontal="right" wrapText="1"/>
    </xf>
    <xf numFmtId="0" fontId="24" fillId="37" borderId="25" xfId="0" applyFont="1" applyFill="1" applyBorder="1" applyAlignment="1">
      <alignment horizontal="right" vertical="center" wrapText="1"/>
    </xf>
    <xf numFmtId="0" fontId="24" fillId="37" borderId="26" xfId="0" applyFont="1" applyFill="1" applyBorder="1" applyAlignment="1">
      <alignment horizontal="right" vertical="center" wrapText="1"/>
    </xf>
    <xf numFmtId="0" fontId="24" fillId="37" borderId="22" xfId="0" applyFont="1" applyFill="1" applyBorder="1" applyAlignment="1">
      <alignment horizontal="right" vertical="top" wrapText="1"/>
    </xf>
    <xf numFmtId="0" fontId="24" fillId="34" borderId="22" xfId="0" applyFont="1" applyFill="1" applyBorder="1" applyAlignment="1">
      <alignment horizontal="right" vertical="top" wrapText="1"/>
    </xf>
    <xf numFmtId="0" fontId="23" fillId="36" borderId="29" xfId="0" applyFont="1" applyFill="1" applyBorder="1" applyAlignment="1">
      <alignment horizontal="center" vertical="top" wrapText="1"/>
    </xf>
    <xf numFmtId="0" fontId="23" fillId="36" borderId="27" xfId="0" applyFont="1" applyFill="1" applyBorder="1" applyAlignment="1">
      <alignment horizontal="right" wrapText="1"/>
    </xf>
    <xf numFmtId="0" fontId="24" fillId="37" borderId="30" xfId="0" applyFont="1" applyFill="1" applyBorder="1" applyAlignment="1">
      <alignment horizontal="right" vertical="center" wrapText="1"/>
    </xf>
    <xf numFmtId="0" fontId="0" fillId="0" borderId="20" xfId="0" applyBorder="1"/>
    <xf numFmtId="0" fontId="24" fillId="37" borderId="20" xfId="0" applyFont="1" applyFill="1" applyBorder="1" applyAlignment="1">
      <alignment horizontal="right" vertical="center" wrapText="1"/>
    </xf>
    <xf numFmtId="0" fontId="24" fillId="37" borderId="22" xfId="0" applyFont="1" applyFill="1" applyBorder="1" applyAlignment="1">
      <alignment horizontal="right" vertical="top"/>
    </xf>
    <xf numFmtId="0" fontId="24" fillId="37" borderId="30" xfId="0" applyFont="1" applyFill="1" applyBorder="1" applyAlignment="1">
      <alignment horizontal="right" vertical="top"/>
    </xf>
    <xf numFmtId="0" fontId="24" fillId="37" borderId="30" xfId="0" applyFont="1" applyFill="1" applyBorder="1" applyAlignment="1">
      <alignment horizontal="right" vertical="top" wrapText="1"/>
    </xf>
    <xf numFmtId="0" fontId="23" fillId="34" borderId="29" xfId="0" applyFont="1" applyFill="1" applyBorder="1" applyAlignment="1">
      <alignment horizontal="left" vertical="top" wrapText="1"/>
    </xf>
    <xf numFmtId="0" fontId="23" fillId="43" borderId="29" xfId="0" applyFont="1" applyFill="1" applyBorder="1" applyAlignment="1">
      <alignment horizontal="left" vertical="top" wrapText="1"/>
    </xf>
    <xf numFmtId="0" fontId="24" fillId="43" borderId="22" xfId="0" applyFont="1" applyFill="1" applyBorder="1" applyAlignment="1">
      <alignment horizontal="right" vertical="top" wrapText="1"/>
    </xf>
    <xf numFmtId="0" fontId="23" fillId="39" borderId="29" xfId="0" applyFont="1" applyFill="1" applyBorder="1" applyAlignment="1">
      <alignment horizontal="left" vertical="top" wrapText="1"/>
    </xf>
    <xf numFmtId="0" fontId="24" fillId="39" borderId="22" xfId="0" applyFont="1" applyFill="1" applyBorder="1" applyAlignment="1">
      <alignment horizontal="right" vertical="top" wrapText="1"/>
    </xf>
    <xf numFmtId="0" fontId="23" fillId="41" borderId="29" xfId="0" applyFont="1" applyFill="1" applyBorder="1" applyAlignment="1">
      <alignment horizontal="left" vertical="top" wrapText="1"/>
    </xf>
    <xf numFmtId="0" fontId="24" fillId="41" borderId="22" xfId="0" applyFont="1" applyFill="1" applyBorder="1" applyAlignment="1">
      <alignment horizontal="right" vertical="top"/>
    </xf>
    <xf numFmtId="0" fontId="24" fillId="41" borderId="22" xfId="0" applyFont="1" applyFill="1" applyBorder="1" applyAlignment="1">
      <alignment horizontal="right" vertical="top" wrapText="1"/>
    </xf>
    <xf numFmtId="0" fontId="23" fillId="40" borderId="29" xfId="0" applyFont="1" applyFill="1" applyBorder="1" applyAlignment="1">
      <alignment horizontal="left" vertical="top" wrapText="1"/>
    </xf>
    <xf numFmtId="0" fontId="24" fillId="40" borderId="22" xfId="0" applyFont="1" applyFill="1" applyBorder="1" applyAlignment="1">
      <alignment horizontal="right" vertical="top"/>
    </xf>
    <xf numFmtId="0" fontId="24" fillId="40" borderId="22" xfId="0" applyFont="1" applyFill="1" applyBorder="1" applyAlignment="1">
      <alignment horizontal="right" vertical="top" wrapText="1"/>
    </xf>
    <xf numFmtId="0" fontId="23" fillId="44" borderId="29" xfId="0" applyFont="1" applyFill="1" applyBorder="1" applyAlignment="1">
      <alignment horizontal="left" vertical="top" wrapText="1"/>
    </xf>
    <xf numFmtId="0" fontId="24" fillId="44" borderId="22" xfId="0" applyFont="1" applyFill="1" applyBorder="1" applyAlignment="1">
      <alignment horizontal="right" vertical="top" wrapText="1"/>
    </xf>
    <xf numFmtId="0" fontId="24" fillId="44" borderId="22" xfId="0" applyFont="1" applyFill="1" applyBorder="1" applyAlignment="1">
      <alignment horizontal="right" vertical="top"/>
    </xf>
    <xf numFmtId="0" fontId="24" fillId="39" borderId="22" xfId="0" applyFont="1" applyFill="1" applyBorder="1" applyAlignment="1">
      <alignment horizontal="right" vertical="top"/>
    </xf>
    <xf numFmtId="0" fontId="24" fillId="43" borderId="22" xfId="0" applyFont="1" applyFill="1" applyBorder="1" applyAlignment="1">
      <alignment horizontal="right" vertical="top"/>
    </xf>
    <xf numFmtId="0" fontId="24" fillId="34" borderId="22" xfId="0" applyFont="1" applyFill="1" applyBorder="1" applyAlignment="1">
      <alignment horizontal="right" vertical="top"/>
    </xf>
    <xf numFmtId="0" fontId="23" fillId="45" borderId="29" xfId="0" applyFont="1" applyFill="1" applyBorder="1" applyAlignment="1">
      <alignment horizontal="left" vertical="top" wrapText="1"/>
    </xf>
    <xf numFmtId="0" fontId="24" fillId="45" borderId="22" xfId="0" applyFont="1" applyFill="1" applyBorder="1" applyAlignment="1">
      <alignment horizontal="right" vertical="top" wrapText="1"/>
    </xf>
    <xf numFmtId="0" fontId="24" fillId="45" borderId="22" xfId="0" applyFont="1" applyFill="1" applyBorder="1" applyAlignment="1">
      <alignment horizontal="right" vertical="top"/>
    </xf>
    <xf numFmtId="0" fontId="24" fillId="45" borderId="30" xfId="0" applyFont="1" applyFill="1" applyBorder="1" applyAlignment="1">
      <alignment horizontal="right" vertical="top" wrapText="1"/>
    </xf>
    <xf numFmtId="0" fontId="23" fillId="45" borderId="31" xfId="0" applyFont="1" applyFill="1" applyBorder="1" applyAlignment="1">
      <alignment horizontal="left" vertical="top" wrapText="1"/>
    </xf>
    <xf numFmtId="0" fontId="24" fillId="45" borderId="23" xfId="0" applyFont="1" applyFill="1" applyBorder="1" applyAlignment="1">
      <alignment horizontal="right" vertical="top"/>
    </xf>
    <xf numFmtId="0" fontId="24" fillId="45" borderId="23" xfId="0" applyFont="1" applyFill="1" applyBorder="1" applyAlignment="1">
      <alignment horizontal="right" vertical="top" wrapText="1"/>
    </xf>
    <xf numFmtId="0" fontId="24" fillId="45" borderId="0" xfId="0" applyFont="1" applyFill="1" applyBorder="1" applyAlignment="1">
      <alignment horizontal="right" vertical="top" wrapText="1"/>
    </xf>
    <xf numFmtId="0" fontId="20" fillId="37" borderId="22" xfId="0" applyFont="1" applyFill="1" applyBorder="1" applyAlignment="1">
      <alignment horizontal="right" vertical="top" wrapText="1"/>
    </xf>
    <xf numFmtId="0" fontId="20" fillId="37" borderId="30" xfId="0" applyFont="1" applyFill="1" applyBorder="1" applyAlignment="1">
      <alignment horizontal="right" vertical="top" wrapText="1"/>
    </xf>
    <xf numFmtId="0" fontId="20" fillId="37" borderId="23" xfId="0" applyFont="1" applyFill="1" applyBorder="1" applyAlignment="1">
      <alignment horizontal="right" vertical="top" wrapText="1"/>
    </xf>
    <xf numFmtId="0" fontId="20" fillId="37" borderId="0" xfId="0" applyFont="1" applyFill="1" applyBorder="1" applyAlignment="1">
      <alignment horizontal="right" vertical="top" wrapText="1"/>
    </xf>
    <xf numFmtId="10" fontId="20" fillId="37" borderId="22" xfId="44" applyNumberFormat="1" applyFont="1" applyFill="1" applyBorder="1" applyAlignment="1">
      <alignment horizontal="right" vertical="top" wrapText="1"/>
    </xf>
    <xf numFmtId="10" fontId="20" fillId="37" borderId="30" xfId="44" applyNumberFormat="1" applyFont="1" applyFill="1" applyBorder="1" applyAlignment="1">
      <alignment horizontal="right" vertical="top" wrapText="1"/>
    </xf>
    <xf numFmtId="10" fontId="20" fillId="37" borderId="23" xfId="44" applyNumberFormat="1" applyFont="1" applyFill="1" applyBorder="1" applyAlignment="1">
      <alignment horizontal="right" vertical="top" wrapText="1"/>
    </xf>
    <xf numFmtId="10" fontId="20" fillId="37" borderId="0" xfId="44" applyNumberFormat="1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horizontal="center" vertical="top" wrapText="1"/>
    </xf>
    <xf numFmtId="0" fontId="20" fillId="33" borderId="11" xfId="0" applyFont="1" applyFill="1" applyBorder="1" applyAlignment="1">
      <alignment horizontal="center" wrapText="1"/>
    </xf>
    <xf numFmtId="0" fontId="23" fillId="0" borderId="11" xfId="0" applyFont="1" applyBorder="1" applyAlignment="1">
      <alignment horizontal="center" vertical="center" wrapText="1"/>
    </xf>
    <xf numFmtId="0" fontId="23" fillId="36" borderId="11" xfId="0" applyFont="1" applyFill="1" applyBorder="1" applyAlignment="1">
      <alignment horizontal="left" vertical="top" wrapText="1"/>
    </xf>
    <xf numFmtId="0" fontId="23" fillId="36" borderId="29" xfId="0" applyFont="1" applyFill="1" applyBorder="1" applyAlignment="1">
      <alignment horizontal="left" vertical="top" wrapText="1"/>
    </xf>
    <xf numFmtId="0" fontId="24" fillId="37" borderId="11" xfId="0" applyFont="1" applyFill="1" applyBorder="1" applyAlignment="1">
      <alignment horizontal="right" vertical="center" wrapText="1"/>
    </xf>
    <xf numFmtId="0" fontId="24" fillId="37" borderId="34" xfId="0" applyFont="1" applyFill="1" applyBorder="1" applyAlignment="1">
      <alignment horizontal="right" vertical="center" wrapText="1"/>
    </xf>
    <xf numFmtId="0" fontId="23" fillId="36" borderId="31" xfId="0" applyFont="1" applyFill="1" applyBorder="1" applyAlignment="1">
      <alignment horizontal="left" vertical="top" wrapText="1"/>
    </xf>
    <xf numFmtId="0" fontId="23" fillId="36" borderId="11" xfId="0" applyFont="1" applyFill="1" applyBorder="1" applyAlignment="1">
      <alignment horizontal="center" wrapText="1"/>
    </xf>
    <xf numFmtId="0" fontId="23" fillId="36" borderId="32" xfId="0" applyFont="1" applyFill="1" applyBorder="1" applyAlignment="1">
      <alignment horizontal="center" wrapText="1"/>
    </xf>
    <xf numFmtId="0" fontId="23" fillId="36" borderId="27" xfId="0" applyFont="1" applyFill="1" applyBorder="1" applyAlignment="1">
      <alignment horizontal="center" wrapText="1"/>
    </xf>
    <xf numFmtId="0" fontId="24" fillId="37" borderId="33" xfId="0" applyFont="1" applyFill="1" applyBorder="1" applyAlignment="1">
      <alignment horizontal="right" vertical="center" wrapText="1"/>
    </xf>
    <xf numFmtId="0" fontId="23" fillId="36" borderId="28" xfId="0" applyFont="1" applyFill="1" applyBorder="1" applyAlignment="1">
      <alignment horizontal="center" wrapText="1"/>
    </xf>
    <xf numFmtId="0" fontId="23" fillId="36" borderId="24" xfId="0" applyFont="1" applyFill="1" applyBorder="1" applyAlignment="1">
      <alignment horizontal="center" wrapText="1"/>
    </xf>
    <xf numFmtId="0" fontId="0" fillId="34" borderId="11" xfId="0" applyFill="1" applyBorder="1" applyAlignment="1">
      <alignment horizontal="center" wrapText="1"/>
    </xf>
    <xf numFmtId="0" fontId="23" fillId="36" borderId="11" xfId="0" applyFont="1" applyFill="1" applyBorder="1" applyAlignment="1">
      <alignment horizontal="right" wrapText="1"/>
    </xf>
    <xf numFmtId="0" fontId="23" fillId="36" borderId="11" xfId="0" applyFont="1" applyFill="1" applyBorder="1" applyAlignment="1">
      <alignment horizontal="left" wrapText="1"/>
    </xf>
    <xf numFmtId="0" fontId="25" fillId="35" borderId="12" xfId="0" applyFont="1" applyFill="1" applyBorder="1" applyAlignment="1">
      <alignment horizontal="center"/>
    </xf>
    <xf numFmtId="0" fontId="25" fillId="35" borderId="13" xfId="0" applyFont="1" applyFill="1" applyBorder="1" applyAlignment="1">
      <alignment horizontal="center"/>
    </xf>
    <xf numFmtId="0" fontId="25" fillId="35" borderId="14" xfId="0" applyFont="1" applyFill="1" applyBorder="1" applyAlignment="1">
      <alignment horizontal="center"/>
    </xf>
    <xf numFmtId="0" fontId="25" fillId="35" borderId="15" xfId="0" applyFont="1" applyFill="1" applyBorder="1" applyAlignment="1">
      <alignment horizontal="center"/>
    </xf>
    <xf numFmtId="0" fontId="25" fillId="35" borderId="11" xfId="0" applyFont="1" applyFill="1" applyBorder="1" applyAlignment="1">
      <alignment horizontal="center"/>
    </xf>
    <xf numFmtId="0" fontId="25" fillId="35" borderId="16" xfId="0" applyFont="1" applyFill="1" applyBorder="1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GAINS</a:t>
            </a:r>
            <a:r>
              <a:rPr lang="en-IN" baseline="0"/>
              <a:t> CHART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CHARTS!$A$1</c:f>
              <c:strCache>
                <c:ptCount val="1"/>
                <c:pt idx="0">
                  <c:v>DEV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CHARTS!$A$2:$A$11</c:f>
              <c:numCache>
                <c:formatCode>0.0%</c:formatCode>
                <c:ptCount val="10"/>
                <c:pt idx="0">
                  <c:v>0.13464999999999999</c:v>
                </c:pt>
                <c:pt idx="1">
                  <c:v>0.25714999999999999</c:v>
                </c:pt>
                <c:pt idx="2">
                  <c:v>0.37309999999999999</c:v>
                </c:pt>
                <c:pt idx="3">
                  <c:v>0.48444999999999999</c:v>
                </c:pt>
                <c:pt idx="4">
                  <c:v>0.58735000000000004</c:v>
                </c:pt>
                <c:pt idx="5">
                  <c:v>0.68400000000000005</c:v>
                </c:pt>
                <c:pt idx="6">
                  <c:v>0.77700000000000002</c:v>
                </c:pt>
                <c:pt idx="7">
                  <c:v>0.86099999999999999</c:v>
                </c:pt>
                <c:pt idx="8">
                  <c:v>0.93484999999999996</c:v>
                </c:pt>
                <c:pt idx="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CHARTS!$B$1</c:f>
              <c:strCache>
                <c:ptCount val="1"/>
                <c:pt idx="0">
                  <c:v>VALID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CHARTS!$B$2:$B$11</c:f>
              <c:numCache>
                <c:formatCode>0.0%</c:formatCode>
                <c:ptCount val="10"/>
                <c:pt idx="0">
                  <c:v>0.20361247947454844</c:v>
                </c:pt>
                <c:pt idx="1">
                  <c:v>0.34318555008210183</c:v>
                </c:pt>
                <c:pt idx="2">
                  <c:v>0.47290640394088673</c:v>
                </c:pt>
                <c:pt idx="3">
                  <c:v>0.57142857142857151</c:v>
                </c:pt>
                <c:pt idx="4">
                  <c:v>0.67816091954022995</c:v>
                </c:pt>
                <c:pt idx="5">
                  <c:v>0.76190476190476197</c:v>
                </c:pt>
                <c:pt idx="6">
                  <c:v>0.83743842364532028</c:v>
                </c:pt>
                <c:pt idx="7">
                  <c:v>0.8981937602627259</c:v>
                </c:pt>
                <c:pt idx="8">
                  <c:v>0.95894909688013152</c:v>
                </c:pt>
                <c:pt idx="9">
                  <c:v>1.0000000000000002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901344"/>
        <c:axId val="2031892640"/>
      </c:lineChart>
      <c:catAx>
        <c:axId val="2031901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892640"/>
        <c:crosses val="autoZero"/>
        <c:auto val="1"/>
        <c:lblAlgn val="ctr"/>
        <c:lblOffset val="100"/>
        <c:noMultiLvlLbl val="0"/>
      </c:catAx>
      <c:valAx>
        <c:axId val="203189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90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BAD</a:t>
            </a:r>
            <a:r>
              <a:rPr lang="en-US" baseline="0"/>
              <a:t> RATE COMPARISION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CHARTS!$J$1</c:f>
              <c:strCache>
                <c:ptCount val="1"/>
                <c:pt idx="0">
                  <c:v>DEV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CHARTS!$J$2:$J$11</c:f>
              <c:numCache>
                <c:formatCode>0.00%</c:formatCode>
                <c:ptCount val="10"/>
                <c:pt idx="0">
                  <c:v>0.67325000000000002</c:v>
                </c:pt>
                <c:pt idx="1">
                  <c:v>0.61250000000000004</c:v>
                </c:pt>
                <c:pt idx="2">
                  <c:v>0.57974999999999999</c:v>
                </c:pt>
                <c:pt idx="3">
                  <c:v>0.55674999999999997</c:v>
                </c:pt>
                <c:pt idx="4">
                  <c:v>0.51449999999999996</c:v>
                </c:pt>
                <c:pt idx="5">
                  <c:v>0.48325000000000001</c:v>
                </c:pt>
                <c:pt idx="6">
                  <c:v>0.46500000000000002</c:v>
                </c:pt>
                <c:pt idx="7">
                  <c:v>0.42</c:v>
                </c:pt>
                <c:pt idx="8">
                  <c:v>0.36925000000000002</c:v>
                </c:pt>
                <c:pt idx="9">
                  <c:v>0.32574999999999998</c:v>
                </c:pt>
              </c:numCache>
            </c:numRef>
          </c:val>
        </c:ser>
        <c:ser>
          <c:idx val="1"/>
          <c:order val="1"/>
          <c:tx>
            <c:strRef>
              <c:f>CHARTS!$K$1</c:f>
              <c:strCache>
                <c:ptCount val="1"/>
                <c:pt idx="0">
                  <c:v>VALID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CHARTS!$K$2:$K$11</c:f>
              <c:numCache>
                <c:formatCode>0.00%</c:formatCode>
                <c:ptCount val="10"/>
                <c:pt idx="0">
                  <c:v>3.994845360824742E-2</c:v>
                </c:pt>
                <c:pt idx="1">
                  <c:v>2.7375201288244767E-2</c:v>
                </c:pt>
                <c:pt idx="2">
                  <c:v>2.5442834138486314E-2</c:v>
                </c:pt>
                <c:pt idx="3">
                  <c:v>1.932367149758454E-2</c:v>
                </c:pt>
                <c:pt idx="4">
                  <c:v>2.0933977455716585E-2</c:v>
                </c:pt>
                <c:pt idx="5">
                  <c:v>1.6430412371134021E-2</c:v>
                </c:pt>
                <c:pt idx="6">
                  <c:v>1.4814814814814815E-2</c:v>
                </c:pt>
                <c:pt idx="7">
                  <c:v>1.1916264090177134E-2</c:v>
                </c:pt>
                <c:pt idx="8">
                  <c:v>1.1916264090177134E-2</c:v>
                </c:pt>
                <c:pt idx="9">
                  <c:v>8.0541237113402053E-3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31904608"/>
        <c:axId val="2031893184"/>
        <c:axId val="0"/>
      </c:bar3DChart>
      <c:catAx>
        <c:axId val="2031904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893184"/>
        <c:crosses val="autoZero"/>
        <c:auto val="1"/>
        <c:lblAlgn val="ctr"/>
        <c:lblOffset val="100"/>
        <c:noMultiLvlLbl val="0"/>
      </c:catAx>
      <c:valAx>
        <c:axId val="20318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90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LIFT</a:t>
            </a:r>
            <a:r>
              <a:rPr lang="en-IN" baseline="0"/>
              <a:t> CHART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CHARTS!$R$2:$R$11</c:f>
              <c:numCache>
                <c:formatCode>General</c:formatCode>
                <c:ptCount val="10"/>
                <c:pt idx="0">
                  <c:v>1.3464999999999998</c:v>
                </c:pt>
                <c:pt idx="1">
                  <c:v>1.2857499999999999</c:v>
                </c:pt>
                <c:pt idx="2">
                  <c:v>1.2436666666666667</c:v>
                </c:pt>
                <c:pt idx="3">
                  <c:v>1.211125</c:v>
                </c:pt>
                <c:pt idx="4">
                  <c:v>1.1747000000000001</c:v>
                </c:pt>
                <c:pt idx="5">
                  <c:v>1.1400000000000001</c:v>
                </c:pt>
                <c:pt idx="6">
                  <c:v>1.1100000000000001</c:v>
                </c:pt>
                <c:pt idx="7">
                  <c:v>1.0762499999999999</c:v>
                </c:pt>
                <c:pt idx="8">
                  <c:v>1.0387222222222221</c:v>
                </c:pt>
                <c:pt idx="9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CHARTS!$S$2:$S$11</c:f>
              <c:numCache>
                <c:formatCode>General</c:formatCode>
                <c:ptCount val="10"/>
                <c:pt idx="0">
                  <c:v>2.0361247947454841</c:v>
                </c:pt>
                <c:pt idx="1">
                  <c:v>1.715927750410509</c:v>
                </c:pt>
                <c:pt idx="2">
                  <c:v>1.5763546798029557</c:v>
                </c:pt>
                <c:pt idx="3">
                  <c:v>1.4285714285714286</c:v>
                </c:pt>
                <c:pt idx="4">
                  <c:v>1.3563218390804599</c:v>
                </c:pt>
                <c:pt idx="5">
                  <c:v>1.26984126984127</c:v>
                </c:pt>
                <c:pt idx="6">
                  <c:v>1.1963406052076004</c:v>
                </c:pt>
                <c:pt idx="7">
                  <c:v>1.1227422003284073</c:v>
                </c:pt>
                <c:pt idx="8">
                  <c:v>1.0654989965334793</c:v>
                </c:pt>
                <c:pt idx="9">
                  <c:v>1.0000000000000002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7580704"/>
        <c:axId val="2097576896"/>
      </c:lineChart>
      <c:catAx>
        <c:axId val="209758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76896"/>
        <c:crosses val="autoZero"/>
        <c:auto val="1"/>
        <c:lblAlgn val="ctr"/>
        <c:lblOffset val="100"/>
        <c:noMultiLvlLbl val="0"/>
      </c:catAx>
      <c:valAx>
        <c:axId val="209757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8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7</xdr:col>
      <xdr:colOff>304800</xdr:colOff>
      <xdr:row>15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0</xdr:row>
      <xdr:rowOff>57150</xdr:rowOff>
    </xdr:from>
    <xdr:to>
      <xdr:col>15</xdr:col>
      <xdr:colOff>266700</xdr:colOff>
      <xdr:row>15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388620</xdr:colOff>
      <xdr:row>0</xdr:row>
      <xdr:rowOff>57150</xdr:rowOff>
    </xdr:from>
    <xdr:to>
      <xdr:col>23</xdr:col>
      <xdr:colOff>83820</xdr:colOff>
      <xdr:row>15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J81"/>
  <sheetViews>
    <sheetView showGridLines="0" topLeftCell="A50" workbookViewId="0">
      <selection activeCell="B74" sqref="B74"/>
    </sheetView>
  </sheetViews>
  <sheetFormatPr defaultRowHeight="13.2" x14ac:dyDescent="0.25"/>
  <cols>
    <col min="1" max="1" width="28.33203125" style="1" bestFit="1" customWidth="1"/>
    <col min="2" max="2" width="35.5546875" style="1" bestFit="1" customWidth="1"/>
    <col min="3" max="3" width="22.44140625" style="1" bestFit="1" customWidth="1"/>
    <col min="4" max="4" width="6.5546875" style="1" customWidth="1"/>
    <col min="5" max="6" width="9.109375" style="1" bestFit="1" customWidth="1"/>
    <col min="7" max="7" width="6.77734375" style="1" customWidth="1"/>
    <col min="8" max="8" width="14.88671875" style="1" customWidth="1"/>
    <col min="9" max="9" width="14.77734375" style="1" customWidth="1"/>
    <col min="10" max="10" width="17.77734375" style="1" customWidth="1"/>
    <col min="11" max="16384" width="8.88671875" style="1"/>
  </cols>
  <sheetData>
    <row r="1" spans="1:10" ht="13.8" customHeight="1" x14ac:dyDescent="0.25">
      <c r="A1" s="91" t="s">
        <v>0</v>
      </c>
      <c r="B1" s="91"/>
      <c r="C1" s="91"/>
      <c r="D1" s="91"/>
      <c r="E1" s="91"/>
      <c r="F1" s="91"/>
      <c r="G1" s="5"/>
      <c r="H1" s="92" t="s">
        <v>107</v>
      </c>
      <c r="I1" s="92" t="s">
        <v>111</v>
      </c>
      <c r="J1" s="92" t="s">
        <v>112</v>
      </c>
    </row>
    <row r="2" spans="1:10" ht="13.8" hidden="1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5"/>
      <c r="H2" s="92"/>
      <c r="I2" s="92"/>
      <c r="J2" s="92"/>
    </row>
    <row r="3" spans="1:10" ht="13.8" hidden="1" x14ac:dyDescent="0.25">
      <c r="A3" s="4">
        <v>1</v>
      </c>
      <c r="B3" s="6" t="s">
        <v>7</v>
      </c>
      <c r="C3" s="6" t="s">
        <v>8</v>
      </c>
      <c r="D3" s="6">
        <v>8</v>
      </c>
      <c r="E3" s="6" t="s">
        <v>9</v>
      </c>
      <c r="F3" s="6" t="s">
        <v>10</v>
      </c>
      <c r="G3" s="5"/>
      <c r="H3" s="5">
        <v>1</v>
      </c>
      <c r="I3" s="5">
        <v>0</v>
      </c>
      <c r="J3" s="5">
        <v>1</v>
      </c>
    </row>
    <row r="4" spans="1:10" ht="13.8" hidden="1" x14ac:dyDescent="0.25">
      <c r="A4" s="4">
        <v>2</v>
      </c>
      <c r="B4" s="6" t="s">
        <v>11</v>
      </c>
      <c r="C4" s="6" t="s">
        <v>8</v>
      </c>
      <c r="D4" s="6">
        <v>8</v>
      </c>
      <c r="E4" s="6" t="s">
        <v>9</v>
      </c>
      <c r="F4" s="6" t="s">
        <v>10</v>
      </c>
      <c r="G4" s="5"/>
      <c r="H4" s="5">
        <v>1</v>
      </c>
      <c r="I4" s="5">
        <v>0</v>
      </c>
      <c r="J4" s="5">
        <v>1</v>
      </c>
    </row>
    <row r="5" spans="1:10" ht="13.8" hidden="1" x14ac:dyDescent="0.25">
      <c r="A5" s="4">
        <v>3</v>
      </c>
      <c r="B5" s="6" t="s">
        <v>12</v>
      </c>
      <c r="C5" s="6" t="s">
        <v>8</v>
      </c>
      <c r="D5" s="6">
        <v>8</v>
      </c>
      <c r="E5" s="6" t="s">
        <v>9</v>
      </c>
      <c r="F5" s="6" t="s">
        <v>10</v>
      </c>
      <c r="G5" s="5"/>
      <c r="H5" s="5">
        <v>1</v>
      </c>
      <c r="I5" s="5">
        <v>0</v>
      </c>
      <c r="J5" s="5">
        <v>1</v>
      </c>
    </row>
    <row r="6" spans="1:10" ht="13.8" hidden="1" x14ac:dyDescent="0.25">
      <c r="A6" s="4">
        <v>4</v>
      </c>
      <c r="B6" s="6" t="s">
        <v>13</v>
      </c>
      <c r="C6" s="6" t="s">
        <v>8</v>
      </c>
      <c r="D6" s="6">
        <v>8</v>
      </c>
      <c r="E6" s="6" t="s">
        <v>9</v>
      </c>
      <c r="F6" s="6" t="s">
        <v>10</v>
      </c>
      <c r="G6" s="5"/>
      <c r="H6" s="5">
        <v>1</v>
      </c>
      <c r="I6" s="5">
        <v>0</v>
      </c>
      <c r="J6" s="5">
        <v>1</v>
      </c>
    </row>
    <row r="7" spans="1:10" ht="13.8" hidden="1" x14ac:dyDescent="0.25">
      <c r="A7" s="4">
        <v>5</v>
      </c>
      <c r="B7" s="6" t="s">
        <v>14</v>
      </c>
      <c r="C7" s="6" t="s">
        <v>8</v>
      </c>
      <c r="D7" s="6">
        <v>8</v>
      </c>
      <c r="E7" s="6" t="s">
        <v>9</v>
      </c>
      <c r="F7" s="6" t="s">
        <v>10</v>
      </c>
      <c r="G7" s="5"/>
      <c r="H7" s="5">
        <v>1</v>
      </c>
      <c r="I7" s="5">
        <v>0</v>
      </c>
      <c r="J7" s="5">
        <v>1</v>
      </c>
    </row>
    <row r="8" spans="1:10" ht="13.8" hidden="1" x14ac:dyDescent="0.25">
      <c r="A8" s="4">
        <v>6</v>
      </c>
      <c r="B8" s="6" t="s">
        <v>15</v>
      </c>
      <c r="C8" s="6" t="s">
        <v>8</v>
      </c>
      <c r="D8" s="6">
        <v>8</v>
      </c>
      <c r="E8" s="6" t="s">
        <v>9</v>
      </c>
      <c r="F8" s="6" t="s">
        <v>10</v>
      </c>
      <c r="G8" s="5"/>
      <c r="H8" s="5">
        <v>1</v>
      </c>
      <c r="I8" s="5">
        <v>0</v>
      </c>
      <c r="J8" s="5">
        <v>1</v>
      </c>
    </row>
    <row r="9" spans="1:10" ht="13.8" hidden="1" x14ac:dyDescent="0.25">
      <c r="A9" s="4">
        <v>7</v>
      </c>
      <c r="B9" s="6" t="s">
        <v>16</v>
      </c>
      <c r="C9" s="6" t="s">
        <v>8</v>
      </c>
      <c r="D9" s="6">
        <v>8</v>
      </c>
      <c r="E9" s="6" t="s">
        <v>9</v>
      </c>
      <c r="F9" s="6" t="s">
        <v>10</v>
      </c>
      <c r="G9" s="5"/>
      <c r="H9" s="5">
        <v>1</v>
      </c>
      <c r="I9" s="5">
        <v>0</v>
      </c>
      <c r="J9" s="5">
        <v>1</v>
      </c>
    </row>
    <row r="10" spans="1:10" ht="13.8" hidden="1" x14ac:dyDescent="0.25">
      <c r="A10" s="4">
        <v>8</v>
      </c>
      <c r="B10" s="6" t="s">
        <v>17</v>
      </c>
      <c r="C10" s="6" t="s">
        <v>8</v>
      </c>
      <c r="D10" s="6">
        <v>8</v>
      </c>
      <c r="E10" s="6" t="s">
        <v>9</v>
      </c>
      <c r="F10" s="6" t="s">
        <v>10</v>
      </c>
      <c r="G10" s="5"/>
      <c r="H10" s="5">
        <v>1</v>
      </c>
      <c r="I10" s="5">
        <v>0</v>
      </c>
      <c r="J10" s="5">
        <v>1</v>
      </c>
    </row>
    <row r="11" spans="1:10" ht="13.8" hidden="1" x14ac:dyDescent="0.25">
      <c r="A11" s="4">
        <v>9</v>
      </c>
      <c r="B11" s="6" t="s">
        <v>18</v>
      </c>
      <c r="C11" s="6" t="s">
        <v>8</v>
      </c>
      <c r="D11" s="6">
        <v>8</v>
      </c>
      <c r="E11" s="6" t="s">
        <v>9</v>
      </c>
      <c r="F11" s="6" t="s">
        <v>10</v>
      </c>
      <c r="G11" s="5"/>
      <c r="H11" s="5">
        <v>1</v>
      </c>
      <c r="I11" s="5">
        <v>0</v>
      </c>
      <c r="J11" s="5">
        <v>1</v>
      </c>
    </row>
    <row r="12" spans="1:10" ht="13.8" hidden="1" x14ac:dyDescent="0.25">
      <c r="A12" s="4">
        <v>10</v>
      </c>
      <c r="B12" s="6" t="s">
        <v>19</v>
      </c>
      <c r="C12" s="6" t="s">
        <v>8</v>
      </c>
      <c r="D12" s="6">
        <v>8</v>
      </c>
      <c r="E12" s="6" t="s">
        <v>9</v>
      </c>
      <c r="F12" s="6" t="s">
        <v>10</v>
      </c>
      <c r="G12" s="5"/>
      <c r="H12" s="5">
        <v>1</v>
      </c>
      <c r="I12" s="5">
        <v>0</v>
      </c>
      <c r="J12" s="5">
        <v>1</v>
      </c>
    </row>
    <row r="13" spans="1:10" ht="13.8" hidden="1" x14ac:dyDescent="0.25">
      <c r="A13" s="4">
        <v>11</v>
      </c>
      <c r="B13" s="6" t="s">
        <v>20</v>
      </c>
      <c r="C13" s="6" t="s">
        <v>8</v>
      </c>
      <c r="D13" s="6">
        <v>8</v>
      </c>
      <c r="E13" s="6" t="s">
        <v>9</v>
      </c>
      <c r="F13" s="6" t="s">
        <v>10</v>
      </c>
      <c r="G13" s="5"/>
      <c r="H13" s="5">
        <v>1</v>
      </c>
      <c r="I13" s="5">
        <v>0</v>
      </c>
      <c r="J13" s="5">
        <v>1</v>
      </c>
    </row>
    <row r="14" spans="1:10" ht="13.8" hidden="1" x14ac:dyDescent="0.25">
      <c r="A14" s="4">
        <v>12</v>
      </c>
      <c r="B14" s="6" t="s">
        <v>21</v>
      </c>
      <c r="C14" s="6" t="s">
        <v>8</v>
      </c>
      <c r="D14" s="6">
        <v>8</v>
      </c>
      <c r="E14" s="6" t="s">
        <v>9</v>
      </c>
      <c r="F14" s="6" t="s">
        <v>10</v>
      </c>
      <c r="G14" s="5"/>
      <c r="H14" s="5">
        <v>1</v>
      </c>
      <c r="I14" s="5">
        <v>0</v>
      </c>
      <c r="J14" s="5">
        <v>1</v>
      </c>
    </row>
    <row r="15" spans="1:10" ht="13.8" hidden="1" x14ac:dyDescent="0.25">
      <c r="A15" s="4">
        <v>13</v>
      </c>
      <c r="B15" s="6" t="s">
        <v>22</v>
      </c>
      <c r="C15" s="6" t="s">
        <v>8</v>
      </c>
      <c r="D15" s="6">
        <v>8</v>
      </c>
      <c r="E15" s="6" t="s">
        <v>9</v>
      </c>
      <c r="F15" s="6" t="s">
        <v>10</v>
      </c>
      <c r="G15" s="5"/>
      <c r="H15" s="5">
        <v>1</v>
      </c>
      <c r="I15" s="5">
        <v>0</v>
      </c>
      <c r="J15" s="5">
        <v>1</v>
      </c>
    </row>
    <row r="16" spans="1:10" ht="13.8" hidden="1" x14ac:dyDescent="0.25">
      <c r="A16" s="4">
        <v>14</v>
      </c>
      <c r="B16" s="6" t="s">
        <v>23</v>
      </c>
      <c r="C16" s="6" t="s">
        <v>8</v>
      </c>
      <c r="D16" s="6">
        <v>8</v>
      </c>
      <c r="E16" s="6" t="s">
        <v>9</v>
      </c>
      <c r="F16" s="6" t="s">
        <v>10</v>
      </c>
      <c r="G16" s="5"/>
      <c r="H16" s="5">
        <v>1</v>
      </c>
      <c r="I16" s="5">
        <v>0</v>
      </c>
      <c r="J16" s="5">
        <v>1</v>
      </c>
    </row>
    <row r="17" spans="1:10" ht="13.8" hidden="1" x14ac:dyDescent="0.25">
      <c r="A17" s="4">
        <v>15</v>
      </c>
      <c r="B17" s="6" t="s">
        <v>24</v>
      </c>
      <c r="C17" s="6" t="s">
        <v>8</v>
      </c>
      <c r="D17" s="6">
        <v>8</v>
      </c>
      <c r="E17" s="6" t="s">
        <v>9</v>
      </c>
      <c r="F17" s="6" t="s">
        <v>10</v>
      </c>
      <c r="G17" s="5"/>
      <c r="H17" s="5">
        <v>1</v>
      </c>
      <c r="I17" s="5">
        <v>0</v>
      </c>
      <c r="J17" s="5">
        <v>1</v>
      </c>
    </row>
    <row r="18" spans="1:10" ht="13.8" hidden="1" x14ac:dyDescent="0.25">
      <c r="A18" s="4">
        <v>16</v>
      </c>
      <c r="B18" s="6" t="s">
        <v>25</v>
      </c>
      <c r="C18" s="6" t="s">
        <v>8</v>
      </c>
      <c r="D18" s="6">
        <v>8</v>
      </c>
      <c r="E18" s="6" t="s">
        <v>9</v>
      </c>
      <c r="F18" s="6" t="s">
        <v>10</v>
      </c>
      <c r="G18" s="5"/>
      <c r="H18" s="5">
        <v>1</v>
      </c>
      <c r="I18" s="5">
        <v>0</v>
      </c>
      <c r="J18" s="5">
        <v>1</v>
      </c>
    </row>
    <row r="19" spans="1:10" ht="13.8" hidden="1" x14ac:dyDescent="0.25">
      <c r="A19" s="4">
        <v>17</v>
      </c>
      <c r="B19" s="6" t="s">
        <v>26</v>
      </c>
      <c r="C19" s="6" t="s">
        <v>8</v>
      </c>
      <c r="D19" s="6">
        <v>8</v>
      </c>
      <c r="E19" s="6" t="s">
        <v>9</v>
      </c>
      <c r="F19" s="6" t="s">
        <v>10</v>
      </c>
      <c r="G19" s="5"/>
      <c r="H19" s="5">
        <v>1</v>
      </c>
      <c r="I19" s="5">
        <v>0</v>
      </c>
      <c r="J19" s="5">
        <v>1</v>
      </c>
    </row>
    <row r="20" spans="1:10" ht="13.8" hidden="1" x14ac:dyDescent="0.25">
      <c r="A20" s="4">
        <v>18</v>
      </c>
      <c r="B20" s="6" t="s">
        <v>27</v>
      </c>
      <c r="C20" s="6" t="s">
        <v>8</v>
      </c>
      <c r="D20" s="6">
        <v>8</v>
      </c>
      <c r="E20" s="6" t="s">
        <v>9</v>
      </c>
      <c r="F20" s="6" t="s">
        <v>10</v>
      </c>
      <c r="G20" s="5"/>
      <c r="H20" s="5">
        <v>1</v>
      </c>
      <c r="I20" s="5">
        <v>0</v>
      </c>
      <c r="J20" s="5">
        <v>1</v>
      </c>
    </row>
    <row r="21" spans="1:10" ht="13.8" hidden="1" x14ac:dyDescent="0.25">
      <c r="A21" s="4">
        <v>19</v>
      </c>
      <c r="B21" s="6" t="s">
        <v>28</v>
      </c>
      <c r="C21" s="6" t="s">
        <v>8</v>
      </c>
      <c r="D21" s="6">
        <v>8</v>
      </c>
      <c r="E21" s="6" t="s">
        <v>9</v>
      </c>
      <c r="F21" s="6" t="s">
        <v>10</v>
      </c>
      <c r="G21" s="5"/>
      <c r="H21" s="5">
        <v>1</v>
      </c>
      <c r="I21" s="5">
        <v>0</v>
      </c>
      <c r="J21" s="5">
        <v>1</v>
      </c>
    </row>
    <row r="22" spans="1:10" ht="13.8" hidden="1" x14ac:dyDescent="0.25">
      <c r="A22" s="4">
        <v>20</v>
      </c>
      <c r="B22" s="6" t="s">
        <v>29</v>
      </c>
      <c r="C22" s="6" t="s">
        <v>8</v>
      </c>
      <c r="D22" s="6">
        <v>8</v>
      </c>
      <c r="E22" s="6" t="s">
        <v>9</v>
      </c>
      <c r="F22" s="6" t="s">
        <v>10</v>
      </c>
      <c r="G22" s="5"/>
      <c r="H22" s="5">
        <v>1</v>
      </c>
      <c r="I22" s="5">
        <v>0</v>
      </c>
      <c r="J22" s="5">
        <v>1</v>
      </c>
    </row>
    <row r="23" spans="1:10" ht="13.8" hidden="1" x14ac:dyDescent="0.25">
      <c r="A23" s="4">
        <v>21</v>
      </c>
      <c r="B23" s="6" t="s">
        <v>30</v>
      </c>
      <c r="C23" s="6" t="s">
        <v>8</v>
      </c>
      <c r="D23" s="6">
        <v>8</v>
      </c>
      <c r="E23" s="6" t="s">
        <v>9</v>
      </c>
      <c r="F23" s="6" t="s">
        <v>10</v>
      </c>
      <c r="G23" s="5"/>
      <c r="H23" s="5">
        <v>1</v>
      </c>
      <c r="I23" s="5">
        <v>0</v>
      </c>
      <c r="J23" s="5">
        <v>1</v>
      </c>
    </row>
    <row r="24" spans="1:10" ht="13.8" x14ac:dyDescent="0.25">
      <c r="A24" s="4">
        <v>22</v>
      </c>
      <c r="B24" s="6" t="s">
        <v>31</v>
      </c>
      <c r="C24" s="6" t="s">
        <v>8</v>
      </c>
      <c r="D24" s="6">
        <v>8</v>
      </c>
      <c r="E24" s="6" t="s">
        <v>9</v>
      </c>
      <c r="F24" s="6" t="s">
        <v>10</v>
      </c>
      <c r="G24" s="5"/>
      <c r="H24" s="5">
        <v>1</v>
      </c>
      <c r="I24" s="5">
        <v>1</v>
      </c>
      <c r="J24" s="5">
        <v>0</v>
      </c>
    </row>
    <row r="25" spans="1:10" ht="13.8" hidden="1" x14ac:dyDescent="0.25">
      <c r="A25" s="4">
        <v>23</v>
      </c>
      <c r="B25" s="6" t="s">
        <v>32</v>
      </c>
      <c r="C25" s="6" t="s">
        <v>8</v>
      </c>
      <c r="D25" s="6">
        <v>8</v>
      </c>
      <c r="E25" s="6" t="s">
        <v>9</v>
      </c>
      <c r="F25" s="6" t="s">
        <v>10</v>
      </c>
      <c r="G25" s="5"/>
      <c r="H25" s="5">
        <v>1</v>
      </c>
      <c r="I25" s="5">
        <v>0</v>
      </c>
      <c r="J25" s="5">
        <v>1</v>
      </c>
    </row>
    <row r="26" spans="1:10" ht="13.8" hidden="1" x14ac:dyDescent="0.25">
      <c r="A26" s="4">
        <v>24</v>
      </c>
      <c r="B26" s="6" t="s">
        <v>33</v>
      </c>
      <c r="C26" s="6" t="s">
        <v>8</v>
      </c>
      <c r="D26" s="6">
        <v>8</v>
      </c>
      <c r="E26" s="6" t="s">
        <v>9</v>
      </c>
      <c r="F26" s="6" t="s">
        <v>10</v>
      </c>
      <c r="G26" s="5"/>
      <c r="H26" s="5">
        <v>1</v>
      </c>
      <c r="I26" s="5">
        <v>0</v>
      </c>
      <c r="J26" s="5">
        <v>1</v>
      </c>
    </row>
    <row r="27" spans="1:10" ht="13.8" hidden="1" x14ac:dyDescent="0.25">
      <c r="A27" s="4">
        <v>25</v>
      </c>
      <c r="B27" s="6" t="s">
        <v>34</v>
      </c>
      <c r="C27" s="6" t="s">
        <v>8</v>
      </c>
      <c r="D27" s="6">
        <v>8</v>
      </c>
      <c r="E27" s="6" t="s">
        <v>9</v>
      </c>
      <c r="F27" s="6" t="s">
        <v>10</v>
      </c>
      <c r="G27" s="5"/>
      <c r="H27" s="5">
        <v>1</v>
      </c>
      <c r="I27" s="5">
        <v>0</v>
      </c>
      <c r="J27" s="5">
        <v>1</v>
      </c>
    </row>
    <row r="28" spans="1:10" ht="13.8" hidden="1" x14ac:dyDescent="0.25">
      <c r="A28" s="3">
        <v>26</v>
      </c>
      <c r="B28" s="2" t="s">
        <v>35</v>
      </c>
      <c r="C28" s="2" t="s">
        <v>36</v>
      </c>
      <c r="D28" s="2">
        <v>9</v>
      </c>
      <c r="E28" s="2" t="s">
        <v>37</v>
      </c>
      <c r="F28" s="2" t="s">
        <v>37</v>
      </c>
      <c r="H28" s="1" t="s">
        <v>108</v>
      </c>
    </row>
    <row r="29" spans="1:10" ht="13.8" hidden="1" x14ac:dyDescent="0.25">
      <c r="A29" s="4">
        <v>27</v>
      </c>
      <c r="B29" s="6" t="s">
        <v>38</v>
      </c>
      <c r="C29" s="6" t="s">
        <v>8</v>
      </c>
      <c r="D29" s="6">
        <v>8</v>
      </c>
      <c r="E29" s="6" t="s">
        <v>9</v>
      </c>
      <c r="F29" s="6" t="s">
        <v>10</v>
      </c>
      <c r="G29" s="5"/>
      <c r="H29" s="5">
        <v>1</v>
      </c>
      <c r="I29" s="5">
        <v>0</v>
      </c>
      <c r="J29" s="5">
        <v>1</v>
      </c>
    </row>
    <row r="30" spans="1:10" ht="13.8" hidden="1" x14ac:dyDescent="0.25">
      <c r="A30" s="4">
        <v>28</v>
      </c>
      <c r="B30" s="6" t="s">
        <v>39</v>
      </c>
      <c r="C30" s="6" t="s">
        <v>8</v>
      </c>
      <c r="D30" s="6">
        <v>8</v>
      </c>
      <c r="E30" s="6" t="s">
        <v>9</v>
      </c>
      <c r="F30" s="6" t="s">
        <v>10</v>
      </c>
      <c r="G30" s="5"/>
      <c r="H30" s="5">
        <v>1</v>
      </c>
      <c r="I30" s="5">
        <v>0</v>
      </c>
      <c r="J30" s="5">
        <v>1</v>
      </c>
    </row>
    <row r="31" spans="1:10" ht="13.8" hidden="1" x14ac:dyDescent="0.25">
      <c r="A31" s="4">
        <v>29</v>
      </c>
      <c r="B31" s="6" t="s">
        <v>40</v>
      </c>
      <c r="C31" s="6" t="s">
        <v>8</v>
      </c>
      <c r="D31" s="6">
        <v>8</v>
      </c>
      <c r="E31" s="6" t="s">
        <v>9</v>
      </c>
      <c r="F31" s="6" t="s">
        <v>10</v>
      </c>
      <c r="G31" s="5"/>
      <c r="H31" s="5">
        <v>1</v>
      </c>
      <c r="I31" s="5">
        <v>0</v>
      </c>
      <c r="J31" s="5">
        <v>1</v>
      </c>
    </row>
    <row r="32" spans="1:10" ht="13.8" hidden="1" x14ac:dyDescent="0.25">
      <c r="A32" s="3">
        <v>30</v>
      </c>
      <c r="B32" s="2" t="s">
        <v>41</v>
      </c>
      <c r="C32" s="2" t="s">
        <v>8</v>
      </c>
      <c r="D32" s="2">
        <v>8</v>
      </c>
      <c r="E32" s="2" t="s">
        <v>9</v>
      </c>
      <c r="F32" s="2" t="s">
        <v>10</v>
      </c>
      <c r="H32" s="1" t="s">
        <v>109</v>
      </c>
    </row>
    <row r="33" spans="1:10" ht="13.8" hidden="1" x14ac:dyDescent="0.25">
      <c r="A33" s="4">
        <v>31</v>
      </c>
      <c r="B33" s="6" t="s">
        <v>42</v>
      </c>
      <c r="C33" s="6" t="s">
        <v>8</v>
      </c>
      <c r="D33" s="6">
        <v>8</v>
      </c>
      <c r="E33" s="6" t="s">
        <v>9</v>
      </c>
      <c r="F33" s="6" t="s">
        <v>10</v>
      </c>
      <c r="G33" s="5"/>
      <c r="H33" s="5">
        <v>1</v>
      </c>
      <c r="I33" s="5">
        <v>0</v>
      </c>
      <c r="J33" s="5">
        <v>1</v>
      </c>
    </row>
    <row r="34" spans="1:10" ht="13.8" hidden="1" x14ac:dyDescent="0.25">
      <c r="A34" s="4">
        <v>32</v>
      </c>
      <c r="B34" s="6" t="s">
        <v>43</v>
      </c>
      <c r="C34" s="6" t="s">
        <v>8</v>
      </c>
      <c r="D34" s="6">
        <v>8</v>
      </c>
      <c r="E34" s="6" t="s">
        <v>9</v>
      </c>
      <c r="F34" s="6" t="s">
        <v>10</v>
      </c>
      <c r="G34" s="5"/>
      <c r="H34" s="5">
        <v>1</v>
      </c>
      <c r="I34" s="5">
        <v>0</v>
      </c>
      <c r="J34" s="5">
        <v>1</v>
      </c>
    </row>
    <row r="35" spans="1:10" ht="13.8" x14ac:dyDescent="0.25">
      <c r="A35" s="4">
        <v>33</v>
      </c>
      <c r="B35" s="6" t="s">
        <v>44</v>
      </c>
      <c r="C35" s="6" t="s">
        <v>8</v>
      </c>
      <c r="D35" s="6">
        <v>8</v>
      </c>
      <c r="E35" s="6" t="s">
        <v>9</v>
      </c>
      <c r="F35" s="6" t="s">
        <v>10</v>
      </c>
      <c r="G35" s="5"/>
      <c r="H35" s="5">
        <v>1</v>
      </c>
      <c r="I35" s="5">
        <v>1</v>
      </c>
      <c r="J35" s="5">
        <v>0</v>
      </c>
    </row>
    <row r="36" spans="1:10" ht="13.8" x14ac:dyDescent="0.25">
      <c r="A36" s="4">
        <v>34</v>
      </c>
      <c r="B36" s="6" t="s">
        <v>45</v>
      </c>
      <c r="C36" s="6" t="s">
        <v>8</v>
      </c>
      <c r="D36" s="6">
        <v>8</v>
      </c>
      <c r="E36" s="6" t="s">
        <v>9</v>
      </c>
      <c r="F36" s="6" t="s">
        <v>10</v>
      </c>
      <c r="G36" s="5"/>
      <c r="H36" s="5">
        <v>1</v>
      </c>
      <c r="I36" s="5">
        <v>1</v>
      </c>
      <c r="J36" s="5">
        <v>0</v>
      </c>
    </row>
    <row r="37" spans="1:10" ht="13.8" x14ac:dyDescent="0.25">
      <c r="A37" s="4">
        <v>35</v>
      </c>
      <c r="B37" s="6" t="s">
        <v>46</v>
      </c>
      <c r="C37" s="6" t="s">
        <v>8</v>
      </c>
      <c r="D37" s="6">
        <v>8</v>
      </c>
      <c r="E37" s="6" t="s">
        <v>9</v>
      </c>
      <c r="F37" s="6" t="s">
        <v>10</v>
      </c>
      <c r="G37" s="5"/>
      <c r="H37" s="5">
        <v>1</v>
      </c>
      <c r="I37" s="5">
        <v>1</v>
      </c>
      <c r="J37" s="5">
        <v>0</v>
      </c>
    </row>
    <row r="38" spans="1:10" ht="13.8" x14ac:dyDescent="0.25">
      <c r="A38" s="4">
        <v>36</v>
      </c>
      <c r="B38" s="6" t="s">
        <v>47</v>
      </c>
      <c r="C38" s="6" t="s">
        <v>8</v>
      </c>
      <c r="D38" s="6">
        <v>8</v>
      </c>
      <c r="E38" s="6" t="s">
        <v>9</v>
      </c>
      <c r="F38" s="6" t="s">
        <v>10</v>
      </c>
      <c r="G38" s="5"/>
      <c r="H38" s="5">
        <v>1</v>
      </c>
      <c r="I38" s="5">
        <v>1</v>
      </c>
      <c r="J38" s="5">
        <v>0</v>
      </c>
    </row>
    <row r="39" spans="1:10" ht="13.8" x14ac:dyDescent="0.25">
      <c r="A39" s="4">
        <v>37</v>
      </c>
      <c r="B39" s="6" t="s">
        <v>48</v>
      </c>
      <c r="C39" s="6" t="s">
        <v>8</v>
      </c>
      <c r="D39" s="6">
        <v>8</v>
      </c>
      <c r="E39" s="6" t="s">
        <v>9</v>
      </c>
      <c r="F39" s="6" t="s">
        <v>10</v>
      </c>
      <c r="G39" s="5"/>
      <c r="H39" s="5">
        <v>1</v>
      </c>
      <c r="I39" s="5">
        <v>1</v>
      </c>
      <c r="J39" s="5">
        <v>0</v>
      </c>
    </row>
    <row r="40" spans="1:10" ht="13.8" x14ac:dyDescent="0.25">
      <c r="A40" s="4">
        <v>38</v>
      </c>
      <c r="B40" s="6" t="s">
        <v>49</v>
      </c>
      <c r="C40" s="6" t="s">
        <v>8</v>
      </c>
      <c r="D40" s="6">
        <v>8</v>
      </c>
      <c r="E40" s="6" t="s">
        <v>9</v>
      </c>
      <c r="F40" s="6" t="s">
        <v>10</v>
      </c>
      <c r="G40" s="5"/>
      <c r="H40" s="5">
        <v>1</v>
      </c>
      <c r="I40" s="5">
        <v>1</v>
      </c>
      <c r="J40" s="5">
        <v>0</v>
      </c>
    </row>
    <row r="41" spans="1:10" ht="13.8" x14ac:dyDescent="0.25">
      <c r="A41" s="4">
        <v>39</v>
      </c>
      <c r="B41" s="6" t="s">
        <v>50</v>
      </c>
      <c r="C41" s="6" t="s">
        <v>8</v>
      </c>
      <c r="D41" s="6">
        <v>8</v>
      </c>
      <c r="E41" s="6" t="s">
        <v>9</v>
      </c>
      <c r="F41" s="6" t="s">
        <v>10</v>
      </c>
      <c r="G41" s="5"/>
      <c r="H41" s="5">
        <v>1</v>
      </c>
      <c r="I41" s="5">
        <v>1</v>
      </c>
      <c r="J41" s="5">
        <v>0</v>
      </c>
    </row>
    <row r="42" spans="1:10" ht="13.8" x14ac:dyDescent="0.25">
      <c r="A42" s="4">
        <v>40</v>
      </c>
      <c r="B42" s="6" t="s">
        <v>51</v>
      </c>
      <c r="C42" s="6" t="s">
        <v>8</v>
      </c>
      <c r="D42" s="6">
        <v>8</v>
      </c>
      <c r="E42" s="6" t="s">
        <v>9</v>
      </c>
      <c r="F42" s="6" t="s">
        <v>10</v>
      </c>
      <c r="G42" s="5"/>
      <c r="H42" s="5">
        <v>1</v>
      </c>
      <c r="I42" s="5">
        <v>1</v>
      </c>
      <c r="J42" s="5">
        <v>0</v>
      </c>
    </row>
    <row r="43" spans="1:10" ht="13.8" x14ac:dyDescent="0.25">
      <c r="A43" s="4">
        <v>41</v>
      </c>
      <c r="B43" s="6" t="s">
        <v>52</v>
      </c>
      <c r="C43" s="6" t="s">
        <v>8</v>
      </c>
      <c r="D43" s="6">
        <v>8</v>
      </c>
      <c r="E43" s="6" t="s">
        <v>9</v>
      </c>
      <c r="F43" s="6" t="s">
        <v>10</v>
      </c>
      <c r="G43" s="5"/>
      <c r="H43" s="5">
        <v>1</v>
      </c>
      <c r="I43" s="5">
        <v>1</v>
      </c>
      <c r="J43" s="5">
        <v>0</v>
      </c>
    </row>
    <row r="44" spans="1:10" ht="13.8" x14ac:dyDescent="0.25">
      <c r="A44" s="4">
        <v>42</v>
      </c>
      <c r="B44" s="6" t="s">
        <v>53</v>
      </c>
      <c r="C44" s="6" t="s">
        <v>8</v>
      </c>
      <c r="D44" s="6">
        <v>8</v>
      </c>
      <c r="E44" s="6" t="s">
        <v>9</v>
      </c>
      <c r="F44" s="6" t="s">
        <v>10</v>
      </c>
      <c r="G44" s="5"/>
      <c r="H44" s="5">
        <v>1</v>
      </c>
      <c r="I44" s="5">
        <v>1</v>
      </c>
      <c r="J44" s="5">
        <v>0</v>
      </c>
    </row>
    <row r="45" spans="1:10" ht="13.8" x14ac:dyDescent="0.25">
      <c r="A45" s="4">
        <v>43</v>
      </c>
      <c r="B45" s="6" t="s">
        <v>54</v>
      </c>
      <c r="C45" s="6" t="s">
        <v>8</v>
      </c>
      <c r="D45" s="6">
        <v>8</v>
      </c>
      <c r="E45" s="6" t="s">
        <v>9</v>
      </c>
      <c r="F45" s="6" t="s">
        <v>10</v>
      </c>
      <c r="G45" s="5"/>
      <c r="H45" s="5">
        <v>1</v>
      </c>
      <c r="I45" s="5">
        <v>1</v>
      </c>
      <c r="J45" s="5">
        <v>0</v>
      </c>
    </row>
    <row r="46" spans="1:10" ht="13.8" x14ac:dyDescent="0.25">
      <c r="A46" s="4">
        <v>44</v>
      </c>
      <c r="B46" s="6" t="s">
        <v>55</v>
      </c>
      <c r="C46" s="6" t="s">
        <v>8</v>
      </c>
      <c r="D46" s="6">
        <v>8</v>
      </c>
      <c r="E46" s="6" t="s">
        <v>9</v>
      </c>
      <c r="F46" s="6" t="s">
        <v>10</v>
      </c>
      <c r="G46" s="5"/>
      <c r="H46" s="5">
        <v>1</v>
      </c>
      <c r="I46" s="5">
        <v>1</v>
      </c>
      <c r="J46" s="5">
        <v>0</v>
      </c>
    </row>
    <row r="47" spans="1:10" ht="13.8" x14ac:dyDescent="0.25">
      <c r="A47" s="4">
        <v>45</v>
      </c>
      <c r="B47" s="6" t="s">
        <v>56</v>
      </c>
      <c r="C47" s="6" t="s">
        <v>8</v>
      </c>
      <c r="D47" s="6">
        <v>8</v>
      </c>
      <c r="E47" s="6" t="s">
        <v>9</v>
      </c>
      <c r="F47" s="6" t="s">
        <v>10</v>
      </c>
      <c r="G47" s="5"/>
      <c r="H47" s="5">
        <v>1</v>
      </c>
      <c r="I47" s="5">
        <v>1</v>
      </c>
      <c r="J47" s="5">
        <v>0</v>
      </c>
    </row>
    <row r="48" spans="1:10" ht="13.8" x14ac:dyDescent="0.25">
      <c r="A48" s="3">
        <v>46</v>
      </c>
      <c r="B48" s="2" t="s">
        <v>57</v>
      </c>
      <c r="C48" s="2" t="s">
        <v>8</v>
      </c>
      <c r="D48" s="2">
        <v>8</v>
      </c>
      <c r="E48" s="2" t="s">
        <v>9</v>
      </c>
      <c r="F48" s="2" t="s">
        <v>10</v>
      </c>
      <c r="H48" s="1">
        <v>1</v>
      </c>
      <c r="I48" s="1">
        <v>1</v>
      </c>
      <c r="J48" s="1">
        <v>0</v>
      </c>
    </row>
    <row r="49" spans="1:10" ht="13.8" x14ac:dyDescent="0.25">
      <c r="A49" s="3">
        <v>47</v>
      </c>
      <c r="B49" s="2" t="s">
        <v>58</v>
      </c>
      <c r="C49" s="2" t="s">
        <v>8</v>
      </c>
      <c r="D49" s="2">
        <v>8</v>
      </c>
      <c r="E49" s="2" t="s">
        <v>9</v>
      </c>
      <c r="F49" s="2" t="s">
        <v>10</v>
      </c>
      <c r="H49" s="1">
        <v>1</v>
      </c>
      <c r="I49" s="1">
        <v>1</v>
      </c>
      <c r="J49" s="1">
        <v>0</v>
      </c>
    </row>
    <row r="50" spans="1:10" ht="13.8" x14ac:dyDescent="0.25">
      <c r="A50" s="4">
        <v>48</v>
      </c>
      <c r="B50" s="6" t="s">
        <v>59</v>
      </c>
      <c r="C50" s="6" t="s">
        <v>8</v>
      </c>
      <c r="D50" s="6">
        <v>8</v>
      </c>
      <c r="E50" s="6" t="s">
        <v>9</v>
      </c>
      <c r="F50" s="6" t="s">
        <v>10</v>
      </c>
      <c r="G50" s="5"/>
      <c r="H50" s="5">
        <v>1</v>
      </c>
      <c r="I50" s="5">
        <v>1</v>
      </c>
      <c r="J50" s="5">
        <v>0</v>
      </c>
    </row>
    <row r="51" spans="1:10" ht="13.8" x14ac:dyDescent="0.25">
      <c r="A51" s="4">
        <v>49</v>
      </c>
      <c r="B51" s="6" t="s">
        <v>60</v>
      </c>
      <c r="C51" s="6" t="s">
        <v>8</v>
      </c>
      <c r="D51" s="6">
        <v>8</v>
      </c>
      <c r="E51" s="6" t="s">
        <v>9</v>
      </c>
      <c r="F51" s="6" t="s">
        <v>10</v>
      </c>
      <c r="G51" s="5"/>
      <c r="H51" s="5">
        <v>1</v>
      </c>
      <c r="I51" s="5">
        <v>1</v>
      </c>
      <c r="J51" s="5">
        <v>0</v>
      </c>
    </row>
    <row r="52" spans="1:10" ht="13.8" x14ac:dyDescent="0.25">
      <c r="A52" s="4">
        <v>50</v>
      </c>
      <c r="B52" s="6" t="s">
        <v>61</v>
      </c>
      <c r="C52" s="6" t="s">
        <v>8</v>
      </c>
      <c r="D52" s="6">
        <v>8</v>
      </c>
      <c r="E52" s="6" t="s">
        <v>9</v>
      </c>
      <c r="F52" s="6" t="s">
        <v>10</v>
      </c>
      <c r="G52" s="5"/>
      <c r="H52" s="5">
        <v>1</v>
      </c>
      <c r="I52" s="5">
        <v>1</v>
      </c>
      <c r="J52" s="5">
        <v>0</v>
      </c>
    </row>
    <row r="53" spans="1:10" ht="13.8" x14ac:dyDescent="0.25">
      <c r="A53" s="4">
        <v>51</v>
      </c>
      <c r="B53" s="6" t="s">
        <v>62</v>
      </c>
      <c r="C53" s="6" t="s">
        <v>8</v>
      </c>
      <c r="D53" s="6">
        <v>8</v>
      </c>
      <c r="E53" s="6" t="s">
        <v>9</v>
      </c>
      <c r="F53" s="6" t="s">
        <v>10</v>
      </c>
      <c r="G53" s="5"/>
      <c r="H53" s="5">
        <v>1</v>
      </c>
      <c r="I53" s="5">
        <v>1</v>
      </c>
      <c r="J53" s="5">
        <v>0</v>
      </c>
    </row>
    <row r="54" spans="1:10" ht="13.8" x14ac:dyDescent="0.25">
      <c r="A54" s="4">
        <v>52</v>
      </c>
      <c r="B54" s="6" t="s">
        <v>63</v>
      </c>
      <c r="C54" s="6" t="s">
        <v>8</v>
      </c>
      <c r="D54" s="6">
        <v>8</v>
      </c>
      <c r="E54" s="6" t="s">
        <v>9</v>
      </c>
      <c r="F54" s="6" t="s">
        <v>10</v>
      </c>
      <c r="G54" s="5"/>
      <c r="H54" s="5">
        <v>1</v>
      </c>
      <c r="I54" s="5">
        <v>1</v>
      </c>
      <c r="J54" s="5">
        <v>0</v>
      </c>
    </row>
    <row r="55" spans="1:10" ht="13.8" x14ac:dyDescent="0.25">
      <c r="A55" s="4">
        <v>53</v>
      </c>
      <c r="B55" s="6" t="s">
        <v>64</v>
      </c>
      <c r="C55" s="6" t="s">
        <v>8</v>
      </c>
      <c r="D55" s="6">
        <v>8</v>
      </c>
      <c r="E55" s="6" t="s">
        <v>9</v>
      </c>
      <c r="F55" s="6" t="s">
        <v>10</v>
      </c>
      <c r="G55" s="5"/>
      <c r="H55" s="5">
        <v>1</v>
      </c>
      <c r="I55" s="5">
        <v>1</v>
      </c>
      <c r="J55" s="5">
        <v>0</v>
      </c>
    </row>
    <row r="56" spans="1:10" ht="13.8" x14ac:dyDescent="0.25">
      <c r="A56" s="4">
        <v>54</v>
      </c>
      <c r="B56" s="6" t="s">
        <v>65</v>
      </c>
      <c r="C56" s="6" t="s">
        <v>8</v>
      </c>
      <c r="D56" s="6">
        <v>8</v>
      </c>
      <c r="E56" s="6" t="s">
        <v>9</v>
      </c>
      <c r="F56" s="6" t="s">
        <v>10</v>
      </c>
      <c r="G56" s="5"/>
      <c r="H56" s="5">
        <v>1</v>
      </c>
      <c r="I56" s="5">
        <v>1</v>
      </c>
      <c r="J56" s="5">
        <v>0</v>
      </c>
    </row>
    <row r="57" spans="1:10" ht="13.8" x14ac:dyDescent="0.25">
      <c r="A57" s="4">
        <v>55</v>
      </c>
      <c r="B57" s="6" t="s">
        <v>66</v>
      </c>
      <c r="C57" s="6" t="s">
        <v>8</v>
      </c>
      <c r="D57" s="6">
        <v>8</v>
      </c>
      <c r="E57" s="6" t="s">
        <v>9</v>
      </c>
      <c r="F57" s="6" t="s">
        <v>10</v>
      </c>
      <c r="G57" s="5"/>
      <c r="H57" s="5">
        <v>1</v>
      </c>
      <c r="I57" s="5">
        <v>1</v>
      </c>
      <c r="J57" s="5">
        <v>0</v>
      </c>
    </row>
    <row r="58" spans="1:10" ht="13.8" x14ac:dyDescent="0.25">
      <c r="A58" s="4">
        <v>56</v>
      </c>
      <c r="B58" s="6" t="s">
        <v>67</v>
      </c>
      <c r="C58" s="6" t="s">
        <v>8</v>
      </c>
      <c r="D58" s="6">
        <v>8</v>
      </c>
      <c r="E58" s="6" t="s">
        <v>9</v>
      </c>
      <c r="F58" s="6" t="s">
        <v>10</v>
      </c>
      <c r="G58" s="5"/>
      <c r="H58" s="5">
        <v>1</v>
      </c>
      <c r="I58" s="5">
        <v>1</v>
      </c>
      <c r="J58" s="5">
        <v>0</v>
      </c>
    </row>
    <row r="59" spans="1:10" ht="13.8" x14ac:dyDescent="0.25">
      <c r="A59" s="4">
        <v>57</v>
      </c>
      <c r="B59" s="6" t="s">
        <v>68</v>
      </c>
      <c r="C59" s="6" t="s">
        <v>8</v>
      </c>
      <c r="D59" s="6">
        <v>8</v>
      </c>
      <c r="E59" s="6" t="s">
        <v>9</v>
      </c>
      <c r="F59" s="6" t="s">
        <v>10</v>
      </c>
      <c r="G59" s="5"/>
      <c r="H59" s="5">
        <v>1</v>
      </c>
      <c r="I59" s="5">
        <v>1</v>
      </c>
      <c r="J59" s="5">
        <v>0</v>
      </c>
    </row>
    <row r="60" spans="1:10" ht="13.8" x14ac:dyDescent="0.25">
      <c r="A60" s="4">
        <v>58</v>
      </c>
      <c r="B60" s="6" t="s">
        <v>69</v>
      </c>
      <c r="C60" s="6" t="s">
        <v>8</v>
      </c>
      <c r="D60" s="6">
        <v>8</v>
      </c>
      <c r="E60" s="6" t="s">
        <v>9</v>
      </c>
      <c r="F60" s="6" t="s">
        <v>10</v>
      </c>
      <c r="G60" s="5"/>
      <c r="H60" s="5">
        <v>1</v>
      </c>
      <c r="I60" s="5">
        <v>1</v>
      </c>
      <c r="J60" s="5">
        <v>0</v>
      </c>
    </row>
    <row r="61" spans="1:10" ht="13.8" x14ac:dyDescent="0.25">
      <c r="A61" s="4">
        <v>59</v>
      </c>
      <c r="B61" s="6" t="s">
        <v>70</v>
      </c>
      <c r="C61" s="6" t="s">
        <v>8</v>
      </c>
      <c r="D61" s="6">
        <v>8</v>
      </c>
      <c r="E61" s="6" t="s">
        <v>9</v>
      </c>
      <c r="F61" s="6" t="s">
        <v>10</v>
      </c>
      <c r="G61" s="5"/>
      <c r="H61" s="5">
        <v>1</v>
      </c>
      <c r="I61" s="5">
        <v>1</v>
      </c>
      <c r="J61" s="5">
        <v>0</v>
      </c>
    </row>
    <row r="62" spans="1:10" ht="13.8" x14ac:dyDescent="0.25">
      <c r="A62" s="4">
        <v>60</v>
      </c>
      <c r="B62" s="6" t="s">
        <v>71</v>
      </c>
      <c r="C62" s="6" t="s">
        <v>8</v>
      </c>
      <c r="D62" s="6">
        <v>8</v>
      </c>
      <c r="E62" s="6" t="s">
        <v>9</v>
      </c>
      <c r="F62" s="6" t="s">
        <v>10</v>
      </c>
      <c r="G62" s="5"/>
      <c r="H62" s="5">
        <v>1</v>
      </c>
      <c r="I62" s="5">
        <v>1</v>
      </c>
      <c r="J62" s="5">
        <v>0</v>
      </c>
    </row>
    <row r="63" spans="1:10" ht="13.8" x14ac:dyDescent="0.25">
      <c r="A63" s="4">
        <v>61</v>
      </c>
      <c r="B63" s="6" t="s">
        <v>72</v>
      </c>
      <c r="C63" s="6" t="s">
        <v>8</v>
      </c>
      <c r="D63" s="6">
        <v>8</v>
      </c>
      <c r="E63" s="6" t="s">
        <v>9</v>
      </c>
      <c r="F63" s="6" t="s">
        <v>10</v>
      </c>
      <c r="G63" s="5"/>
      <c r="H63" s="5">
        <v>1</v>
      </c>
      <c r="I63" s="5">
        <v>1</v>
      </c>
      <c r="J63" s="5">
        <v>0</v>
      </c>
    </row>
    <row r="64" spans="1:10" ht="13.8" x14ac:dyDescent="0.25">
      <c r="A64" s="3">
        <v>62</v>
      </c>
      <c r="B64" s="2" t="s">
        <v>73</v>
      </c>
      <c r="C64" s="2" t="s">
        <v>8</v>
      </c>
      <c r="D64" s="2">
        <v>8</v>
      </c>
      <c r="E64" s="2" t="s">
        <v>9</v>
      </c>
      <c r="F64" s="2" t="s">
        <v>10</v>
      </c>
      <c r="H64" s="1">
        <v>1</v>
      </c>
      <c r="I64" s="1">
        <v>1</v>
      </c>
      <c r="J64" s="1">
        <v>0</v>
      </c>
    </row>
    <row r="65" spans="1:10" ht="13.8" x14ac:dyDescent="0.25">
      <c r="A65" s="3">
        <v>63</v>
      </c>
      <c r="B65" s="2" t="s">
        <v>74</v>
      </c>
      <c r="C65" s="2" t="s">
        <v>8</v>
      </c>
      <c r="D65" s="2">
        <v>8</v>
      </c>
      <c r="E65" s="2" t="s">
        <v>9</v>
      </c>
      <c r="F65" s="2" t="s">
        <v>10</v>
      </c>
      <c r="H65" s="1">
        <v>1</v>
      </c>
      <c r="I65" s="1">
        <v>1</v>
      </c>
      <c r="J65" s="1">
        <v>0</v>
      </c>
    </row>
    <row r="66" spans="1:10" ht="13.8" x14ac:dyDescent="0.25">
      <c r="A66" s="4">
        <v>64</v>
      </c>
      <c r="B66" s="6" t="s">
        <v>75</v>
      </c>
      <c r="C66" s="6" t="s">
        <v>8</v>
      </c>
      <c r="D66" s="6">
        <v>8</v>
      </c>
      <c r="E66" s="6" t="s">
        <v>9</v>
      </c>
      <c r="F66" s="6" t="s">
        <v>10</v>
      </c>
      <c r="G66" s="5"/>
      <c r="H66" s="5">
        <v>1</v>
      </c>
      <c r="I66" s="5">
        <v>1</v>
      </c>
      <c r="J66" s="5">
        <v>0</v>
      </c>
    </row>
    <row r="67" spans="1:10" ht="13.8" x14ac:dyDescent="0.25">
      <c r="A67" s="3">
        <v>65</v>
      </c>
      <c r="B67" s="2" t="s">
        <v>76</v>
      </c>
      <c r="C67" s="2" t="s">
        <v>8</v>
      </c>
      <c r="D67" s="2">
        <v>8</v>
      </c>
      <c r="E67" s="2" t="s">
        <v>9</v>
      </c>
      <c r="F67" s="2" t="s">
        <v>10</v>
      </c>
      <c r="H67" s="1">
        <v>0</v>
      </c>
    </row>
    <row r="68" spans="1:10" ht="13.8" x14ac:dyDescent="0.25">
      <c r="A68" s="3">
        <v>66</v>
      </c>
      <c r="B68" s="2" t="s">
        <v>77</v>
      </c>
      <c r="C68" s="2" t="s">
        <v>8</v>
      </c>
      <c r="D68" s="2">
        <v>8</v>
      </c>
      <c r="E68" s="2" t="s">
        <v>9</v>
      </c>
      <c r="F68" s="2" t="s">
        <v>10</v>
      </c>
      <c r="H68" s="1">
        <v>0</v>
      </c>
    </row>
    <row r="69" spans="1:10" ht="13.8" x14ac:dyDescent="0.25">
      <c r="A69" s="4">
        <v>67</v>
      </c>
      <c r="B69" s="6" t="s">
        <v>78</v>
      </c>
      <c r="C69" s="6" t="s">
        <v>8</v>
      </c>
      <c r="D69" s="6">
        <v>8</v>
      </c>
      <c r="E69" s="6" t="s">
        <v>9</v>
      </c>
      <c r="F69" s="6" t="s">
        <v>10</v>
      </c>
      <c r="G69" s="5"/>
      <c r="H69" s="5">
        <v>1</v>
      </c>
      <c r="I69" s="5">
        <v>1</v>
      </c>
      <c r="J69" s="5">
        <v>0</v>
      </c>
    </row>
    <row r="70" spans="1:10" ht="13.8" x14ac:dyDescent="0.25">
      <c r="A70" s="4">
        <v>68</v>
      </c>
      <c r="B70" s="6" t="s">
        <v>79</v>
      </c>
      <c r="C70" s="6" t="s">
        <v>8</v>
      </c>
      <c r="D70" s="6">
        <v>8</v>
      </c>
      <c r="E70" s="6" t="s">
        <v>9</v>
      </c>
      <c r="F70" s="6" t="s">
        <v>10</v>
      </c>
      <c r="G70" s="5"/>
      <c r="H70" s="5">
        <v>1</v>
      </c>
      <c r="I70" s="5">
        <v>1</v>
      </c>
      <c r="J70" s="5">
        <v>0</v>
      </c>
    </row>
    <row r="71" spans="1:10" ht="13.8" hidden="1" x14ac:dyDescent="0.25">
      <c r="A71" s="4">
        <v>69</v>
      </c>
      <c r="B71" s="6" t="s">
        <v>80</v>
      </c>
      <c r="C71" s="6" t="s">
        <v>8</v>
      </c>
      <c r="D71" s="6">
        <v>8</v>
      </c>
      <c r="E71" s="6" t="s">
        <v>9</v>
      </c>
      <c r="F71" s="6" t="s">
        <v>10</v>
      </c>
      <c r="G71" s="5"/>
      <c r="H71" s="5">
        <v>1</v>
      </c>
      <c r="I71" s="5">
        <v>0</v>
      </c>
      <c r="J71" s="5">
        <v>1</v>
      </c>
    </row>
    <row r="72" spans="1:10" ht="13.8" hidden="1" x14ac:dyDescent="0.25">
      <c r="A72" s="3">
        <v>70</v>
      </c>
      <c r="B72" s="2" t="s">
        <v>81</v>
      </c>
      <c r="C72" s="2" t="s">
        <v>8</v>
      </c>
      <c r="D72" s="2">
        <v>8</v>
      </c>
      <c r="E72" s="2" t="s">
        <v>9</v>
      </c>
      <c r="F72" s="2" t="s">
        <v>10</v>
      </c>
      <c r="H72" s="1" t="s">
        <v>110</v>
      </c>
    </row>
    <row r="73" spans="1:10" ht="13.8" hidden="1" x14ac:dyDescent="0.25">
      <c r="A73" s="4">
        <v>71</v>
      </c>
      <c r="B73" s="6" t="s">
        <v>82</v>
      </c>
      <c r="C73" s="6" t="s">
        <v>8</v>
      </c>
      <c r="D73" s="6">
        <v>8</v>
      </c>
      <c r="E73" s="6" t="s">
        <v>9</v>
      </c>
      <c r="F73" s="6" t="s">
        <v>10</v>
      </c>
      <c r="G73" s="5"/>
      <c r="H73" s="5">
        <v>1</v>
      </c>
      <c r="I73" s="5">
        <v>0</v>
      </c>
      <c r="J73" s="5">
        <v>1</v>
      </c>
    </row>
    <row r="74" spans="1:10" ht="13.8" x14ac:dyDescent="0.25">
      <c r="A74" s="3">
        <v>72</v>
      </c>
      <c r="B74" s="2" t="s">
        <v>83</v>
      </c>
      <c r="C74" s="2" t="s">
        <v>8</v>
      </c>
      <c r="D74" s="2">
        <v>8</v>
      </c>
      <c r="E74" s="2" t="s">
        <v>9</v>
      </c>
      <c r="F74" s="2" t="s">
        <v>10</v>
      </c>
      <c r="H74" s="1">
        <v>1</v>
      </c>
      <c r="I74" s="1">
        <v>1</v>
      </c>
      <c r="J74" s="1">
        <v>0</v>
      </c>
    </row>
    <row r="75" spans="1:10" ht="13.8" hidden="1" x14ac:dyDescent="0.25">
      <c r="A75" s="4">
        <v>73</v>
      </c>
      <c r="B75" s="6" t="s">
        <v>84</v>
      </c>
      <c r="C75" s="6" t="s">
        <v>8</v>
      </c>
      <c r="D75" s="6">
        <v>8</v>
      </c>
      <c r="E75" s="6" t="s">
        <v>9</v>
      </c>
      <c r="F75" s="6" t="s">
        <v>10</v>
      </c>
      <c r="G75" s="5"/>
      <c r="H75" s="5">
        <v>1</v>
      </c>
      <c r="I75" s="5">
        <v>0</v>
      </c>
      <c r="J75" s="5">
        <v>1</v>
      </c>
    </row>
    <row r="76" spans="1:10" ht="13.8" hidden="1" x14ac:dyDescent="0.25">
      <c r="A76" s="3">
        <v>74</v>
      </c>
      <c r="B76" s="2" t="s">
        <v>85</v>
      </c>
      <c r="C76" s="2" t="s">
        <v>8</v>
      </c>
      <c r="D76" s="2">
        <v>8</v>
      </c>
      <c r="E76" s="2" t="s">
        <v>9</v>
      </c>
      <c r="F76" s="2" t="s">
        <v>10</v>
      </c>
      <c r="H76" s="1" t="s">
        <v>110</v>
      </c>
    </row>
    <row r="77" spans="1:10" ht="13.8" hidden="1" x14ac:dyDescent="0.25">
      <c r="A77" s="4">
        <v>75</v>
      </c>
      <c r="B77" s="6" t="s">
        <v>86</v>
      </c>
      <c r="C77" s="6" t="s">
        <v>8</v>
      </c>
      <c r="D77" s="6">
        <v>8</v>
      </c>
      <c r="E77" s="6" t="s">
        <v>9</v>
      </c>
      <c r="F77" s="6" t="s">
        <v>10</v>
      </c>
      <c r="G77" s="5"/>
      <c r="H77" s="5">
        <v>1</v>
      </c>
      <c r="I77" s="5">
        <v>0</v>
      </c>
      <c r="J77" s="5">
        <v>1</v>
      </c>
    </row>
    <row r="78" spans="1:10" ht="13.8" x14ac:dyDescent="0.25">
      <c r="A78" s="3">
        <v>76</v>
      </c>
      <c r="B78" s="2" t="s">
        <v>87</v>
      </c>
      <c r="C78" s="2" t="s">
        <v>8</v>
      </c>
      <c r="D78" s="2">
        <v>8</v>
      </c>
      <c r="E78" s="2" t="s">
        <v>9</v>
      </c>
      <c r="F78" s="2" t="s">
        <v>10</v>
      </c>
      <c r="H78" s="1">
        <v>0</v>
      </c>
    </row>
    <row r="79" spans="1:10" ht="13.8" x14ac:dyDescent="0.25">
      <c r="A79" s="4">
        <v>77</v>
      </c>
      <c r="B79" s="6" t="s">
        <v>88</v>
      </c>
      <c r="C79" s="6" t="s">
        <v>8</v>
      </c>
      <c r="D79" s="6">
        <v>8</v>
      </c>
      <c r="E79" s="6" t="s">
        <v>9</v>
      </c>
      <c r="F79" s="6" t="s">
        <v>10</v>
      </c>
      <c r="G79" s="5"/>
      <c r="H79" s="5">
        <v>1</v>
      </c>
      <c r="I79" s="5"/>
      <c r="J79" s="5"/>
    </row>
    <row r="80" spans="1:10" ht="13.8" hidden="1" x14ac:dyDescent="0.25">
      <c r="A80" s="4">
        <v>78</v>
      </c>
      <c r="B80" s="6" t="s">
        <v>89</v>
      </c>
      <c r="C80" s="6" t="s">
        <v>36</v>
      </c>
      <c r="D80" s="6">
        <v>1</v>
      </c>
      <c r="E80" s="6" t="s">
        <v>90</v>
      </c>
      <c r="F80" s="6" t="s">
        <v>90</v>
      </c>
      <c r="G80" s="5"/>
      <c r="H80" s="5">
        <v>1</v>
      </c>
      <c r="I80" s="5"/>
      <c r="J80" s="5" t="s">
        <v>113</v>
      </c>
    </row>
    <row r="81" spans="10:10" hidden="1" x14ac:dyDescent="0.25">
      <c r="J81" s="1" t="s">
        <v>114</v>
      </c>
    </row>
  </sheetData>
  <autoFilter ref="H1:J81">
    <filterColumn colId="0">
      <filters>
        <filter val="0"/>
        <filter val="1"/>
      </filters>
    </filterColumn>
    <filterColumn colId="1">
      <filters>
        <filter val="1"/>
      </filters>
    </filterColumn>
    <filterColumn colId="2">
      <filters blank="1">
        <filter val="0"/>
        <filter val="1"/>
      </filters>
    </filterColumn>
  </autoFilter>
  <mergeCells count="4">
    <mergeCell ref="A1:F1"/>
    <mergeCell ref="H1:H2"/>
    <mergeCell ref="I1:I2"/>
    <mergeCell ref="J1:J2"/>
  </mergeCells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71"/>
  <sheetViews>
    <sheetView workbookViewId="0">
      <selection activeCell="G30" sqref="G30"/>
    </sheetView>
  </sheetViews>
  <sheetFormatPr defaultRowHeight="14.4" x14ac:dyDescent="0.3"/>
  <cols>
    <col min="1" max="1" width="13" customWidth="1"/>
    <col min="17" max="17" width="11.44140625" customWidth="1"/>
  </cols>
  <sheetData>
    <row r="1" spans="1:19" ht="33" customHeight="1" x14ac:dyDescent="0.3">
      <c r="A1" s="93" t="s">
        <v>91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19" ht="27" x14ac:dyDescent="0.3">
      <c r="A2" s="43" t="s">
        <v>2</v>
      </c>
      <c r="B2" s="19" t="s">
        <v>92</v>
      </c>
      <c r="C2" s="19" t="s">
        <v>93</v>
      </c>
      <c r="D2" s="19" t="s">
        <v>94</v>
      </c>
      <c r="E2" s="19" t="s">
        <v>95</v>
      </c>
      <c r="F2" s="19" t="s">
        <v>96</v>
      </c>
      <c r="G2" s="19" t="s">
        <v>97</v>
      </c>
      <c r="H2" s="19" t="s">
        <v>98</v>
      </c>
      <c r="I2" s="19" t="s">
        <v>99</v>
      </c>
      <c r="J2" s="19" t="s">
        <v>100</v>
      </c>
      <c r="K2" s="19" t="s">
        <v>101</v>
      </c>
      <c r="L2" s="19" t="s">
        <v>102</v>
      </c>
      <c r="M2" s="19" t="s">
        <v>103</v>
      </c>
      <c r="N2" s="19" t="s">
        <v>104</v>
      </c>
      <c r="O2" s="19" t="s">
        <v>105</v>
      </c>
      <c r="P2" s="19" t="s">
        <v>106</v>
      </c>
      <c r="Q2" s="45" t="s">
        <v>115</v>
      </c>
      <c r="R2" s="45" t="s">
        <v>180</v>
      </c>
    </row>
    <row r="3" spans="1:19" x14ac:dyDescent="0.3">
      <c r="A3" s="44" t="s">
        <v>7</v>
      </c>
      <c r="B3" s="39">
        <v>71047</v>
      </c>
      <c r="C3" s="39">
        <v>0</v>
      </c>
      <c r="D3" s="39">
        <v>58.853961400000003</v>
      </c>
      <c r="E3" s="39">
        <v>44.176305399999997</v>
      </c>
      <c r="F3" s="39">
        <v>-6.17</v>
      </c>
      <c r="G3" s="39">
        <v>10</v>
      </c>
      <c r="H3" s="39">
        <v>15.57</v>
      </c>
      <c r="I3" s="39">
        <v>26.24</v>
      </c>
      <c r="J3" s="39">
        <v>33.700000000000003</v>
      </c>
      <c r="K3" s="39">
        <v>48.68</v>
      </c>
      <c r="L3" s="39">
        <v>70.91</v>
      </c>
      <c r="M3" s="39">
        <v>103.86</v>
      </c>
      <c r="N3" s="39">
        <v>135.24</v>
      </c>
      <c r="O3" s="39">
        <v>225.22</v>
      </c>
      <c r="P3" s="39">
        <v>1223.3800000000001</v>
      </c>
      <c r="Q3" s="46">
        <v>1</v>
      </c>
      <c r="R3">
        <f>D3+(3*E3)</f>
        <v>191.3828776</v>
      </c>
      <c r="S3" t="str">
        <f>CONCATENATE("IF ",A3,"&gt;",R3," THEN ",A3,"=",R3," ;")</f>
        <v>IF REVENUE&gt;191.3828776 THEN REVENUE=191.3828776 ;</v>
      </c>
    </row>
    <row r="4" spans="1:19" x14ac:dyDescent="0.3">
      <c r="A4" s="44" t="s">
        <v>11</v>
      </c>
      <c r="B4" s="39">
        <v>71047</v>
      </c>
      <c r="C4" s="39">
        <v>0</v>
      </c>
      <c r="D4" s="39">
        <v>525.72839239999996</v>
      </c>
      <c r="E4" s="39">
        <v>529.32776650000005</v>
      </c>
      <c r="F4" s="39">
        <v>0</v>
      </c>
      <c r="G4" s="39">
        <v>0</v>
      </c>
      <c r="H4" s="39">
        <v>20.5</v>
      </c>
      <c r="I4" s="39">
        <v>53</v>
      </c>
      <c r="J4" s="39">
        <v>158.75</v>
      </c>
      <c r="K4" s="39">
        <v>367.25</v>
      </c>
      <c r="L4" s="39">
        <v>719.75</v>
      </c>
      <c r="M4" s="39">
        <v>1200</v>
      </c>
      <c r="N4" s="39">
        <v>1579.25</v>
      </c>
      <c r="O4" s="39">
        <v>2447.75</v>
      </c>
      <c r="P4" s="39">
        <v>7667.75</v>
      </c>
      <c r="Q4" s="46">
        <v>1</v>
      </c>
      <c r="R4">
        <f t="shared" ref="R4:R23" si="0">D4+(3*E4)</f>
        <v>2113.7116919</v>
      </c>
      <c r="S4" t="str">
        <f t="shared" ref="S4:S23" si="1">CONCATENATE("IF ",A4,"&gt;",R4," THEN ",A4,"=",R4," ;")</f>
        <v>IF MOU&gt;2113.7116919 THEN MOU=2113.7116919 ;</v>
      </c>
    </row>
    <row r="5" spans="1:19" x14ac:dyDescent="0.3">
      <c r="A5" s="44" t="s">
        <v>12</v>
      </c>
      <c r="B5" s="39">
        <v>71047</v>
      </c>
      <c r="C5" s="39">
        <v>0</v>
      </c>
      <c r="D5" s="39">
        <v>46.876491600000001</v>
      </c>
      <c r="E5" s="39">
        <v>23.878720999999999</v>
      </c>
      <c r="F5" s="39">
        <v>-11.29</v>
      </c>
      <c r="G5" s="39">
        <v>9.19</v>
      </c>
      <c r="H5" s="39">
        <v>10</v>
      </c>
      <c r="I5" s="39">
        <v>19.989999999999998</v>
      </c>
      <c r="J5" s="39">
        <v>30</v>
      </c>
      <c r="K5" s="39">
        <v>44.99</v>
      </c>
      <c r="L5" s="39">
        <v>59.99</v>
      </c>
      <c r="M5" s="39">
        <v>75</v>
      </c>
      <c r="N5" s="39">
        <v>85</v>
      </c>
      <c r="O5" s="39">
        <v>119.99</v>
      </c>
      <c r="P5" s="39">
        <v>399.99</v>
      </c>
      <c r="Q5" s="46">
        <v>1</v>
      </c>
      <c r="R5">
        <f t="shared" si="0"/>
        <v>118.51265459999999</v>
      </c>
      <c r="S5" t="str">
        <f t="shared" si="1"/>
        <v>IF RECCHRGE&gt;118.5126546 THEN RECCHRGE=118.5126546 ;</v>
      </c>
    </row>
    <row r="6" spans="1:19" x14ac:dyDescent="0.3">
      <c r="A6" s="44" t="s">
        <v>13</v>
      </c>
      <c r="B6" s="39">
        <v>71047</v>
      </c>
      <c r="C6" s="39">
        <v>0</v>
      </c>
      <c r="D6" s="39">
        <v>0.89480110000000002</v>
      </c>
      <c r="E6" s="39">
        <v>2.1944712000000002</v>
      </c>
      <c r="F6" s="39">
        <v>0</v>
      </c>
      <c r="G6" s="39">
        <v>0</v>
      </c>
      <c r="H6" s="39">
        <v>0</v>
      </c>
      <c r="I6" s="39">
        <v>0</v>
      </c>
      <c r="J6" s="39">
        <v>0</v>
      </c>
      <c r="K6" s="39">
        <v>0.25</v>
      </c>
      <c r="L6" s="39">
        <v>0.99</v>
      </c>
      <c r="M6" s="39">
        <v>2.48</v>
      </c>
      <c r="N6" s="39">
        <v>4.21</v>
      </c>
      <c r="O6" s="39">
        <v>9.65</v>
      </c>
      <c r="P6" s="39">
        <v>159.38999999999999</v>
      </c>
      <c r="Q6" s="47">
        <v>1</v>
      </c>
      <c r="R6">
        <f t="shared" si="0"/>
        <v>7.4782147000000005</v>
      </c>
      <c r="S6" t="str">
        <f t="shared" si="1"/>
        <v>IF DIRECTAS&gt;7.4782147 THEN DIRECTAS=7.4782147 ;</v>
      </c>
    </row>
    <row r="7" spans="1:19" x14ac:dyDescent="0.3">
      <c r="A7" s="44" t="s">
        <v>14</v>
      </c>
      <c r="B7" s="39">
        <v>71047</v>
      </c>
      <c r="C7" s="39">
        <v>0</v>
      </c>
      <c r="D7" s="39">
        <v>40.095359799999997</v>
      </c>
      <c r="E7" s="39">
        <v>96.200530499999999</v>
      </c>
      <c r="F7" s="39">
        <v>0</v>
      </c>
      <c r="G7" s="39">
        <v>0</v>
      </c>
      <c r="H7" s="39">
        <v>0</v>
      </c>
      <c r="I7" s="39">
        <v>0</v>
      </c>
      <c r="J7" s="39">
        <v>0</v>
      </c>
      <c r="K7" s="39">
        <v>2.75</v>
      </c>
      <c r="L7" s="39">
        <v>40.5</v>
      </c>
      <c r="M7" s="39">
        <v>115.5</v>
      </c>
      <c r="N7" s="39">
        <v>190</v>
      </c>
      <c r="O7" s="39">
        <v>427</v>
      </c>
      <c r="P7" s="39">
        <v>4320.75</v>
      </c>
      <c r="Q7" s="47">
        <v>1</v>
      </c>
      <c r="R7">
        <f t="shared" si="0"/>
        <v>328.69695129999997</v>
      </c>
      <c r="S7" t="str">
        <f t="shared" si="1"/>
        <v>IF OVERAGE&gt;328.6969513 THEN OVERAGE=328.6969513 ;</v>
      </c>
    </row>
    <row r="8" spans="1:19" x14ac:dyDescent="0.3">
      <c r="A8" s="44" t="s">
        <v>15</v>
      </c>
      <c r="B8" s="39">
        <v>71047</v>
      </c>
      <c r="C8" s="39">
        <v>0</v>
      </c>
      <c r="D8" s="39">
        <v>1.2215262</v>
      </c>
      <c r="E8" s="39">
        <v>9.0673808999999999</v>
      </c>
      <c r="F8" s="39">
        <v>0</v>
      </c>
      <c r="G8" s="39">
        <v>0</v>
      </c>
      <c r="H8" s="39">
        <v>0</v>
      </c>
      <c r="I8" s="39">
        <v>0</v>
      </c>
      <c r="J8" s="39">
        <v>0</v>
      </c>
      <c r="K8" s="39">
        <v>0</v>
      </c>
      <c r="L8" s="39">
        <v>0.26</v>
      </c>
      <c r="M8" s="39">
        <v>2.12</v>
      </c>
      <c r="N8" s="39">
        <v>5.07</v>
      </c>
      <c r="O8" s="39">
        <v>21.53</v>
      </c>
      <c r="P8" s="39">
        <v>1112.45</v>
      </c>
      <c r="Q8" s="47">
        <v>1</v>
      </c>
      <c r="R8">
        <f t="shared" si="0"/>
        <v>28.423668899999999</v>
      </c>
      <c r="S8" t="str">
        <f t="shared" si="1"/>
        <v>IF ROAM&gt;28.4236689 THEN ROAM=28.4236689 ;</v>
      </c>
    </row>
    <row r="9" spans="1:19" x14ac:dyDescent="0.3">
      <c r="A9" s="44" t="s">
        <v>16</v>
      </c>
      <c r="B9" s="39">
        <v>71047</v>
      </c>
      <c r="C9" s="39">
        <v>0</v>
      </c>
      <c r="D9" s="39">
        <v>-10.846461400000001</v>
      </c>
      <c r="E9" s="39">
        <v>254.4107108</v>
      </c>
      <c r="F9" s="39">
        <v>-3875</v>
      </c>
      <c r="G9" s="39">
        <v>-830</v>
      </c>
      <c r="H9" s="39">
        <v>-374</v>
      </c>
      <c r="I9" s="39">
        <v>-228</v>
      </c>
      <c r="J9" s="39">
        <v>-82.25</v>
      </c>
      <c r="K9" s="39">
        <v>-5.5</v>
      </c>
      <c r="L9" s="39">
        <v>65</v>
      </c>
      <c r="M9" s="39">
        <v>207.25</v>
      </c>
      <c r="N9" s="39">
        <v>343.75</v>
      </c>
      <c r="O9" s="39">
        <v>737</v>
      </c>
      <c r="P9" s="39">
        <v>5192.25</v>
      </c>
      <c r="Q9" s="47">
        <v>1</v>
      </c>
      <c r="R9">
        <f t="shared" si="0"/>
        <v>752.385671</v>
      </c>
      <c r="S9" t="str">
        <f t="shared" si="1"/>
        <v>IF CHANGEM&gt;752.385671 THEN CHANGEM=752.385671 ;</v>
      </c>
    </row>
    <row r="10" spans="1:19" x14ac:dyDescent="0.3">
      <c r="A10" s="44" t="s">
        <v>17</v>
      </c>
      <c r="B10" s="39">
        <v>71047</v>
      </c>
      <c r="C10" s="39">
        <v>0</v>
      </c>
      <c r="D10" s="39">
        <v>-1.2059256</v>
      </c>
      <c r="E10" s="39">
        <v>38.633478699999998</v>
      </c>
      <c r="F10" s="39">
        <v>-1107.74</v>
      </c>
      <c r="G10" s="39">
        <v>-104.15</v>
      </c>
      <c r="H10" s="39">
        <v>-47.23</v>
      </c>
      <c r="I10" s="39">
        <v>-27.62</v>
      </c>
      <c r="J10" s="39">
        <v>-6.98</v>
      </c>
      <c r="K10" s="39">
        <v>-0.32</v>
      </c>
      <c r="L10" s="39">
        <v>1.53</v>
      </c>
      <c r="M10" s="39">
        <v>21.55</v>
      </c>
      <c r="N10" s="39">
        <v>45.9</v>
      </c>
      <c r="O10" s="39">
        <v>117.84</v>
      </c>
      <c r="P10" s="39">
        <v>2483.48</v>
      </c>
      <c r="Q10" s="47">
        <v>1</v>
      </c>
      <c r="R10">
        <f t="shared" si="0"/>
        <v>114.69451049999999</v>
      </c>
      <c r="S10" t="str">
        <f t="shared" si="1"/>
        <v>IF CHANGER&gt;114.6945105 THEN CHANGER=114.6945105 ;</v>
      </c>
    </row>
    <row r="11" spans="1:19" x14ac:dyDescent="0.3">
      <c r="A11" s="44" t="s">
        <v>18</v>
      </c>
      <c r="B11" s="39">
        <v>71047</v>
      </c>
      <c r="C11" s="39">
        <v>0</v>
      </c>
      <c r="D11" s="39">
        <v>6.0099274999999999</v>
      </c>
      <c r="E11" s="39">
        <v>9.0061745000000002</v>
      </c>
      <c r="F11" s="39">
        <v>0</v>
      </c>
      <c r="G11" s="39">
        <v>0</v>
      </c>
      <c r="H11" s="39">
        <v>0</v>
      </c>
      <c r="I11" s="39">
        <v>0</v>
      </c>
      <c r="J11" s="39">
        <v>0.67</v>
      </c>
      <c r="K11" s="39">
        <v>3</v>
      </c>
      <c r="L11" s="39">
        <v>7.67</v>
      </c>
      <c r="M11" s="39">
        <v>15</v>
      </c>
      <c r="N11" s="39">
        <v>22</v>
      </c>
      <c r="O11" s="39">
        <v>42</v>
      </c>
      <c r="P11" s="39">
        <v>221.67</v>
      </c>
      <c r="Q11" s="47">
        <v>1</v>
      </c>
      <c r="R11">
        <f t="shared" si="0"/>
        <v>33.028451000000004</v>
      </c>
      <c r="S11" t="str">
        <f t="shared" si="1"/>
        <v>IF DROPVCE&gt;33.028451 THEN DROPVCE=33.028451 ;</v>
      </c>
    </row>
    <row r="12" spans="1:19" x14ac:dyDescent="0.3">
      <c r="A12" s="44" t="s">
        <v>19</v>
      </c>
      <c r="B12" s="39">
        <v>71047</v>
      </c>
      <c r="C12" s="39">
        <v>0</v>
      </c>
      <c r="D12" s="39">
        <v>4.0676956000000004</v>
      </c>
      <c r="E12" s="39">
        <v>10.6708225</v>
      </c>
      <c r="F12" s="39">
        <v>0</v>
      </c>
      <c r="G12" s="39">
        <v>0</v>
      </c>
      <c r="H12" s="39">
        <v>0</v>
      </c>
      <c r="I12" s="39">
        <v>0</v>
      </c>
      <c r="J12" s="39">
        <v>0</v>
      </c>
      <c r="K12" s="39">
        <v>1</v>
      </c>
      <c r="L12" s="39">
        <v>3.67</v>
      </c>
      <c r="M12" s="39">
        <v>10</v>
      </c>
      <c r="N12" s="39">
        <v>17.329999999999998</v>
      </c>
      <c r="O12" s="39">
        <v>47</v>
      </c>
      <c r="P12" s="39">
        <v>384.33</v>
      </c>
      <c r="Q12" s="47">
        <v>1</v>
      </c>
      <c r="R12">
        <f t="shared" si="0"/>
        <v>36.0801631</v>
      </c>
      <c r="S12" t="str">
        <f t="shared" si="1"/>
        <v>IF BLCKVCE&gt;36.0801631 THEN BLCKVCE=36.0801631 ;</v>
      </c>
    </row>
    <row r="13" spans="1:19" x14ac:dyDescent="0.3">
      <c r="A13" s="44" t="s">
        <v>20</v>
      </c>
      <c r="B13" s="39">
        <v>71047</v>
      </c>
      <c r="C13" s="39">
        <v>0</v>
      </c>
      <c r="D13" s="39">
        <v>28.355892600000001</v>
      </c>
      <c r="E13" s="39">
        <v>38.9042344</v>
      </c>
      <c r="F13" s="39">
        <v>0</v>
      </c>
      <c r="G13" s="39">
        <v>0</v>
      </c>
      <c r="H13" s="39">
        <v>0</v>
      </c>
      <c r="I13" s="39">
        <v>0.33</v>
      </c>
      <c r="J13" s="39">
        <v>5.33</v>
      </c>
      <c r="K13" s="39">
        <v>16.329999999999998</v>
      </c>
      <c r="L13" s="39">
        <v>36.67</v>
      </c>
      <c r="M13" s="39">
        <v>68.33</v>
      </c>
      <c r="N13" s="39">
        <v>97.67</v>
      </c>
      <c r="O13" s="39">
        <v>179.33</v>
      </c>
      <c r="P13" s="39">
        <v>848.67</v>
      </c>
      <c r="Q13" s="47">
        <v>1</v>
      </c>
      <c r="R13">
        <f t="shared" si="0"/>
        <v>145.0685958</v>
      </c>
      <c r="S13" t="str">
        <f t="shared" si="1"/>
        <v>IF UNANSVCE&gt;145.0685958 THEN UNANSVCE=145.0685958 ;</v>
      </c>
    </row>
    <row r="14" spans="1:19" x14ac:dyDescent="0.3">
      <c r="A14" s="44" t="s">
        <v>21</v>
      </c>
      <c r="B14" s="39">
        <v>71047</v>
      </c>
      <c r="C14" s="39">
        <v>0</v>
      </c>
      <c r="D14" s="39">
        <v>1.8658136000000001</v>
      </c>
      <c r="E14" s="39">
        <v>5.1607989999999999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39">
        <v>0</v>
      </c>
      <c r="L14" s="39">
        <v>1.67</v>
      </c>
      <c r="M14" s="39">
        <v>5.33</v>
      </c>
      <c r="N14" s="39">
        <v>9.33</v>
      </c>
      <c r="O14" s="39">
        <v>21</v>
      </c>
      <c r="P14" s="39">
        <v>365.67</v>
      </c>
      <c r="Q14" s="47">
        <v>1</v>
      </c>
      <c r="R14">
        <f t="shared" si="0"/>
        <v>17.348210599999998</v>
      </c>
      <c r="S14" t="str">
        <f t="shared" si="1"/>
        <v>IF CUSTCARE&gt;17.3482106 THEN CUSTCARE=17.3482106 ;</v>
      </c>
    </row>
    <row r="15" spans="1:19" x14ac:dyDescent="0.3">
      <c r="A15" s="44" t="s">
        <v>22</v>
      </c>
      <c r="B15" s="39">
        <v>71047</v>
      </c>
      <c r="C15" s="39">
        <v>0</v>
      </c>
      <c r="D15" s="39">
        <v>0.2999386</v>
      </c>
      <c r="E15" s="39">
        <v>1.1616021000000001</v>
      </c>
      <c r="F15" s="39">
        <v>0</v>
      </c>
      <c r="G15" s="39">
        <v>0</v>
      </c>
      <c r="H15" s="39">
        <v>0</v>
      </c>
      <c r="I15" s="39">
        <v>0</v>
      </c>
      <c r="J15" s="39">
        <v>0</v>
      </c>
      <c r="K15" s="39">
        <v>0</v>
      </c>
      <c r="L15" s="39">
        <v>0.33</v>
      </c>
      <c r="M15" s="39">
        <v>0.67</v>
      </c>
      <c r="N15" s="39">
        <v>1.33</v>
      </c>
      <c r="O15" s="39">
        <v>4</v>
      </c>
      <c r="P15" s="39">
        <v>66</v>
      </c>
      <c r="Q15" s="47">
        <v>1</v>
      </c>
      <c r="R15">
        <f t="shared" si="0"/>
        <v>3.7847449000000002</v>
      </c>
      <c r="S15" t="str">
        <f t="shared" si="1"/>
        <v>IF THREEWAY&gt;3.7847449 THEN THREEWAY=3.7847449 ;</v>
      </c>
    </row>
    <row r="16" spans="1:19" x14ac:dyDescent="0.3">
      <c r="A16" s="44" t="s">
        <v>23</v>
      </c>
      <c r="B16" s="39">
        <v>71047</v>
      </c>
      <c r="C16" s="39">
        <v>0</v>
      </c>
      <c r="D16" s="39">
        <v>114.9353194</v>
      </c>
      <c r="E16" s="39">
        <v>166.30571760000001</v>
      </c>
      <c r="F16" s="39">
        <v>0</v>
      </c>
      <c r="G16" s="39">
        <v>0</v>
      </c>
      <c r="H16" s="39">
        <v>0</v>
      </c>
      <c r="I16" s="39">
        <v>0</v>
      </c>
      <c r="J16" s="39">
        <v>8.43</v>
      </c>
      <c r="K16" s="39">
        <v>52.5</v>
      </c>
      <c r="L16" s="39">
        <v>154.13999999999999</v>
      </c>
      <c r="M16" s="39">
        <v>310.27999999999997</v>
      </c>
      <c r="N16" s="39">
        <v>440.95</v>
      </c>
      <c r="O16" s="39">
        <v>772.71</v>
      </c>
      <c r="P16" s="39">
        <v>3287.25</v>
      </c>
      <c r="Q16" s="47">
        <v>1</v>
      </c>
      <c r="R16">
        <f t="shared" si="0"/>
        <v>613.85247220000008</v>
      </c>
      <c r="S16" t="str">
        <f t="shared" si="1"/>
        <v>IF MOUREC&gt;613.8524722 THEN MOUREC=613.8524722 ;</v>
      </c>
    </row>
    <row r="17" spans="1:19" x14ac:dyDescent="0.3">
      <c r="A17" s="44" t="s">
        <v>24</v>
      </c>
      <c r="B17" s="39">
        <v>71047</v>
      </c>
      <c r="C17" s="39">
        <v>0</v>
      </c>
      <c r="D17" s="39">
        <v>25.396500899999999</v>
      </c>
      <c r="E17" s="39">
        <v>35.147524900000001</v>
      </c>
      <c r="F17" s="39">
        <v>0</v>
      </c>
      <c r="G17" s="39">
        <v>0</v>
      </c>
      <c r="H17" s="39">
        <v>0</v>
      </c>
      <c r="I17" s="39">
        <v>0</v>
      </c>
      <c r="J17" s="39">
        <v>3.33</v>
      </c>
      <c r="K17" s="39">
        <v>13.67</v>
      </c>
      <c r="L17" s="39">
        <v>34</v>
      </c>
      <c r="M17" s="39">
        <v>64.33</v>
      </c>
      <c r="N17" s="39">
        <v>90.33</v>
      </c>
      <c r="O17" s="39">
        <v>164.33</v>
      </c>
      <c r="P17" s="39">
        <v>644.33000000000004</v>
      </c>
      <c r="Q17" s="47">
        <v>1</v>
      </c>
      <c r="R17">
        <f t="shared" si="0"/>
        <v>130.8390756</v>
      </c>
      <c r="S17" t="str">
        <f t="shared" si="1"/>
        <v>IF OUTCALLS&gt;130.8390756 THEN OUTCALLS=130.8390756 ;</v>
      </c>
    </row>
    <row r="18" spans="1:19" x14ac:dyDescent="0.3">
      <c r="A18" s="44" t="s">
        <v>25</v>
      </c>
      <c r="B18" s="39">
        <v>71047</v>
      </c>
      <c r="C18" s="39">
        <v>0</v>
      </c>
      <c r="D18" s="39">
        <v>8.1767173999999994</v>
      </c>
      <c r="E18" s="39">
        <v>16.519106600000001</v>
      </c>
      <c r="F18" s="39">
        <v>0</v>
      </c>
      <c r="G18" s="39">
        <v>0</v>
      </c>
      <c r="H18" s="39">
        <v>0</v>
      </c>
      <c r="I18" s="39">
        <v>0</v>
      </c>
      <c r="J18" s="39">
        <v>0</v>
      </c>
      <c r="K18" s="39">
        <v>2</v>
      </c>
      <c r="L18" s="39">
        <v>9.33</v>
      </c>
      <c r="M18" s="39">
        <v>22.67</v>
      </c>
      <c r="N18" s="39">
        <v>35.67</v>
      </c>
      <c r="O18" s="39">
        <v>77</v>
      </c>
      <c r="P18" s="39">
        <v>519.33000000000004</v>
      </c>
      <c r="Q18" s="47">
        <v>1</v>
      </c>
      <c r="R18">
        <f t="shared" si="0"/>
        <v>57.734037200000003</v>
      </c>
      <c r="S18" t="str">
        <f t="shared" si="1"/>
        <v>IF INCALLS&gt;57.7340372 THEN INCALLS=57.7340372 ;</v>
      </c>
    </row>
    <row r="19" spans="1:19" x14ac:dyDescent="0.3">
      <c r="A19" s="44" t="s">
        <v>26</v>
      </c>
      <c r="B19" s="39">
        <v>71047</v>
      </c>
      <c r="C19" s="39">
        <v>0</v>
      </c>
      <c r="D19" s="39">
        <v>90.580948100000001</v>
      </c>
      <c r="E19" s="39">
        <v>104.9148764</v>
      </c>
      <c r="F19" s="39">
        <v>0</v>
      </c>
      <c r="G19" s="39">
        <v>0</v>
      </c>
      <c r="H19" s="39">
        <v>0</v>
      </c>
      <c r="I19" s="39">
        <v>2.33</v>
      </c>
      <c r="J19" s="39">
        <v>23</v>
      </c>
      <c r="K19" s="39">
        <v>62</v>
      </c>
      <c r="L19" s="39">
        <v>121.33</v>
      </c>
      <c r="M19" s="39">
        <v>204.33</v>
      </c>
      <c r="N19" s="39">
        <v>279.67</v>
      </c>
      <c r="O19" s="39">
        <v>500</v>
      </c>
      <c r="P19" s="39">
        <v>2090.67</v>
      </c>
      <c r="Q19" s="47">
        <v>1</v>
      </c>
      <c r="R19">
        <f t="shared" si="0"/>
        <v>405.32557729999996</v>
      </c>
      <c r="S19" t="str">
        <f t="shared" si="1"/>
        <v>IF PEAKVCE&gt;405.3255773 THEN PEAKVCE=405.3255773 ;</v>
      </c>
    </row>
    <row r="20" spans="1:19" x14ac:dyDescent="0.3">
      <c r="A20" s="44" t="s">
        <v>27</v>
      </c>
      <c r="B20" s="39">
        <v>71047</v>
      </c>
      <c r="C20" s="39">
        <v>0</v>
      </c>
      <c r="D20" s="39">
        <v>67.818408099999999</v>
      </c>
      <c r="E20" s="39">
        <v>93.328993199999999</v>
      </c>
      <c r="F20" s="39">
        <v>0</v>
      </c>
      <c r="G20" s="39">
        <v>0</v>
      </c>
      <c r="H20" s="39">
        <v>0</v>
      </c>
      <c r="I20" s="39">
        <v>0.67</v>
      </c>
      <c r="J20" s="39">
        <v>11</v>
      </c>
      <c r="K20" s="39">
        <v>35.67</v>
      </c>
      <c r="L20" s="39">
        <v>88.67</v>
      </c>
      <c r="M20" s="39">
        <v>171</v>
      </c>
      <c r="N20" s="39">
        <v>242</v>
      </c>
      <c r="O20" s="39">
        <v>437</v>
      </c>
      <c r="P20" s="39">
        <v>1572.67</v>
      </c>
      <c r="Q20" s="47">
        <v>1</v>
      </c>
      <c r="R20">
        <f t="shared" si="0"/>
        <v>347.80538769999998</v>
      </c>
      <c r="S20" t="str">
        <f t="shared" si="1"/>
        <v>IF OPEAKVCE&gt;347.8053877 THEN OPEAKVCE=347.8053877 ;</v>
      </c>
    </row>
    <row r="21" spans="1:19" x14ac:dyDescent="0.3">
      <c r="A21" s="44" t="s">
        <v>28</v>
      </c>
      <c r="B21" s="39">
        <v>71047</v>
      </c>
      <c r="C21" s="39">
        <v>0</v>
      </c>
      <c r="D21" s="39">
        <v>10.149699399999999</v>
      </c>
      <c r="E21" s="39">
        <v>15.460613800000001</v>
      </c>
      <c r="F21" s="39">
        <v>0</v>
      </c>
      <c r="G21" s="39">
        <v>0</v>
      </c>
      <c r="H21" s="39">
        <v>0</v>
      </c>
      <c r="I21" s="39">
        <v>0</v>
      </c>
      <c r="J21" s="39">
        <v>1.67</v>
      </c>
      <c r="K21" s="39">
        <v>5.33</v>
      </c>
      <c r="L21" s="39">
        <v>12.67</v>
      </c>
      <c r="M21" s="39">
        <v>24.33</v>
      </c>
      <c r="N21" s="39">
        <v>35.33</v>
      </c>
      <c r="O21" s="39">
        <v>71.33</v>
      </c>
      <c r="P21" s="39">
        <v>489.67</v>
      </c>
      <c r="Q21" s="47">
        <v>1</v>
      </c>
      <c r="R21">
        <f t="shared" si="0"/>
        <v>56.531540800000002</v>
      </c>
      <c r="S21" t="str">
        <f t="shared" si="1"/>
        <v>IF DROPBLK&gt;56.5315408 THEN DROPBLK=56.5315408 ;</v>
      </c>
    </row>
    <row r="22" spans="1:19" x14ac:dyDescent="0.3">
      <c r="A22" s="44" t="s">
        <v>29</v>
      </c>
      <c r="B22" s="39">
        <v>71047</v>
      </c>
      <c r="C22" s="39">
        <v>0</v>
      </c>
      <c r="D22" s="39">
        <v>1.18336E-2</v>
      </c>
      <c r="E22" s="39">
        <v>0.5621931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39">
        <v>0</v>
      </c>
      <c r="L22" s="39">
        <v>0</v>
      </c>
      <c r="M22" s="39">
        <v>0</v>
      </c>
      <c r="N22" s="39">
        <v>0</v>
      </c>
      <c r="O22" s="39">
        <v>0</v>
      </c>
      <c r="P22" s="39">
        <v>81.33</v>
      </c>
      <c r="Q22" s="47">
        <v>1</v>
      </c>
      <c r="R22">
        <f t="shared" si="0"/>
        <v>1.6984129000000001</v>
      </c>
      <c r="S22" t="str">
        <f t="shared" si="1"/>
        <v>IF CALLFWDV&gt;1.6984129 THEN CALLFWDV=1.6984129 ;</v>
      </c>
    </row>
    <row r="23" spans="1:19" x14ac:dyDescent="0.3">
      <c r="A23" s="44" t="s">
        <v>30</v>
      </c>
      <c r="B23" s="39">
        <v>71047</v>
      </c>
      <c r="C23" s="39">
        <v>0</v>
      </c>
      <c r="D23" s="39">
        <v>1.8528766999999999</v>
      </c>
      <c r="E23" s="39">
        <v>5.5562592000000004</v>
      </c>
      <c r="F23" s="39">
        <v>0</v>
      </c>
      <c r="G23" s="39">
        <v>0</v>
      </c>
      <c r="H23" s="39">
        <v>0</v>
      </c>
      <c r="I23" s="39">
        <v>0</v>
      </c>
      <c r="J23" s="39">
        <v>0</v>
      </c>
      <c r="K23" s="39">
        <v>0.33</v>
      </c>
      <c r="L23" s="39">
        <v>1.33</v>
      </c>
      <c r="M23" s="39">
        <v>4.67</v>
      </c>
      <c r="N23" s="39">
        <v>8.67</v>
      </c>
      <c r="O23" s="39">
        <v>23.33</v>
      </c>
      <c r="P23" s="39">
        <v>212.67</v>
      </c>
      <c r="Q23" s="47">
        <v>1</v>
      </c>
      <c r="R23">
        <f t="shared" si="0"/>
        <v>18.521654300000002</v>
      </c>
      <c r="S23" t="str">
        <f t="shared" si="1"/>
        <v>IF CALLWAIT&gt;18.5216543 THEN CALLWAIT=18.5216543 ;</v>
      </c>
    </row>
    <row r="24" spans="1:19" hidden="1" x14ac:dyDescent="0.3">
      <c r="A24" s="44" t="s">
        <v>31</v>
      </c>
      <c r="B24" s="39">
        <v>71047</v>
      </c>
      <c r="C24" s="39">
        <v>0</v>
      </c>
      <c r="D24" s="39">
        <v>0.29007559999999999</v>
      </c>
      <c r="E24" s="39">
        <v>0.45380019999999999</v>
      </c>
      <c r="F24" s="39">
        <v>0</v>
      </c>
      <c r="G24" s="39">
        <v>0</v>
      </c>
      <c r="H24" s="39">
        <v>0</v>
      </c>
      <c r="I24" s="39">
        <v>0</v>
      </c>
      <c r="J24" s="39">
        <v>0</v>
      </c>
      <c r="K24" s="39">
        <v>0</v>
      </c>
      <c r="L24" s="39">
        <v>1</v>
      </c>
      <c r="M24" s="39">
        <v>1</v>
      </c>
      <c r="N24" s="39">
        <v>1</v>
      </c>
      <c r="O24" s="39">
        <v>1</v>
      </c>
      <c r="P24" s="39">
        <v>1</v>
      </c>
      <c r="Q24" s="47">
        <v>0</v>
      </c>
    </row>
    <row r="25" spans="1:19" x14ac:dyDescent="0.3">
      <c r="A25" s="44" t="s">
        <v>32</v>
      </c>
      <c r="B25" s="39">
        <v>71047</v>
      </c>
      <c r="C25" s="39">
        <v>0</v>
      </c>
      <c r="D25" s="39">
        <v>18.7508269</v>
      </c>
      <c r="E25" s="39">
        <v>9.7875685000000008</v>
      </c>
      <c r="F25" s="39">
        <v>6</v>
      </c>
      <c r="G25" s="39">
        <v>6</v>
      </c>
      <c r="H25" s="39">
        <v>7</v>
      </c>
      <c r="I25" s="39">
        <v>8</v>
      </c>
      <c r="J25" s="39">
        <v>11</v>
      </c>
      <c r="K25" s="39">
        <v>16</v>
      </c>
      <c r="L25" s="39">
        <v>24</v>
      </c>
      <c r="M25" s="39">
        <v>33</v>
      </c>
      <c r="N25" s="39">
        <v>37</v>
      </c>
      <c r="O25" s="39">
        <v>49</v>
      </c>
      <c r="P25" s="39">
        <v>61</v>
      </c>
      <c r="Q25" s="47">
        <v>1</v>
      </c>
      <c r="R25">
        <f t="shared" ref="R25:R32" si="2">D25+(3*E25)</f>
        <v>48.113532400000004</v>
      </c>
      <c r="S25" t="str">
        <f t="shared" ref="S25:S32" si="3">CONCATENATE("IF ",A25,"&gt;",R25," THEN ",A25,"=",R25," ;")</f>
        <v>IF MONTHS&gt;48.1135324 THEN MONTHS=48.1135324 ;</v>
      </c>
    </row>
    <row r="26" spans="1:19" x14ac:dyDescent="0.3">
      <c r="A26" s="44" t="s">
        <v>33</v>
      </c>
      <c r="B26" s="39">
        <v>71047</v>
      </c>
      <c r="C26" s="39">
        <v>0</v>
      </c>
      <c r="D26" s="39">
        <v>1.5295509</v>
      </c>
      <c r="E26" s="39">
        <v>1.1317740000000001</v>
      </c>
      <c r="F26" s="39">
        <v>1</v>
      </c>
      <c r="G26" s="39">
        <v>1</v>
      </c>
      <c r="H26" s="39">
        <v>1</v>
      </c>
      <c r="I26" s="39">
        <v>1</v>
      </c>
      <c r="J26" s="39">
        <v>1</v>
      </c>
      <c r="K26" s="39">
        <v>1</v>
      </c>
      <c r="L26" s="39">
        <v>2</v>
      </c>
      <c r="M26" s="39">
        <v>3</v>
      </c>
      <c r="N26" s="39">
        <v>3</v>
      </c>
      <c r="O26" s="39">
        <v>5</v>
      </c>
      <c r="P26" s="39">
        <v>196</v>
      </c>
      <c r="Q26" s="47">
        <v>1</v>
      </c>
      <c r="R26">
        <f t="shared" si="2"/>
        <v>4.9248729000000004</v>
      </c>
      <c r="S26" t="str">
        <f t="shared" si="3"/>
        <v>IF UNIQSUBS&gt;4.9248729 THEN UNIQSUBS=4.9248729 ;</v>
      </c>
    </row>
    <row r="27" spans="1:19" x14ac:dyDescent="0.3">
      <c r="A27" s="44" t="s">
        <v>34</v>
      </c>
      <c r="B27" s="39">
        <v>71047</v>
      </c>
      <c r="C27" s="39">
        <v>0</v>
      </c>
      <c r="D27" s="39">
        <v>1.3516545</v>
      </c>
      <c r="E27" s="39">
        <v>0.66004929999999995</v>
      </c>
      <c r="F27" s="39">
        <v>0</v>
      </c>
      <c r="G27" s="39">
        <v>1</v>
      </c>
      <c r="H27" s="39">
        <v>1</v>
      </c>
      <c r="I27" s="39">
        <v>1</v>
      </c>
      <c r="J27" s="39">
        <v>1</v>
      </c>
      <c r="K27" s="39">
        <v>1</v>
      </c>
      <c r="L27" s="39">
        <v>2</v>
      </c>
      <c r="M27" s="39">
        <v>2</v>
      </c>
      <c r="N27" s="39">
        <v>2</v>
      </c>
      <c r="O27" s="39">
        <v>4</v>
      </c>
      <c r="P27" s="39">
        <v>53</v>
      </c>
      <c r="Q27" s="47">
        <v>1</v>
      </c>
      <c r="R27">
        <f t="shared" si="2"/>
        <v>3.3318023999999999</v>
      </c>
      <c r="S27" t="str">
        <f t="shared" si="3"/>
        <v>IF ACTVSUBS&gt;3.3318024 THEN ACTVSUBS=3.3318024 ;</v>
      </c>
    </row>
    <row r="28" spans="1:19" x14ac:dyDescent="0.3">
      <c r="A28" s="44" t="s">
        <v>38</v>
      </c>
      <c r="B28" s="39">
        <v>71047</v>
      </c>
      <c r="C28" s="39">
        <v>0</v>
      </c>
      <c r="D28" s="39">
        <v>1.8086196000000001</v>
      </c>
      <c r="E28" s="39">
        <v>1.336111</v>
      </c>
      <c r="F28" s="39">
        <v>1</v>
      </c>
      <c r="G28" s="39">
        <v>1</v>
      </c>
      <c r="H28" s="39">
        <v>1</v>
      </c>
      <c r="I28" s="39">
        <v>1</v>
      </c>
      <c r="J28" s="39">
        <v>1</v>
      </c>
      <c r="K28" s="39">
        <v>1</v>
      </c>
      <c r="L28" s="39">
        <v>2</v>
      </c>
      <c r="M28" s="39">
        <v>3</v>
      </c>
      <c r="N28" s="39">
        <v>4</v>
      </c>
      <c r="O28" s="39">
        <v>7</v>
      </c>
      <c r="P28" s="39">
        <v>28</v>
      </c>
      <c r="Q28" s="47">
        <v>1</v>
      </c>
      <c r="R28">
        <f t="shared" si="2"/>
        <v>5.8169526000000005</v>
      </c>
      <c r="S28" t="str">
        <f t="shared" si="3"/>
        <v>IF PHONES&gt;5.8169526 THEN PHONES=5.8169526 ;</v>
      </c>
    </row>
    <row r="29" spans="1:19" x14ac:dyDescent="0.3">
      <c r="A29" s="44" t="s">
        <v>39</v>
      </c>
      <c r="B29" s="39">
        <v>71047</v>
      </c>
      <c r="C29" s="39">
        <v>0</v>
      </c>
      <c r="D29" s="39">
        <v>1.5617829999999999</v>
      </c>
      <c r="E29" s="39">
        <v>0.90827650000000004</v>
      </c>
      <c r="F29" s="39">
        <v>1</v>
      </c>
      <c r="G29" s="39">
        <v>1</v>
      </c>
      <c r="H29" s="39">
        <v>1</v>
      </c>
      <c r="I29" s="39">
        <v>1</v>
      </c>
      <c r="J29" s="39">
        <v>1</v>
      </c>
      <c r="K29" s="39">
        <v>1</v>
      </c>
      <c r="L29" s="39">
        <v>2</v>
      </c>
      <c r="M29" s="39">
        <v>3</v>
      </c>
      <c r="N29" s="39">
        <v>3</v>
      </c>
      <c r="O29" s="39">
        <v>5</v>
      </c>
      <c r="P29" s="39">
        <v>16</v>
      </c>
      <c r="Q29" s="47">
        <v>1</v>
      </c>
      <c r="R29">
        <f t="shared" si="2"/>
        <v>4.2866125000000004</v>
      </c>
      <c r="S29" t="str">
        <f t="shared" si="3"/>
        <v>IF MODELS&gt;4.2866125 THEN MODELS=4.2866125 ;</v>
      </c>
    </row>
    <row r="30" spans="1:19" x14ac:dyDescent="0.3">
      <c r="A30" s="44" t="s">
        <v>40</v>
      </c>
      <c r="B30" s="39">
        <v>71047</v>
      </c>
      <c r="C30" s="39">
        <v>0</v>
      </c>
      <c r="D30" s="39">
        <v>380.26562699999999</v>
      </c>
      <c r="E30" s="39">
        <v>254.29290270000001</v>
      </c>
      <c r="F30" s="39">
        <v>-5</v>
      </c>
      <c r="G30" s="39">
        <v>7</v>
      </c>
      <c r="H30" s="39">
        <v>42</v>
      </c>
      <c r="I30" s="39">
        <v>87</v>
      </c>
      <c r="J30" s="39">
        <v>204</v>
      </c>
      <c r="K30" s="39">
        <v>330</v>
      </c>
      <c r="L30" s="39">
        <v>515</v>
      </c>
      <c r="M30" s="39">
        <v>732</v>
      </c>
      <c r="N30" s="39">
        <v>866</v>
      </c>
      <c r="O30" s="39">
        <v>1150</v>
      </c>
      <c r="P30" s="39">
        <v>1823</v>
      </c>
      <c r="Q30" s="47">
        <v>1</v>
      </c>
      <c r="R30">
        <f t="shared" si="2"/>
        <v>1143.1443351</v>
      </c>
      <c r="S30" t="str">
        <f t="shared" si="3"/>
        <v>IF EQPDAYS&gt;1143.1443351 THEN EQPDAYS=1143.1443351 ;</v>
      </c>
    </row>
    <row r="31" spans="1:19" x14ac:dyDescent="0.3">
      <c r="A31" s="44" t="s">
        <v>42</v>
      </c>
      <c r="B31" s="39">
        <v>71047</v>
      </c>
      <c r="C31" s="39">
        <v>0</v>
      </c>
      <c r="D31" s="39">
        <v>31.3751128</v>
      </c>
      <c r="E31" s="39">
        <v>21.888013999999998</v>
      </c>
      <c r="F31" s="39">
        <v>0</v>
      </c>
      <c r="G31" s="39">
        <v>0</v>
      </c>
      <c r="H31" s="39">
        <v>0</v>
      </c>
      <c r="I31" s="39">
        <v>0</v>
      </c>
      <c r="J31" s="39">
        <v>0</v>
      </c>
      <c r="K31" s="39">
        <v>36</v>
      </c>
      <c r="L31" s="39">
        <v>48</v>
      </c>
      <c r="M31" s="39">
        <v>56</v>
      </c>
      <c r="N31" s="39">
        <v>62</v>
      </c>
      <c r="O31" s="39">
        <v>74</v>
      </c>
      <c r="P31" s="39">
        <v>99</v>
      </c>
      <c r="Q31" s="47">
        <v>1</v>
      </c>
      <c r="R31">
        <f t="shared" si="2"/>
        <v>97.039154799999991</v>
      </c>
      <c r="S31" t="str">
        <f t="shared" si="3"/>
        <v>IF AGE1&gt;97.0391548 THEN AGE1=97.0391548 ;</v>
      </c>
    </row>
    <row r="32" spans="1:19" x14ac:dyDescent="0.3">
      <c r="A32" s="44" t="s">
        <v>43</v>
      </c>
      <c r="B32" s="39">
        <v>71047</v>
      </c>
      <c r="C32" s="39">
        <v>0</v>
      </c>
      <c r="D32" s="39">
        <v>21.1577153</v>
      </c>
      <c r="E32" s="39">
        <v>23.707264899999998</v>
      </c>
      <c r="F32" s="39">
        <v>0</v>
      </c>
      <c r="G32" s="39">
        <v>0</v>
      </c>
      <c r="H32" s="39">
        <v>0</v>
      </c>
      <c r="I32" s="39">
        <v>0</v>
      </c>
      <c r="J32" s="39">
        <v>0</v>
      </c>
      <c r="K32" s="39">
        <v>0</v>
      </c>
      <c r="L32" s="39">
        <v>42</v>
      </c>
      <c r="M32" s="39">
        <v>54</v>
      </c>
      <c r="N32" s="39">
        <v>60</v>
      </c>
      <c r="O32" s="39">
        <v>76</v>
      </c>
      <c r="P32" s="39">
        <v>99</v>
      </c>
      <c r="Q32" s="47">
        <v>1</v>
      </c>
      <c r="R32">
        <f t="shared" si="2"/>
        <v>92.279509999999988</v>
      </c>
      <c r="S32" t="str">
        <f t="shared" si="3"/>
        <v>IF AGE2&gt;92.27951 THEN AGE2=92.27951 ;</v>
      </c>
    </row>
    <row r="33" spans="1:17" hidden="1" x14ac:dyDescent="0.3">
      <c r="A33" s="44" t="s">
        <v>44</v>
      </c>
      <c r="B33" s="39">
        <v>71047</v>
      </c>
      <c r="C33" s="39">
        <v>0</v>
      </c>
      <c r="D33" s="39">
        <v>0.24238879999999999</v>
      </c>
      <c r="E33" s="39">
        <v>0.4285313</v>
      </c>
      <c r="F33" s="39">
        <v>0</v>
      </c>
      <c r="G33" s="39">
        <v>0</v>
      </c>
      <c r="H33" s="39">
        <v>0</v>
      </c>
      <c r="I33" s="39">
        <v>0</v>
      </c>
      <c r="J33" s="39">
        <v>0</v>
      </c>
      <c r="K33" s="39">
        <v>0</v>
      </c>
      <c r="L33" s="39">
        <v>0</v>
      </c>
      <c r="M33" s="39">
        <v>1</v>
      </c>
      <c r="N33" s="39">
        <v>1</v>
      </c>
      <c r="O33" s="39">
        <v>1</v>
      </c>
      <c r="P33" s="39">
        <v>1</v>
      </c>
      <c r="Q33" s="47">
        <v>0</v>
      </c>
    </row>
    <row r="34" spans="1:17" hidden="1" x14ac:dyDescent="0.3">
      <c r="A34" s="44" t="s">
        <v>45</v>
      </c>
      <c r="B34" s="39">
        <v>71047</v>
      </c>
      <c r="C34" s="39">
        <v>0</v>
      </c>
      <c r="D34" s="39">
        <v>0.1676637</v>
      </c>
      <c r="E34" s="39">
        <v>0.37357000000000001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  <c r="K34" s="39">
        <v>0</v>
      </c>
      <c r="L34" s="39">
        <v>0</v>
      </c>
      <c r="M34" s="39">
        <v>1</v>
      </c>
      <c r="N34" s="39">
        <v>1</v>
      </c>
      <c r="O34" s="39">
        <v>1</v>
      </c>
      <c r="P34" s="39">
        <v>1</v>
      </c>
      <c r="Q34" s="47">
        <v>0</v>
      </c>
    </row>
    <row r="35" spans="1:17" hidden="1" x14ac:dyDescent="0.3">
      <c r="A35" s="44" t="s">
        <v>46</v>
      </c>
      <c r="B35" s="39">
        <v>71047</v>
      </c>
      <c r="C35" s="39">
        <v>0</v>
      </c>
      <c r="D35" s="39">
        <v>0.37088120000000002</v>
      </c>
      <c r="E35" s="39">
        <v>0.48304409999999998</v>
      </c>
      <c r="F35" s="39">
        <v>0</v>
      </c>
      <c r="G35" s="39">
        <v>0</v>
      </c>
      <c r="H35" s="39">
        <v>0</v>
      </c>
      <c r="I35" s="39">
        <v>0</v>
      </c>
      <c r="J35" s="39">
        <v>0</v>
      </c>
      <c r="K35" s="39">
        <v>0</v>
      </c>
      <c r="L35" s="39">
        <v>1</v>
      </c>
      <c r="M35" s="39">
        <v>1</v>
      </c>
      <c r="N35" s="39">
        <v>1</v>
      </c>
      <c r="O35" s="39">
        <v>1</v>
      </c>
      <c r="P35" s="39">
        <v>1</v>
      </c>
      <c r="Q35" s="47">
        <v>0</v>
      </c>
    </row>
    <row r="36" spans="1:17" hidden="1" x14ac:dyDescent="0.3">
      <c r="A36" s="44" t="s">
        <v>47</v>
      </c>
      <c r="B36" s="39">
        <v>71047</v>
      </c>
      <c r="C36" s="39">
        <v>0</v>
      </c>
      <c r="D36" s="39">
        <v>0.1645249</v>
      </c>
      <c r="E36" s="39">
        <v>0.37075380000000002</v>
      </c>
      <c r="F36" s="39">
        <v>0</v>
      </c>
      <c r="G36" s="39">
        <v>0</v>
      </c>
      <c r="H36" s="39">
        <v>0</v>
      </c>
      <c r="I36" s="39">
        <v>0</v>
      </c>
      <c r="J36" s="39">
        <v>0</v>
      </c>
      <c r="K36" s="39">
        <v>0</v>
      </c>
      <c r="L36" s="39">
        <v>0</v>
      </c>
      <c r="M36" s="39">
        <v>1</v>
      </c>
      <c r="N36" s="39">
        <v>1</v>
      </c>
      <c r="O36" s="39">
        <v>1</v>
      </c>
      <c r="P36" s="39">
        <v>1</v>
      </c>
      <c r="Q36" s="47">
        <v>0</v>
      </c>
    </row>
    <row r="37" spans="1:17" hidden="1" x14ac:dyDescent="0.3">
      <c r="A37" s="44" t="s">
        <v>48</v>
      </c>
      <c r="B37" s="39">
        <v>71047</v>
      </c>
      <c r="C37" s="39">
        <v>0</v>
      </c>
      <c r="D37" s="39">
        <v>0.1044379</v>
      </c>
      <c r="E37" s="39">
        <v>0.30582989999999999</v>
      </c>
      <c r="F37" s="39">
        <v>0</v>
      </c>
      <c r="G37" s="39">
        <v>0</v>
      </c>
      <c r="H37" s="39">
        <v>0</v>
      </c>
      <c r="I37" s="39">
        <v>0</v>
      </c>
      <c r="J37" s="39">
        <v>0</v>
      </c>
      <c r="K37" s="39">
        <v>0</v>
      </c>
      <c r="L37" s="39">
        <v>0</v>
      </c>
      <c r="M37" s="39">
        <v>1</v>
      </c>
      <c r="N37" s="39">
        <v>1</v>
      </c>
      <c r="O37" s="39">
        <v>1</v>
      </c>
      <c r="P37" s="39">
        <v>1</v>
      </c>
      <c r="Q37" s="47">
        <v>0</v>
      </c>
    </row>
    <row r="38" spans="1:17" hidden="1" x14ac:dyDescent="0.3">
      <c r="A38" s="44" t="s">
        <v>49</v>
      </c>
      <c r="B38" s="39">
        <v>71047</v>
      </c>
      <c r="C38" s="39">
        <v>0</v>
      </c>
      <c r="D38" s="39">
        <v>0.12847829999999999</v>
      </c>
      <c r="E38" s="39">
        <v>0.33462399999999998</v>
      </c>
      <c r="F38" s="39">
        <v>0</v>
      </c>
      <c r="G38" s="39">
        <v>0</v>
      </c>
      <c r="H38" s="39">
        <v>0</v>
      </c>
      <c r="I38" s="39">
        <v>0</v>
      </c>
      <c r="J38" s="39">
        <v>0</v>
      </c>
      <c r="K38" s="39">
        <v>0</v>
      </c>
      <c r="L38" s="39">
        <v>0</v>
      </c>
      <c r="M38" s="39">
        <v>1</v>
      </c>
      <c r="N38" s="39">
        <v>1</v>
      </c>
      <c r="O38" s="39">
        <v>1</v>
      </c>
      <c r="P38" s="39">
        <v>1</v>
      </c>
      <c r="Q38" s="47">
        <v>0</v>
      </c>
    </row>
    <row r="39" spans="1:17" hidden="1" x14ac:dyDescent="0.3">
      <c r="A39" s="44" t="s">
        <v>50</v>
      </c>
      <c r="B39" s="39">
        <v>71047</v>
      </c>
      <c r="C39" s="39">
        <v>0</v>
      </c>
      <c r="D39" s="39">
        <v>2.2647E-2</v>
      </c>
      <c r="E39" s="39">
        <v>0.1487764</v>
      </c>
      <c r="F39" s="39">
        <v>0</v>
      </c>
      <c r="G39" s="39">
        <v>0</v>
      </c>
      <c r="H39" s="39">
        <v>0</v>
      </c>
      <c r="I39" s="39">
        <v>0</v>
      </c>
      <c r="J39" s="39">
        <v>0</v>
      </c>
      <c r="K39" s="39">
        <v>0</v>
      </c>
      <c r="L39" s="39">
        <v>0</v>
      </c>
      <c r="M39" s="39">
        <v>0</v>
      </c>
      <c r="N39" s="39">
        <v>0</v>
      </c>
      <c r="O39" s="39">
        <v>1</v>
      </c>
      <c r="P39" s="39">
        <v>1</v>
      </c>
      <c r="Q39" s="47">
        <v>0</v>
      </c>
    </row>
    <row r="40" spans="1:17" hidden="1" x14ac:dyDescent="0.3">
      <c r="A40" s="44" t="s">
        <v>51</v>
      </c>
      <c r="B40" s="39">
        <v>71047</v>
      </c>
      <c r="C40" s="39">
        <v>0</v>
      </c>
      <c r="D40" s="39">
        <v>4.1367000000000001E-2</v>
      </c>
      <c r="E40" s="39">
        <v>0.19913890000000001</v>
      </c>
      <c r="F40" s="39">
        <v>0</v>
      </c>
      <c r="G40" s="39">
        <v>0</v>
      </c>
      <c r="H40" s="39">
        <v>0</v>
      </c>
      <c r="I40" s="39">
        <v>0</v>
      </c>
      <c r="J40" s="39">
        <v>0</v>
      </c>
      <c r="K40" s="39">
        <v>0</v>
      </c>
      <c r="L40" s="39">
        <v>0</v>
      </c>
      <c r="M40" s="39">
        <v>0</v>
      </c>
      <c r="N40" s="39">
        <v>0</v>
      </c>
      <c r="O40" s="39">
        <v>1</v>
      </c>
      <c r="P40" s="39">
        <v>1</v>
      </c>
      <c r="Q40" s="47">
        <v>0</v>
      </c>
    </row>
    <row r="41" spans="1:17" hidden="1" x14ac:dyDescent="0.3">
      <c r="A41" s="44" t="s">
        <v>52</v>
      </c>
      <c r="B41" s="39">
        <v>71047</v>
      </c>
      <c r="C41" s="39">
        <v>0</v>
      </c>
      <c r="D41" s="39">
        <v>4.7743000000000001E-2</v>
      </c>
      <c r="E41" s="39">
        <v>0.21322360000000001</v>
      </c>
      <c r="F41" s="39">
        <v>0</v>
      </c>
      <c r="G41" s="39">
        <v>0</v>
      </c>
      <c r="H41" s="39">
        <v>0</v>
      </c>
      <c r="I41" s="39">
        <v>0</v>
      </c>
      <c r="J41" s="39">
        <v>0</v>
      </c>
      <c r="K41" s="39">
        <v>0</v>
      </c>
      <c r="L41" s="39">
        <v>0</v>
      </c>
      <c r="M41" s="39">
        <v>0</v>
      </c>
      <c r="N41" s="39">
        <v>0</v>
      </c>
      <c r="O41" s="39">
        <v>1</v>
      </c>
      <c r="P41" s="39">
        <v>1</v>
      </c>
      <c r="Q41" s="47">
        <v>0</v>
      </c>
    </row>
    <row r="42" spans="1:17" hidden="1" x14ac:dyDescent="0.3">
      <c r="A42" s="44" t="s">
        <v>53</v>
      </c>
      <c r="B42" s="39">
        <v>71047</v>
      </c>
      <c r="C42" s="39">
        <v>0</v>
      </c>
      <c r="D42" s="39">
        <v>0.32111139999999999</v>
      </c>
      <c r="E42" s="39">
        <v>0.46690680000000001</v>
      </c>
      <c r="F42" s="39">
        <v>0</v>
      </c>
      <c r="G42" s="39">
        <v>0</v>
      </c>
      <c r="H42" s="39">
        <v>0</v>
      </c>
      <c r="I42" s="39">
        <v>0</v>
      </c>
      <c r="J42" s="39">
        <v>0</v>
      </c>
      <c r="K42" s="39">
        <v>0</v>
      </c>
      <c r="L42" s="39">
        <v>1</v>
      </c>
      <c r="M42" s="39">
        <v>1</v>
      </c>
      <c r="N42" s="39">
        <v>1</v>
      </c>
      <c r="O42" s="39">
        <v>1</v>
      </c>
      <c r="P42" s="39">
        <v>1</v>
      </c>
      <c r="Q42" s="47">
        <v>0</v>
      </c>
    </row>
    <row r="43" spans="1:17" hidden="1" x14ac:dyDescent="0.3">
      <c r="A43" s="44" t="s">
        <v>54</v>
      </c>
      <c r="B43" s="39">
        <v>71047</v>
      </c>
      <c r="C43" s="39">
        <v>0</v>
      </c>
      <c r="D43" s="39">
        <v>0.1484229</v>
      </c>
      <c r="E43" s="39">
        <v>0.35552119999999998</v>
      </c>
      <c r="F43" s="39">
        <v>0</v>
      </c>
      <c r="G43" s="39">
        <v>0</v>
      </c>
      <c r="H43" s="39">
        <v>0</v>
      </c>
      <c r="I43" s="39">
        <v>0</v>
      </c>
      <c r="J43" s="39">
        <v>0</v>
      </c>
      <c r="K43" s="39">
        <v>0</v>
      </c>
      <c r="L43" s="39">
        <v>0</v>
      </c>
      <c r="M43" s="39">
        <v>1</v>
      </c>
      <c r="N43" s="39">
        <v>1</v>
      </c>
      <c r="O43" s="39">
        <v>1</v>
      </c>
      <c r="P43" s="39">
        <v>1</v>
      </c>
      <c r="Q43" s="47">
        <v>0</v>
      </c>
    </row>
    <row r="44" spans="1:17" hidden="1" x14ac:dyDescent="0.3">
      <c r="A44" s="44" t="s">
        <v>55</v>
      </c>
      <c r="B44" s="39">
        <v>71047</v>
      </c>
      <c r="C44" s="39">
        <v>0</v>
      </c>
      <c r="D44" s="39">
        <v>0.13961180000000001</v>
      </c>
      <c r="E44" s="39">
        <v>0.34658630000000001</v>
      </c>
      <c r="F44" s="39">
        <v>0</v>
      </c>
      <c r="G44" s="39">
        <v>0</v>
      </c>
      <c r="H44" s="39">
        <v>0</v>
      </c>
      <c r="I44" s="39">
        <v>0</v>
      </c>
      <c r="J44" s="39">
        <v>0</v>
      </c>
      <c r="K44" s="39">
        <v>0</v>
      </c>
      <c r="L44" s="39">
        <v>0</v>
      </c>
      <c r="M44" s="39">
        <v>1</v>
      </c>
      <c r="N44" s="39">
        <v>1</v>
      </c>
      <c r="O44" s="39">
        <v>1</v>
      </c>
      <c r="P44" s="39">
        <v>1</v>
      </c>
      <c r="Q44" s="47">
        <v>0</v>
      </c>
    </row>
    <row r="45" spans="1:17" hidden="1" x14ac:dyDescent="0.3">
      <c r="A45" s="44" t="s">
        <v>56</v>
      </c>
      <c r="B45" s="39">
        <v>71047</v>
      </c>
      <c r="C45" s="39">
        <v>0</v>
      </c>
      <c r="D45" s="39">
        <v>0.90281080000000002</v>
      </c>
      <c r="E45" s="39">
        <v>0.29621730000000002</v>
      </c>
      <c r="F45" s="39">
        <v>0</v>
      </c>
      <c r="G45" s="39">
        <v>0</v>
      </c>
      <c r="H45" s="39">
        <v>0</v>
      </c>
      <c r="I45" s="39">
        <v>1</v>
      </c>
      <c r="J45" s="39">
        <v>1</v>
      </c>
      <c r="K45" s="39">
        <v>1</v>
      </c>
      <c r="L45" s="39">
        <v>1</v>
      </c>
      <c r="M45" s="39">
        <v>1</v>
      </c>
      <c r="N45" s="39">
        <v>1</v>
      </c>
      <c r="O45" s="39">
        <v>1</v>
      </c>
      <c r="P45" s="39">
        <v>1</v>
      </c>
      <c r="Q45" s="47">
        <v>0</v>
      </c>
    </row>
    <row r="46" spans="1:17" hidden="1" x14ac:dyDescent="0.3">
      <c r="A46" s="44" t="s">
        <v>57</v>
      </c>
      <c r="B46" s="39">
        <v>71047</v>
      </c>
      <c r="C46" s="39">
        <v>0</v>
      </c>
      <c r="D46" s="39">
        <v>0.18721409999999999</v>
      </c>
      <c r="E46" s="39">
        <v>0.39008599999999999</v>
      </c>
      <c r="F46" s="39">
        <v>0</v>
      </c>
      <c r="G46" s="39">
        <v>0</v>
      </c>
      <c r="H46" s="39">
        <v>0</v>
      </c>
      <c r="I46" s="39">
        <v>0</v>
      </c>
      <c r="J46" s="39">
        <v>0</v>
      </c>
      <c r="K46" s="39">
        <v>0</v>
      </c>
      <c r="L46" s="39">
        <v>0</v>
      </c>
      <c r="M46" s="39">
        <v>1</v>
      </c>
      <c r="N46" s="39">
        <v>1</v>
      </c>
      <c r="O46" s="39">
        <v>1</v>
      </c>
      <c r="P46" s="39">
        <v>1</v>
      </c>
      <c r="Q46" s="47">
        <v>0</v>
      </c>
    </row>
    <row r="47" spans="1:17" hidden="1" x14ac:dyDescent="0.3">
      <c r="A47" s="44" t="s">
        <v>58</v>
      </c>
      <c r="B47" s="39">
        <v>71047</v>
      </c>
      <c r="C47" s="39">
        <v>0</v>
      </c>
      <c r="D47" s="39">
        <v>8.1199800000000003E-2</v>
      </c>
      <c r="E47" s="39">
        <v>0.27314359999999999</v>
      </c>
      <c r="F47" s="39">
        <v>0</v>
      </c>
      <c r="G47" s="39">
        <v>0</v>
      </c>
      <c r="H47" s="39">
        <v>0</v>
      </c>
      <c r="I47" s="39">
        <v>0</v>
      </c>
      <c r="J47" s="39">
        <v>0</v>
      </c>
      <c r="K47" s="39">
        <v>0</v>
      </c>
      <c r="L47" s="39">
        <v>0</v>
      </c>
      <c r="M47" s="39">
        <v>0</v>
      </c>
      <c r="N47" s="39">
        <v>1</v>
      </c>
      <c r="O47" s="39">
        <v>1</v>
      </c>
      <c r="P47" s="39">
        <v>1</v>
      </c>
      <c r="Q47" s="47">
        <v>0</v>
      </c>
    </row>
    <row r="48" spans="1:17" hidden="1" x14ac:dyDescent="0.3">
      <c r="A48" s="44" t="s">
        <v>59</v>
      </c>
      <c r="B48" s="39">
        <v>71047</v>
      </c>
      <c r="C48" s="39">
        <v>0</v>
      </c>
      <c r="D48" s="39">
        <v>0.173899</v>
      </c>
      <c r="E48" s="39">
        <v>0.37902520000000001</v>
      </c>
      <c r="F48" s="39">
        <v>0</v>
      </c>
      <c r="G48" s="39">
        <v>0</v>
      </c>
      <c r="H48" s="39">
        <v>0</v>
      </c>
      <c r="I48" s="39">
        <v>0</v>
      </c>
      <c r="J48" s="39">
        <v>0</v>
      </c>
      <c r="K48" s="39">
        <v>0</v>
      </c>
      <c r="L48" s="39">
        <v>0</v>
      </c>
      <c r="M48" s="39">
        <v>1</v>
      </c>
      <c r="N48" s="39">
        <v>1</v>
      </c>
      <c r="O48" s="39">
        <v>1</v>
      </c>
      <c r="P48" s="39">
        <v>1</v>
      </c>
      <c r="Q48" s="47">
        <v>0</v>
      </c>
    </row>
    <row r="49" spans="1:17" hidden="1" x14ac:dyDescent="0.3">
      <c r="A49" s="44" t="s">
        <v>60</v>
      </c>
      <c r="B49" s="39">
        <v>71047</v>
      </c>
      <c r="C49" s="39">
        <v>0</v>
      </c>
      <c r="D49" s="39">
        <v>2.0057100000000001E-2</v>
      </c>
      <c r="E49" s="39">
        <v>0.14019680000000001</v>
      </c>
      <c r="F49" s="39">
        <v>0</v>
      </c>
      <c r="G49" s="39">
        <v>0</v>
      </c>
      <c r="H49" s="39">
        <v>0</v>
      </c>
      <c r="I49" s="39">
        <v>0</v>
      </c>
      <c r="J49" s="39">
        <v>0</v>
      </c>
      <c r="K49" s="39">
        <v>0</v>
      </c>
      <c r="L49" s="39">
        <v>0</v>
      </c>
      <c r="M49" s="39">
        <v>0</v>
      </c>
      <c r="N49" s="39">
        <v>0</v>
      </c>
      <c r="O49" s="39">
        <v>1</v>
      </c>
      <c r="P49" s="39">
        <v>1</v>
      </c>
      <c r="Q49" s="47">
        <v>0</v>
      </c>
    </row>
    <row r="50" spans="1:17" hidden="1" x14ac:dyDescent="0.3">
      <c r="A50" s="44" t="s">
        <v>61</v>
      </c>
      <c r="B50" s="39">
        <v>71047</v>
      </c>
      <c r="C50" s="39">
        <v>0</v>
      </c>
      <c r="D50" s="39">
        <v>2.96423E-2</v>
      </c>
      <c r="E50" s="39">
        <v>0.1695998</v>
      </c>
      <c r="F50" s="39">
        <v>0</v>
      </c>
      <c r="G50" s="39">
        <v>0</v>
      </c>
      <c r="H50" s="39">
        <v>0</v>
      </c>
      <c r="I50" s="39">
        <v>0</v>
      </c>
      <c r="J50" s="39">
        <v>0</v>
      </c>
      <c r="K50" s="39">
        <v>0</v>
      </c>
      <c r="L50" s="39">
        <v>0</v>
      </c>
      <c r="M50" s="39">
        <v>0</v>
      </c>
      <c r="N50" s="39">
        <v>0</v>
      </c>
      <c r="O50" s="39">
        <v>1</v>
      </c>
      <c r="P50" s="39">
        <v>1</v>
      </c>
      <c r="Q50" s="47">
        <v>0</v>
      </c>
    </row>
    <row r="51" spans="1:17" hidden="1" x14ac:dyDescent="0.3">
      <c r="A51" s="44" t="s">
        <v>62</v>
      </c>
      <c r="B51" s="39">
        <v>71047</v>
      </c>
      <c r="C51" s="39">
        <v>0</v>
      </c>
      <c r="D51" s="39">
        <v>7.5725000000000002E-3</v>
      </c>
      <c r="E51" s="39">
        <v>8.6690299999999998E-2</v>
      </c>
      <c r="F51" s="39">
        <v>0</v>
      </c>
      <c r="G51" s="39">
        <v>0</v>
      </c>
      <c r="H51" s="39">
        <v>0</v>
      </c>
      <c r="I51" s="39">
        <v>0</v>
      </c>
      <c r="J51" s="39">
        <v>0</v>
      </c>
      <c r="K51" s="39">
        <v>0</v>
      </c>
      <c r="L51" s="39">
        <v>0</v>
      </c>
      <c r="M51" s="39">
        <v>0</v>
      </c>
      <c r="N51" s="39">
        <v>0</v>
      </c>
      <c r="O51" s="39">
        <v>0</v>
      </c>
      <c r="P51" s="39">
        <v>1</v>
      </c>
      <c r="Q51" s="47">
        <v>0</v>
      </c>
    </row>
    <row r="52" spans="1:17" hidden="1" x14ac:dyDescent="0.3">
      <c r="A52" s="44" t="s">
        <v>63</v>
      </c>
      <c r="B52" s="39">
        <v>71047</v>
      </c>
      <c r="C52" s="39">
        <v>0</v>
      </c>
      <c r="D52" s="39">
        <v>3.1527999999999999E-3</v>
      </c>
      <c r="E52" s="39">
        <v>5.6062000000000001E-2</v>
      </c>
      <c r="F52" s="39">
        <v>0</v>
      </c>
      <c r="G52" s="39">
        <v>0</v>
      </c>
      <c r="H52" s="39">
        <v>0</v>
      </c>
      <c r="I52" s="39">
        <v>0</v>
      </c>
      <c r="J52" s="39">
        <v>0</v>
      </c>
      <c r="K52" s="39">
        <v>0</v>
      </c>
      <c r="L52" s="39">
        <v>0</v>
      </c>
      <c r="M52" s="39">
        <v>0</v>
      </c>
      <c r="N52" s="39">
        <v>0</v>
      </c>
      <c r="O52" s="39">
        <v>0</v>
      </c>
      <c r="P52" s="39">
        <v>1</v>
      </c>
      <c r="Q52" s="47">
        <v>0</v>
      </c>
    </row>
    <row r="53" spans="1:17" hidden="1" x14ac:dyDescent="0.3">
      <c r="A53" s="44" t="s">
        <v>64</v>
      </c>
      <c r="B53" s="39">
        <v>71047</v>
      </c>
      <c r="C53" s="39">
        <v>0</v>
      </c>
      <c r="D53" s="39">
        <v>1.45115E-2</v>
      </c>
      <c r="E53" s="39">
        <v>0.1195874</v>
      </c>
      <c r="F53" s="39">
        <v>0</v>
      </c>
      <c r="G53" s="39">
        <v>0</v>
      </c>
      <c r="H53" s="39">
        <v>0</v>
      </c>
      <c r="I53" s="39">
        <v>0</v>
      </c>
      <c r="J53" s="39">
        <v>0</v>
      </c>
      <c r="K53" s="39">
        <v>0</v>
      </c>
      <c r="L53" s="39">
        <v>0</v>
      </c>
      <c r="M53" s="39">
        <v>0</v>
      </c>
      <c r="N53" s="39">
        <v>0</v>
      </c>
      <c r="O53" s="39">
        <v>1</v>
      </c>
      <c r="P53" s="39">
        <v>1</v>
      </c>
      <c r="Q53" s="47">
        <v>0</v>
      </c>
    </row>
    <row r="54" spans="1:17" hidden="1" x14ac:dyDescent="0.3">
      <c r="A54" s="44" t="s">
        <v>65</v>
      </c>
      <c r="B54" s="39">
        <v>71047</v>
      </c>
      <c r="C54" s="39">
        <v>0</v>
      </c>
      <c r="D54" s="39">
        <v>1.78333E-2</v>
      </c>
      <c r="E54" s="39">
        <v>0.13234609999999999</v>
      </c>
      <c r="F54" s="39">
        <v>0</v>
      </c>
      <c r="G54" s="39">
        <v>0</v>
      </c>
      <c r="H54" s="39">
        <v>0</v>
      </c>
      <c r="I54" s="39">
        <v>0</v>
      </c>
      <c r="J54" s="39">
        <v>0</v>
      </c>
      <c r="K54" s="39">
        <v>0</v>
      </c>
      <c r="L54" s="39">
        <v>0</v>
      </c>
      <c r="M54" s="39">
        <v>0</v>
      </c>
      <c r="N54" s="39">
        <v>0</v>
      </c>
      <c r="O54" s="39">
        <v>1</v>
      </c>
      <c r="P54" s="39">
        <v>1</v>
      </c>
      <c r="Q54" s="47">
        <v>0</v>
      </c>
    </row>
    <row r="55" spans="1:17" hidden="1" x14ac:dyDescent="0.3">
      <c r="A55" s="44" t="s">
        <v>66</v>
      </c>
      <c r="B55" s="39">
        <v>71047</v>
      </c>
      <c r="C55" s="39">
        <v>0</v>
      </c>
      <c r="D55" s="39">
        <v>0.33192110000000002</v>
      </c>
      <c r="E55" s="39">
        <v>0.4709062</v>
      </c>
      <c r="F55" s="39">
        <v>0</v>
      </c>
      <c r="G55" s="39">
        <v>0</v>
      </c>
      <c r="H55" s="39">
        <v>0</v>
      </c>
      <c r="I55" s="39">
        <v>0</v>
      </c>
      <c r="J55" s="39">
        <v>0</v>
      </c>
      <c r="K55" s="39">
        <v>0</v>
      </c>
      <c r="L55" s="39">
        <v>1</v>
      </c>
      <c r="M55" s="39">
        <v>1</v>
      </c>
      <c r="N55" s="39">
        <v>1</v>
      </c>
      <c r="O55" s="39">
        <v>1</v>
      </c>
      <c r="P55" s="39">
        <v>1</v>
      </c>
      <c r="Q55" s="47">
        <v>0</v>
      </c>
    </row>
    <row r="56" spans="1:17" hidden="1" x14ac:dyDescent="0.3">
      <c r="A56" s="44" t="s">
        <v>67</v>
      </c>
      <c r="B56" s="39">
        <v>71047</v>
      </c>
      <c r="C56" s="39">
        <v>0</v>
      </c>
      <c r="D56" s="39">
        <v>0.38481569999999998</v>
      </c>
      <c r="E56" s="39">
        <v>0.48655510000000002</v>
      </c>
      <c r="F56" s="39">
        <v>0</v>
      </c>
      <c r="G56" s="39">
        <v>0</v>
      </c>
      <c r="H56" s="39">
        <v>0</v>
      </c>
      <c r="I56" s="39">
        <v>0</v>
      </c>
      <c r="J56" s="39">
        <v>0</v>
      </c>
      <c r="K56" s="39">
        <v>0</v>
      </c>
      <c r="L56" s="39">
        <v>1</v>
      </c>
      <c r="M56" s="39">
        <v>1</v>
      </c>
      <c r="N56" s="39">
        <v>1</v>
      </c>
      <c r="O56" s="39">
        <v>1</v>
      </c>
      <c r="P56" s="39">
        <v>1</v>
      </c>
      <c r="Q56" s="47">
        <v>0</v>
      </c>
    </row>
    <row r="57" spans="1:17" hidden="1" x14ac:dyDescent="0.3">
      <c r="A57" s="44" t="s">
        <v>68</v>
      </c>
      <c r="B57" s="39">
        <v>71047</v>
      </c>
      <c r="C57" s="39">
        <v>0</v>
      </c>
      <c r="D57" s="39">
        <v>0.36537779999999997</v>
      </c>
      <c r="E57" s="39">
        <v>0.4815393</v>
      </c>
      <c r="F57" s="39">
        <v>0</v>
      </c>
      <c r="G57" s="39">
        <v>0</v>
      </c>
      <c r="H57" s="39">
        <v>0</v>
      </c>
      <c r="I57" s="39">
        <v>0</v>
      </c>
      <c r="J57" s="39">
        <v>0</v>
      </c>
      <c r="K57" s="39">
        <v>0</v>
      </c>
      <c r="L57" s="39">
        <v>1</v>
      </c>
      <c r="M57" s="39">
        <v>1</v>
      </c>
      <c r="N57" s="39">
        <v>1</v>
      </c>
      <c r="O57" s="39">
        <v>1</v>
      </c>
      <c r="P57" s="39">
        <v>1</v>
      </c>
      <c r="Q57" s="47">
        <v>0</v>
      </c>
    </row>
    <row r="58" spans="1:17" hidden="1" x14ac:dyDescent="0.3">
      <c r="A58" s="44" t="s">
        <v>69</v>
      </c>
      <c r="B58" s="39">
        <v>71047</v>
      </c>
      <c r="C58" s="39">
        <v>0</v>
      </c>
      <c r="D58" s="39">
        <v>0.24980649999999999</v>
      </c>
      <c r="E58" s="39">
        <v>0.43290400000000001</v>
      </c>
      <c r="F58" s="39">
        <v>0</v>
      </c>
      <c r="G58" s="39">
        <v>0</v>
      </c>
      <c r="H58" s="39">
        <v>0</v>
      </c>
      <c r="I58" s="39">
        <v>0</v>
      </c>
      <c r="J58" s="39">
        <v>0</v>
      </c>
      <c r="K58" s="39">
        <v>0</v>
      </c>
      <c r="L58" s="39">
        <v>0</v>
      </c>
      <c r="M58" s="39">
        <v>1</v>
      </c>
      <c r="N58" s="39">
        <v>1</v>
      </c>
      <c r="O58" s="39">
        <v>1</v>
      </c>
      <c r="P58" s="39">
        <v>1</v>
      </c>
      <c r="Q58" s="47">
        <v>0</v>
      </c>
    </row>
    <row r="59" spans="1:17" hidden="1" x14ac:dyDescent="0.3">
      <c r="A59" s="44" t="s">
        <v>70</v>
      </c>
      <c r="B59" s="39">
        <v>71047</v>
      </c>
      <c r="C59" s="39">
        <v>0</v>
      </c>
      <c r="D59" s="39">
        <v>0.36197170000000001</v>
      </c>
      <c r="E59" s="39">
        <v>0.4805741</v>
      </c>
      <c r="F59" s="39">
        <v>0</v>
      </c>
      <c r="G59" s="39">
        <v>0</v>
      </c>
      <c r="H59" s="39">
        <v>0</v>
      </c>
      <c r="I59" s="39">
        <v>0</v>
      </c>
      <c r="J59" s="39">
        <v>0</v>
      </c>
      <c r="K59" s="39">
        <v>0</v>
      </c>
      <c r="L59" s="39">
        <v>1</v>
      </c>
      <c r="M59" s="39">
        <v>1</v>
      </c>
      <c r="N59" s="39">
        <v>1</v>
      </c>
      <c r="O59" s="39">
        <v>1</v>
      </c>
      <c r="P59" s="39">
        <v>1</v>
      </c>
      <c r="Q59" s="47">
        <v>0</v>
      </c>
    </row>
    <row r="60" spans="1:17" hidden="1" x14ac:dyDescent="0.3">
      <c r="A60" s="44" t="s">
        <v>71</v>
      </c>
      <c r="B60" s="39">
        <v>71047</v>
      </c>
      <c r="C60" s="39">
        <v>0</v>
      </c>
      <c r="D60" s="39">
        <v>0.37720100000000001</v>
      </c>
      <c r="E60" s="39">
        <v>0.48468929999999999</v>
      </c>
      <c r="F60" s="39">
        <v>0</v>
      </c>
      <c r="G60" s="39">
        <v>0</v>
      </c>
      <c r="H60" s="39">
        <v>0</v>
      </c>
      <c r="I60" s="39">
        <v>0</v>
      </c>
      <c r="J60" s="39">
        <v>0</v>
      </c>
      <c r="K60" s="39">
        <v>0</v>
      </c>
      <c r="L60" s="39">
        <v>1</v>
      </c>
      <c r="M60" s="39">
        <v>1</v>
      </c>
      <c r="N60" s="39">
        <v>1</v>
      </c>
      <c r="O60" s="39">
        <v>1</v>
      </c>
      <c r="P60" s="39">
        <v>1</v>
      </c>
      <c r="Q60" s="47">
        <v>0</v>
      </c>
    </row>
    <row r="61" spans="1:17" hidden="1" x14ac:dyDescent="0.3">
      <c r="A61" s="44" t="s">
        <v>72</v>
      </c>
      <c r="B61" s="39">
        <v>71047</v>
      </c>
      <c r="C61" s="39">
        <v>0</v>
      </c>
      <c r="D61" s="39">
        <v>1.4413E-2</v>
      </c>
      <c r="E61" s="39">
        <v>0.11918670000000001</v>
      </c>
      <c r="F61" s="39">
        <v>0</v>
      </c>
      <c r="G61" s="39">
        <v>0</v>
      </c>
      <c r="H61" s="39">
        <v>0</v>
      </c>
      <c r="I61" s="39">
        <v>0</v>
      </c>
      <c r="J61" s="39">
        <v>0</v>
      </c>
      <c r="K61" s="39">
        <v>0</v>
      </c>
      <c r="L61" s="39">
        <v>0</v>
      </c>
      <c r="M61" s="39">
        <v>0</v>
      </c>
      <c r="N61" s="39">
        <v>0</v>
      </c>
      <c r="O61" s="39">
        <v>1</v>
      </c>
      <c r="P61" s="39">
        <v>1</v>
      </c>
      <c r="Q61" s="47">
        <v>0</v>
      </c>
    </row>
    <row r="62" spans="1:17" hidden="1" x14ac:dyDescent="0.3">
      <c r="A62" s="44" t="s">
        <v>73</v>
      </c>
      <c r="B62" s="39">
        <v>71047</v>
      </c>
      <c r="C62" s="39">
        <v>0</v>
      </c>
      <c r="D62" s="39">
        <v>5.7483100000000002E-2</v>
      </c>
      <c r="E62" s="39">
        <v>0.232765</v>
      </c>
      <c r="F62" s="39">
        <v>0</v>
      </c>
      <c r="G62" s="39">
        <v>0</v>
      </c>
      <c r="H62" s="39">
        <v>0</v>
      </c>
      <c r="I62" s="39">
        <v>0</v>
      </c>
      <c r="J62" s="39">
        <v>0</v>
      </c>
      <c r="K62" s="39">
        <v>0</v>
      </c>
      <c r="L62" s="39">
        <v>0</v>
      </c>
      <c r="M62" s="39">
        <v>0</v>
      </c>
      <c r="N62" s="39">
        <v>1</v>
      </c>
      <c r="O62" s="39">
        <v>1</v>
      </c>
      <c r="P62" s="39">
        <v>1</v>
      </c>
      <c r="Q62" s="47">
        <v>0</v>
      </c>
    </row>
    <row r="63" spans="1:17" hidden="1" x14ac:dyDescent="0.3">
      <c r="A63" s="44" t="s">
        <v>74</v>
      </c>
      <c r="B63" s="39">
        <v>71047</v>
      </c>
      <c r="C63" s="39">
        <v>0</v>
      </c>
      <c r="D63" s="39">
        <v>0.18541250000000001</v>
      </c>
      <c r="E63" s="39">
        <v>0.3886346</v>
      </c>
      <c r="F63" s="39">
        <v>0</v>
      </c>
      <c r="G63" s="39">
        <v>0</v>
      </c>
      <c r="H63" s="39">
        <v>0</v>
      </c>
      <c r="I63" s="39">
        <v>0</v>
      </c>
      <c r="J63" s="39">
        <v>0</v>
      </c>
      <c r="K63" s="39">
        <v>0</v>
      </c>
      <c r="L63" s="39">
        <v>0</v>
      </c>
      <c r="M63" s="39">
        <v>1</v>
      </c>
      <c r="N63" s="39">
        <v>1</v>
      </c>
      <c r="O63" s="39">
        <v>1</v>
      </c>
      <c r="P63" s="39">
        <v>1</v>
      </c>
      <c r="Q63" s="47">
        <v>0</v>
      </c>
    </row>
    <row r="64" spans="1:17" hidden="1" x14ac:dyDescent="0.3">
      <c r="A64" s="44" t="s">
        <v>75</v>
      </c>
      <c r="B64" s="39">
        <v>71047</v>
      </c>
      <c r="C64" s="39">
        <v>0</v>
      </c>
      <c r="D64" s="39">
        <v>0.67642550000000001</v>
      </c>
      <c r="E64" s="39">
        <v>0.46784310000000001</v>
      </c>
      <c r="F64" s="39">
        <v>0</v>
      </c>
      <c r="G64" s="39">
        <v>0</v>
      </c>
      <c r="H64" s="39">
        <v>0</v>
      </c>
      <c r="I64" s="39">
        <v>0</v>
      </c>
      <c r="J64" s="39">
        <v>0</v>
      </c>
      <c r="K64" s="39">
        <v>1</v>
      </c>
      <c r="L64" s="39">
        <v>1</v>
      </c>
      <c r="M64" s="39">
        <v>1</v>
      </c>
      <c r="N64" s="39">
        <v>1</v>
      </c>
      <c r="O64" s="39">
        <v>1</v>
      </c>
      <c r="P64" s="39">
        <v>1</v>
      </c>
      <c r="Q64" s="47">
        <v>0</v>
      </c>
    </row>
    <row r="65" spans="1:19" hidden="1" x14ac:dyDescent="0.3">
      <c r="A65" s="44" t="s">
        <v>78</v>
      </c>
      <c r="B65" s="39">
        <v>71047</v>
      </c>
      <c r="C65" s="39">
        <v>0</v>
      </c>
      <c r="D65" s="39">
        <v>0.19294269999999999</v>
      </c>
      <c r="E65" s="39">
        <v>0.3946112</v>
      </c>
      <c r="F65" s="39">
        <v>0</v>
      </c>
      <c r="G65" s="39">
        <v>0</v>
      </c>
      <c r="H65" s="39">
        <v>0</v>
      </c>
      <c r="I65" s="39">
        <v>0</v>
      </c>
      <c r="J65" s="39">
        <v>0</v>
      </c>
      <c r="K65" s="39">
        <v>0</v>
      </c>
      <c r="L65" s="39">
        <v>0</v>
      </c>
      <c r="M65" s="39">
        <v>1</v>
      </c>
      <c r="N65" s="39">
        <v>1</v>
      </c>
      <c r="O65" s="39">
        <v>1</v>
      </c>
      <c r="P65" s="39">
        <v>1</v>
      </c>
      <c r="Q65" s="47">
        <v>0</v>
      </c>
    </row>
    <row r="66" spans="1:19" hidden="1" x14ac:dyDescent="0.3">
      <c r="A66" s="44" t="s">
        <v>79</v>
      </c>
      <c r="B66" s="39">
        <v>71047</v>
      </c>
      <c r="C66" s="39">
        <v>0</v>
      </c>
      <c r="D66" s="39">
        <v>0.1387814</v>
      </c>
      <c r="E66" s="39">
        <v>0.34572069999999999</v>
      </c>
      <c r="F66" s="39">
        <v>0</v>
      </c>
      <c r="G66" s="39">
        <v>0</v>
      </c>
      <c r="H66" s="39">
        <v>0</v>
      </c>
      <c r="I66" s="39">
        <v>0</v>
      </c>
      <c r="J66" s="39">
        <v>0</v>
      </c>
      <c r="K66" s="39">
        <v>0</v>
      </c>
      <c r="L66" s="39">
        <v>0</v>
      </c>
      <c r="M66" s="39">
        <v>1</v>
      </c>
      <c r="N66" s="39">
        <v>1</v>
      </c>
      <c r="O66" s="39">
        <v>1</v>
      </c>
      <c r="P66" s="39">
        <v>1</v>
      </c>
      <c r="Q66" s="47">
        <v>0</v>
      </c>
    </row>
    <row r="67" spans="1:19" x14ac:dyDescent="0.3">
      <c r="A67" s="44" t="s">
        <v>80</v>
      </c>
      <c r="B67" s="39">
        <v>71047</v>
      </c>
      <c r="C67" s="39">
        <v>0</v>
      </c>
      <c r="D67" s="39">
        <v>5.0853700000000002E-2</v>
      </c>
      <c r="E67" s="39">
        <v>0.29044370000000003</v>
      </c>
      <c r="F67" s="39">
        <v>0</v>
      </c>
      <c r="G67" s="39">
        <v>0</v>
      </c>
      <c r="H67" s="39">
        <v>0</v>
      </c>
      <c r="I67" s="39">
        <v>0</v>
      </c>
      <c r="J67" s="39">
        <v>0</v>
      </c>
      <c r="K67" s="39">
        <v>0</v>
      </c>
      <c r="L67" s="39">
        <v>0</v>
      </c>
      <c r="M67" s="39">
        <v>0</v>
      </c>
      <c r="N67" s="39">
        <v>0</v>
      </c>
      <c r="O67" s="39">
        <v>1</v>
      </c>
      <c r="P67" s="39">
        <v>35</v>
      </c>
      <c r="Q67" s="47">
        <v>1</v>
      </c>
      <c r="R67">
        <f>D67+(3*E67)</f>
        <v>0.92218480000000014</v>
      </c>
      <c r="S67" t="str">
        <f>CONCATENATE("IF ",A67,"&gt;",R67," THEN ",A67,"=",R67," ;")</f>
        <v>IF REFER&gt;0.9221848 THEN REFER=0.9221848 ;</v>
      </c>
    </row>
    <row r="68" spans="1:19" hidden="1" x14ac:dyDescent="0.3">
      <c r="A68" s="44" t="s">
        <v>82</v>
      </c>
      <c r="B68" s="39">
        <v>71047</v>
      </c>
      <c r="C68" s="39">
        <v>0</v>
      </c>
      <c r="D68" s="39">
        <v>5.8332372000000001</v>
      </c>
      <c r="E68" s="39">
        <v>1.895788</v>
      </c>
      <c r="F68" s="39">
        <v>1</v>
      </c>
      <c r="G68" s="39">
        <v>1</v>
      </c>
      <c r="H68" s="39">
        <v>2</v>
      </c>
      <c r="I68" s="39">
        <v>3</v>
      </c>
      <c r="J68" s="39">
        <v>5</v>
      </c>
      <c r="K68" s="39">
        <v>6</v>
      </c>
      <c r="L68" s="39">
        <v>7</v>
      </c>
      <c r="M68" s="39">
        <v>9</v>
      </c>
      <c r="N68" s="39">
        <v>9</v>
      </c>
      <c r="O68" s="39">
        <v>9</v>
      </c>
      <c r="P68" s="39">
        <v>9</v>
      </c>
      <c r="Q68" s="47">
        <v>0</v>
      </c>
    </row>
    <row r="69" spans="1:19" hidden="1" x14ac:dyDescent="0.3">
      <c r="A69" s="44" t="s">
        <v>83</v>
      </c>
      <c r="B69" s="39">
        <v>71047</v>
      </c>
      <c r="C69" s="39">
        <v>0</v>
      </c>
      <c r="D69" s="39">
        <v>1.34559E-2</v>
      </c>
      <c r="E69" s="39">
        <v>0.11521720000000001</v>
      </c>
      <c r="F69" s="39">
        <v>0</v>
      </c>
      <c r="G69" s="39">
        <v>0</v>
      </c>
      <c r="H69" s="39">
        <v>0</v>
      </c>
      <c r="I69" s="39">
        <v>0</v>
      </c>
      <c r="J69" s="39">
        <v>0</v>
      </c>
      <c r="K69" s="39">
        <v>0</v>
      </c>
      <c r="L69" s="39">
        <v>0</v>
      </c>
      <c r="M69" s="39">
        <v>0</v>
      </c>
      <c r="N69" s="39">
        <v>0</v>
      </c>
      <c r="O69" s="39">
        <v>1</v>
      </c>
      <c r="P69" s="39">
        <v>1</v>
      </c>
      <c r="Q69" s="47">
        <v>0</v>
      </c>
    </row>
    <row r="70" spans="1:19" x14ac:dyDescent="0.3">
      <c r="A70" s="44" t="s">
        <v>84</v>
      </c>
      <c r="B70" s="39">
        <v>71047</v>
      </c>
      <c r="C70" s="39">
        <v>0</v>
      </c>
      <c r="D70" s="39">
        <v>5.3162000000000001E-2</v>
      </c>
      <c r="E70" s="39">
        <v>0.37498809999999999</v>
      </c>
      <c r="F70" s="39">
        <v>0</v>
      </c>
      <c r="G70" s="39">
        <v>0</v>
      </c>
      <c r="H70" s="39">
        <v>0</v>
      </c>
      <c r="I70" s="39">
        <v>0</v>
      </c>
      <c r="J70" s="39">
        <v>0</v>
      </c>
      <c r="K70" s="39">
        <v>0</v>
      </c>
      <c r="L70" s="39">
        <v>0</v>
      </c>
      <c r="M70" s="39">
        <v>0</v>
      </c>
      <c r="N70" s="39">
        <v>0</v>
      </c>
      <c r="O70" s="39">
        <v>1</v>
      </c>
      <c r="P70" s="39">
        <v>25</v>
      </c>
      <c r="Q70" s="47">
        <v>1</v>
      </c>
      <c r="R70">
        <f>D70+(3*E70)</f>
        <v>1.1781263</v>
      </c>
      <c r="S70" t="str">
        <f>CONCATENATE("IF ",A70,"&gt;",R70," THEN ",A70,"=",R70," ;")</f>
        <v>IF CREDITAD&gt;1.1781263 THEN CREDITAD=1.1781263 ;</v>
      </c>
    </row>
    <row r="71" spans="1:19" hidden="1" x14ac:dyDescent="0.3">
      <c r="A71" s="44" t="s">
        <v>88</v>
      </c>
      <c r="B71" s="39">
        <v>71047</v>
      </c>
      <c r="C71" s="39">
        <v>0</v>
      </c>
      <c r="D71" s="39">
        <v>0.56300760000000005</v>
      </c>
      <c r="E71" s="39">
        <v>0.4960176</v>
      </c>
      <c r="F71" s="39">
        <v>0</v>
      </c>
      <c r="G71" s="39">
        <v>0</v>
      </c>
      <c r="H71" s="39">
        <v>0</v>
      </c>
      <c r="I71" s="39">
        <v>0</v>
      </c>
      <c r="J71" s="39">
        <v>0</v>
      </c>
      <c r="K71" s="39">
        <v>1</v>
      </c>
      <c r="L71" s="39">
        <v>1</v>
      </c>
      <c r="M71" s="39">
        <v>1</v>
      </c>
      <c r="N71" s="39">
        <v>1</v>
      </c>
      <c r="O71" s="39">
        <v>1</v>
      </c>
      <c r="P71" s="39">
        <v>1</v>
      </c>
      <c r="Q71" s="47">
        <v>0</v>
      </c>
    </row>
  </sheetData>
  <autoFilter ref="A2:Q71">
    <filterColumn colId="16">
      <filters>
        <filter val="1"/>
      </filters>
    </filterColumn>
  </autoFilter>
  <mergeCells count="1">
    <mergeCell ref="A1:P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H69"/>
  <sheetViews>
    <sheetView zoomScale="90" zoomScaleNormal="90" workbookViewId="0">
      <selection activeCell="O32" sqref="O32:O44"/>
    </sheetView>
  </sheetViews>
  <sheetFormatPr defaultRowHeight="14.4" x14ac:dyDescent="0.3"/>
  <cols>
    <col min="1" max="1" width="17.88671875" customWidth="1"/>
  </cols>
  <sheetData>
    <row r="1" spans="1:34" x14ac:dyDescent="0.3">
      <c r="A1" s="99" t="s">
        <v>181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13"/>
    </row>
    <row r="2" spans="1:34" ht="15" hidden="1" thickBot="1" x14ac:dyDescent="0.35">
      <c r="A2" s="100" t="s">
        <v>116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</row>
    <row r="3" spans="1:34" ht="27" x14ac:dyDescent="0.3">
      <c r="A3" s="7"/>
      <c r="B3" s="19" t="s">
        <v>7</v>
      </c>
      <c r="C3" s="19" t="s">
        <v>11</v>
      </c>
      <c r="D3" s="19" t="s">
        <v>12</v>
      </c>
      <c r="E3" s="19" t="s">
        <v>13</v>
      </c>
      <c r="F3" s="19" t="s">
        <v>14</v>
      </c>
      <c r="G3" s="19" t="s">
        <v>15</v>
      </c>
      <c r="H3" s="19" t="s">
        <v>16</v>
      </c>
      <c r="I3" s="19" t="s">
        <v>17</v>
      </c>
      <c r="J3" s="19" t="s">
        <v>18</v>
      </c>
      <c r="K3" s="19" t="s">
        <v>19</v>
      </c>
      <c r="L3" s="19" t="s">
        <v>20</v>
      </c>
      <c r="M3" s="19" t="s">
        <v>21</v>
      </c>
      <c r="N3" s="19" t="s">
        <v>22</v>
      </c>
      <c r="O3" s="19" t="s">
        <v>23</v>
      </c>
      <c r="P3" s="19" t="s">
        <v>24</v>
      </c>
      <c r="Q3" s="19" t="s">
        <v>25</v>
      </c>
      <c r="R3" s="19" t="s">
        <v>26</v>
      </c>
      <c r="S3" s="19" t="s">
        <v>27</v>
      </c>
      <c r="T3" s="19" t="s">
        <v>28</v>
      </c>
      <c r="U3" s="19" t="s">
        <v>29</v>
      </c>
      <c r="V3" s="19" t="s">
        <v>30</v>
      </c>
      <c r="W3" s="19" t="s">
        <v>32</v>
      </c>
      <c r="X3" s="19" t="s">
        <v>33</v>
      </c>
      <c r="Y3" s="19" t="s">
        <v>34</v>
      </c>
      <c r="Z3" s="19" t="s">
        <v>38</v>
      </c>
      <c r="AA3" s="19" t="s">
        <v>39</v>
      </c>
      <c r="AB3" s="19" t="s">
        <v>40</v>
      </c>
      <c r="AC3" s="19" t="s">
        <v>42</v>
      </c>
      <c r="AD3" s="19" t="s">
        <v>43</v>
      </c>
      <c r="AE3" s="19" t="s">
        <v>44</v>
      </c>
      <c r="AF3" s="19" t="s">
        <v>80</v>
      </c>
      <c r="AG3" s="19" t="s">
        <v>82</v>
      </c>
      <c r="AH3" s="13">
        <v>1</v>
      </c>
    </row>
    <row r="4" spans="1:34" x14ac:dyDescent="0.3">
      <c r="A4" s="94" t="s">
        <v>7</v>
      </c>
      <c r="B4" s="96">
        <v>1</v>
      </c>
      <c r="C4" s="39">
        <v>0.72119</v>
      </c>
      <c r="D4" s="39">
        <v>0.68562999999999996</v>
      </c>
      <c r="E4" s="39">
        <v>0.45096000000000003</v>
      </c>
      <c r="F4" s="39">
        <v>0.77176999999999996</v>
      </c>
      <c r="G4" s="39">
        <v>0.27339000000000002</v>
      </c>
      <c r="H4" s="39">
        <v>-1.951E-2</v>
      </c>
      <c r="I4" s="39">
        <v>-4.8860000000000001E-2</v>
      </c>
      <c r="J4" s="39">
        <v>0.49149999999999999</v>
      </c>
      <c r="K4" s="39">
        <v>0.28445999999999999</v>
      </c>
      <c r="L4" s="39">
        <v>0.50121000000000004</v>
      </c>
      <c r="M4" s="39">
        <v>0.24951999999999999</v>
      </c>
      <c r="N4" s="39">
        <v>0.25159999999999999</v>
      </c>
      <c r="O4" s="39">
        <v>0.62909000000000004</v>
      </c>
      <c r="P4" s="39">
        <v>0.53439000000000003</v>
      </c>
      <c r="Q4" s="39">
        <v>0.40716000000000002</v>
      </c>
      <c r="R4" s="39">
        <v>0.67706</v>
      </c>
      <c r="S4" s="39">
        <v>0.50419000000000003</v>
      </c>
      <c r="T4" s="39">
        <v>0.48908000000000001</v>
      </c>
      <c r="U4" s="39">
        <v>4.0989999999999999E-2</v>
      </c>
      <c r="V4" s="39">
        <v>0.51758000000000004</v>
      </c>
      <c r="W4" s="39">
        <v>-3.1800000000000001E-3</v>
      </c>
      <c r="X4" s="39">
        <v>-2.7019999999999999E-2</v>
      </c>
      <c r="Y4" s="39">
        <v>-5.8740000000000001E-2</v>
      </c>
      <c r="Z4" s="39">
        <v>0.26408999999999999</v>
      </c>
      <c r="AA4" s="39">
        <v>0.25458999999999998</v>
      </c>
      <c r="AB4" s="39">
        <v>-0.24267</v>
      </c>
      <c r="AC4" s="39">
        <v>-0.12166</v>
      </c>
      <c r="AD4" s="39">
        <v>-0.11443</v>
      </c>
      <c r="AE4" s="39">
        <v>-5.2780000000000001E-2</v>
      </c>
      <c r="AF4" s="39">
        <v>1.332E-2</v>
      </c>
      <c r="AG4" s="39">
        <v>-3.4430000000000002E-2</v>
      </c>
      <c r="AH4" s="39">
        <v>1</v>
      </c>
    </row>
    <row r="5" spans="1:34" ht="15" hidden="1" thickBot="1" x14ac:dyDescent="0.35">
      <c r="A5" s="95"/>
      <c r="B5" s="102"/>
      <c r="C5" s="42" t="s">
        <v>117</v>
      </c>
      <c r="D5" s="42" t="s">
        <v>117</v>
      </c>
      <c r="E5" s="42" t="s">
        <v>117</v>
      </c>
      <c r="F5" s="42" t="s">
        <v>117</v>
      </c>
      <c r="G5" s="42" t="s">
        <v>117</v>
      </c>
      <c r="H5" s="42" t="s">
        <v>117</v>
      </c>
      <c r="I5" s="42" t="s">
        <v>117</v>
      </c>
      <c r="J5" s="42" t="s">
        <v>117</v>
      </c>
      <c r="K5" s="42" t="s">
        <v>117</v>
      </c>
      <c r="L5" s="42" t="s">
        <v>117</v>
      </c>
      <c r="M5" s="42" t="s">
        <v>117</v>
      </c>
      <c r="N5" s="42" t="s">
        <v>117</v>
      </c>
      <c r="O5" s="42" t="s">
        <v>117</v>
      </c>
      <c r="P5" s="42" t="s">
        <v>117</v>
      </c>
      <c r="Q5" s="42" t="s">
        <v>117</v>
      </c>
      <c r="R5" s="42" t="s">
        <v>117</v>
      </c>
      <c r="S5" s="42" t="s">
        <v>117</v>
      </c>
      <c r="T5" s="42" t="s">
        <v>117</v>
      </c>
      <c r="U5" s="42" t="s">
        <v>117</v>
      </c>
      <c r="V5" s="42" t="s">
        <v>117</v>
      </c>
      <c r="W5" s="42">
        <v>0.39600000000000002</v>
      </c>
      <c r="X5" s="42" t="s">
        <v>117</v>
      </c>
      <c r="Y5" s="42" t="s">
        <v>117</v>
      </c>
      <c r="Z5" s="42" t="s">
        <v>117</v>
      </c>
      <c r="AA5" s="42" t="s">
        <v>117</v>
      </c>
      <c r="AB5" s="42" t="s">
        <v>117</v>
      </c>
      <c r="AC5" s="42" t="s">
        <v>117</v>
      </c>
      <c r="AD5" s="42" t="s">
        <v>117</v>
      </c>
      <c r="AE5" s="42" t="s">
        <v>117</v>
      </c>
      <c r="AF5" s="42">
        <v>4.0000000000000002E-4</v>
      </c>
      <c r="AG5" s="52" t="s">
        <v>117</v>
      </c>
      <c r="AH5" s="53"/>
    </row>
    <row r="6" spans="1:34" x14ac:dyDescent="0.3">
      <c r="A6" s="94" t="s">
        <v>11</v>
      </c>
      <c r="B6" s="39">
        <v>0.72119</v>
      </c>
      <c r="C6" s="96">
        <v>1</v>
      </c>
      <c r="D6" s="39">
        <v>0.57859000000000005</v>
      </c>
      <c r="E6" s="39">
        <v>0.40633000000000002</v>
      </c>
      <c r="F6" s="39">
        <v>0.56937000000000004</v>
      </c>
      <c r="G6" s="39">
        <v>0.14546999999999999</v>
      </c>
      <c r="H6" s="39">
        <v>-2.9139999999999999E-2</v>
      </c>
      <c r="I6" s="39">
        <v>-4.6780000000000002E-2</v>
      </c>
      <c r="J6" s="39">
        <v>0.63824000000000003</v>
      </c>
      <c r="K6" s="39">
        <v>0.38413999999999998</v>
      </c>
      <c r="L6" s="39">
        <v>0.68511</v>
      </c>
      <c r="M6" s="39">
        <v>0.45996999999999999</v>
      </c>
      <c r="N6" s="39">
        <v>0.35170000000000001</v>
      </c>
      <c r="O6" s="39">
        <v>0.83687</v>
      </c>
      <c r="P6" s="39">
        <v>0.71257999999999999</v>
      </c>
      <c r="Q6" s="39">
        <v>0.58903000000000005</v>
      </c>
      <c r="R6" s="39">
        <v>0.77442999999999995</v>
      </c>
      <c r="S6" s="39">
        <v>0.78983000000000003</v>
      </c>
      <c r="T6" s="39">
        <v>0.64481999999999995</v>
      </c>
      <c r="U6" s="39">
        <v>4.7260000000000003E-2</v>
      </c>
      <c r="V6" s="39">
        <v>0.68252000000000002</v>
      </c>
      <c r="W6" s="39">
        <v>-7.8130000000000005E-2</v>
      </c>
      <c r="X6" s="39">
        <v>-4.036E-2</v>
      </c>
      <c r="Y6" s="39">
        <v>-7.7920000000000003E-2</v>
      </c>
      <c r="Z6" s="39">
        <v>0.29951</v>
      </c>
      <c r="AA6" s="39">
        <v>0.28776000000000002</v>
      </c>
      <c r="AB6" s="39">
        <v>-0.3236</v>
      </c>
      <c r="AC6" s="39">
        <v>-0.17166000000000001</v>
      </c>
      <c r="AD6" s="39">
        <v>-0.14918000000000001</v>
      </c>
      <c r="AE6" s="39">
        <v>-6.3659999999999994E-2</v>
      </c>
      <c r="AF6" s="39">
        <v>6.8970000000000004E-2</v>
      </c>
      <c r="AG6" s="39">
        <v>-7.5670000000000001E-2</v>
      </c>
      <c r="AH6" s="39">
        <v>1</v>
      </c>
    </row>
    <row r="7" spans="1:34" ht="15" hidden="1" thickBot="1" x14ac:dyDescent="0.35">
      <c r="A7" s="95"/>
      <c r="B7" s="42" t="s">
        <v>117</v>
      </c>
      <c r="C7" s="97"/>
      <c r="D7" s="42" t="s">
        <v>117</v>
      </c>
      <c r="E7" s="42" t="s">
        <v>117</v>
      </c>
      <c r="F7" s="42" t="s">
        <v>117</v>
      </c>
      <c r="G7" s="42" t="s">
        <v>117</v>
      </c>
      <c r="H7" s="42" t="s">
        <v>117</v>
      </c>
      <c r="I7" s="42" t="s">
        <v>117</v>
      </c>
      <c r="J7" s="42" t="s">
        <v>117</v>
      </c>
      <c r="K7" s="42" t="s">
        <v>117</v>
      </c>
      <c r="L7" s="42" t="s">
        <v>117</v>
      </c>
      <c r="M7" s="42" t="s">
        <v>117</v>
      </c>
      <c r="N7" s="42" t="s">
        <v>117</v>
      </c>
      <c r="O7" s="42" t="s">
        <v>117</v>
      </c>
      <c r="P7" s="42" t="s">
        <v>117</v>
      </c>
      <c r="Q7" s="42" t="s">
        <v>117</v>
      </c>
      <c r="R7" s="42" t="s">
        <v>117</v>
      </c>
      <c r="S7" s="42" t="s">
        <v>117</v>
      </c>
      <c r="T7" s="42" t="s">
        <v>117</v>
      </c>
      <c r="U7" s="42" t="s">
        <v>117</v>
      </c>
      <c r="V7" s="42" t="s">
        <v>117</v>
      </c>
      <c r="W7" s="42" t="s">
        <v>117</v>
      </c>
      <c r="X7" s="42" t="s">
        <v>117</v>
      </c>
      <c r="Y7" s="42" t="s">
        <v>117</v>
      </c>
      <c r="Z7" s="42" t="s">
        <v>117</v>
      </c>
      <c r="AA7" s="42" t="s">
        <v>117</v>
      </c>
      <c r="AB7" s="42" t="s">
        <v>117</v>
      </c>
      <c r="AC7" s="42" t="s">
        <v>117</v>
      </c>
      <c r="AD7" s="42" t="s">
        <v>117</v>
      </c>
      <c r="AE7" s="42" t="s">
        <v>117</v>
      </c>
      <c r="AF7" s="42" t="s">
        <v>117</v>
      </c>
      <c r="AG7" s="52" t="s">
        <v>117</v>
      </c>
      <c r="AH7" s="53"/>
    </row>
    <row r="8" spans="1:34" x14ac:dyDescent="0.3">
      <c r="A8" s="94" t="s">
        <v>12</v>
      </c>
      <c r="B8" s="39">
        <v>0.68562999999999996</v>
      </c>
      <c r="C8" s="39">
        <v>0.57859000000000005</v>
      </c>
      <c r="D8" s="96">
        <v>1</v>
      </c>
      <c r="E8" s="39">
        <v>0.32767000000000002</v>
      </c>
      <c r="F8" s="39">
        <v>0.20530999999999999</v>
      </c>
      <c r="G8" s="39">
        <v>0.13150999999999999</v>
      </c>
      <c r="H8" s="39">
        <v>-5.5399999999999998E-3</v>
      </c>
      <c r="I8" s="39">
        <v>-2.4750000000000001E-2</v>
      </c>
      <c r="J8" s="39">
        <v>0.38391999999999998</v>
      </c>
      <c r="K8" s="39">
        <v>0.22678000000000001</v>
      </c>
      <c r="L8" s="39">
        <v>0.38994000000000001</v>
      </c>
      <c r="M8" s="39">
        <v>0.20394999999999999</v>
      </c>
      <c r="N8" s="39">
        <v>0.18690999999999999</v>
      </c>
      <c r="O8" s="39">
        <v>0.48616999999999999</v>
      </c>
      <c r="P8" s="39">
        <v>0.42129</v>
      </c>
      <c r="Q8" s="39">
        <v>0.32962000000000002</v>
      </c>
      <c r="R8" s="39">
        <v>0.54801999999999995</v>
      </c>
      <c r="S8" s="39">
        <v>0.38950000000000001</v>
      </c>
      <c r="T8" s="39">
        <v>0.38385999999999998</v>
      </c>
      <c r="U8" s="39">
        <v>3.6850000000000001E-2</v>
      </c>
      <c r="V8" s="39">
        <v>0.39662999999999998</v>
      </c>
      <c r="W8" s="39">
        <v>-5.7340000000000002E-2</v>
      </c>
      <c r="X8" s="39">
        <v>-4.1770000000000002E-2</v>
      </c>
      <c r="Y8" s="39">
        <v>-7.5740000000000002E-2</v>
      </c>
      <c r="Z8" s="39">
        <v>0.22816</v>
      </c>
      <c r="AA8" s="39">
        <v>0.21834999999999999</v>
      </c>
      <c r="AB8" s="39">
        <v>-0.25818000000000002</v>
      </c>
      <c r="AC8" s="39">
        <v>-0.11230999999999999</v>
      </c>
      <c r="AD8" s="39">
        <v>-0.10456</v>
      </c>
      <c r="AE8" s="39">
        <v>-5.4330000000000003E-2</v>
      </c>
      <c r="AF8" s="39">
        <v>3.8969999999999998E-2</v>
      </c>
      <c r="AG8" s="39">
        <v>-2.1899999999999999E-2</v>
      </c>
      <c r="AH8" s="39">
        <v>1</v>
      </c>
    </row>
    <row r="9" spans="1:34" ht="15" hidden="1" thickBot="1" x14ac:dyDescent="0.35">
      <c r="A9" s="95"/>
      <c r="B9" s="42" t="s">
        <v>117</v>
      </c>
      <c r="C9" s="42" t="s">
        <v>117</v>
      </c>
      <c r="D9" s="97"/>
      <c r="E9" s="42" t="s">
        <v>117</v>
      </c>
      <c r="F9" s="42" t="s">
        <v>117</v>
      </c>
      <c r="G9" s="42" t="s">
        <v>117</v>
      </c>
      <c r="H9" s="42">
        <v>0.13980000000000001</v>
      </c>
      <c r="I9" s="42" t="s">
        <v>117</v>
      </c>
      <c r="J9" s="42" t="s">
        <v>117</v>
      </c>
      <c r="K9" s="42" t="s">
        <v>117</v>
      </c>
      <c r="L9" s="42" t="s">
        <v>117</v>
      </c>
      <c r="M9" s="42" t="s">
        <v>117</v>
      </c>
      <c r="N9" s="42" t="s">
        <v>117</v>
      </c>
      <c r="O9" s="42" t="s">
        <v>117</v>
      </c>
      <c r="P9" s="42" t="s">
        <v>117</v>
      </c>
      <c r="Q9" s="42" t="s">
        <v>117</v>
      </c>
      <c r="R9" s="42" t="s">
        <v>117</v>
      </c>
      <c r="S9" s="42" t="s">
        <v>117</v>
      </c>
      <c r="T9" s="42" t="s">
        <v>117</v>
      </c>
      <c r="U9" s="42" t="s">
        <v>117</v>
      </c>
      <c r="V9" s="42" t="s">
        <v>117</v>
      </c>
      <c r="W9" s="42" t="s">
        <v>117</v>
      </c>
      <c r="X9" s="42" t="s">
        <v>117</v>
      </c>
      <c r="Y9" s="42" t="s">
        <v>117</v>
      </c>
      <c r="Z9" s="42" t="s">
        <v>117</v>
      </c>
      <c r="AA9" s="42" t="s">
        <v>117</v>
      </c>
      <c r="AB9" s="42" t="s">
        <v>117</v>
      </c>
      <c r="AC9" s="42" t="s">
        <v>117</v>
      </c>
      <c r="AD9" s="42" t="s">
        <v>117</v>
      </c>
      <c r="AE9" s="42" t="s">
        <v>117</v>
      </c>
      <c r="AF9" s="42" t="s">
        <v>117</v>
      </c>
      <c r="AG9" s="52" t="s">
        <v>117</v>
      </c>
      <c r="AH9" s="53"/>
    </row>
    <row r="10" spans="1:34" x14ac:dyDescent="0.3">
      <c r="A10" s="94" t="s">
        <v>13</v>
      </c>
      <c r="B10" s="39">
        <v>0.45096000000000003</v>
      </c>
      <c r="C10" s="39">
        <v>0.40633000000000002</v>
      </c>
      <c r="D10" s="39">
        <v>0.32767000000000002</v>
      </c>
      <c r="E10" s="96">
        <v>1</v>
      </c>
      <c r="F10" s="39">
        <v>0.31422</v>
      </c>
      <c r="G10" s="39">
        <v>0.13100000000000001</v>
      </c>
      <c r="H10" s="39">
        <v>-2.1129999999999999E-2</v>
      </c>
      <c r="I10" s="39">
        <v>-2.7619999999999999E-2</v>
      </c>
      <c r="J10" s="39">
        <v>0.29371000000000003</v>
      </c>
      <c r="K10" s="39">
        <v>0.17474000000000001</v>
      </c>
      <c r="L10" s="39">
        <v>0.32546999999999998</v>
      </c>
      <c r="M10" s="39">
        <v>0.13308</v>
      </c>
      <c r="N10" s="39">
        <v>0.16122</v>
      </c>
      <c r="O10" s="39">
        <v>0.30541000000000001</v>
      </c>
      <c r="P10" s="39">
        <v>0.34753000000000001</v>
      </c>
      <c r="Q10" s="39">
        <v>0.21240999999999999</v>
      </c>
      <c r="R10" s="39">
        <v>0.44363000000000002</v>
      </c>
      <c r="S10" s="39">
        <v>0.29544999999999999</v>
      </c>
      <c r="T10" s="39">
        <v>0.29358000000000001</v>
      </c>
      <c r="U10" s="39">
        <v>2.5100000000000001E-2</v>
      </c>
      <c r="V10" s="39">
        <v>0.31191999999999998</v>
      </c>
      <c r="W10" s="39">
        <v>1.112E-2</v>
      </c>
      <c r="X10" s="39">
        <v>-3.0899999999999999E-3</v>
      </c>
      <c r="Y10" s="39">
        <v>-2.035E-2</v>
      </c>
      <c r="Z10" s="39">
        <v>0.17541999999999999</v>
      </c>
      <c r="AA10" s="39">
        <v>0.16900000000000001</v>
      </c>
      <c r="AB10" s="39">
        <v>-0.14169000000000001</v>
      </c>
      <c r="AC10" s="39">
        <v>-7.4109999999999995E-2</v>
      </c>
      <c r="AD10" s="39">
        <v>-7.1360000000000007E-2</v>
      </c>
      <c r="AE10" s="39">
        <v>-2.86E-2</v>
      </c>
      <c r="AF10" s="39">
        <v>-7.9299999999999995E-3</v>
      </c>
      <c r="AG10" s="39">
        <v>3.5520000000000003E-2</v>
      </c>
      <c r="AH10" s="39">
        <v>1</v>
      </c>
    </row>
    <row r="11" spans="1:34" ht="15" hidden="1" thickBot="1" x14ac:dyDescent="0.35">
      <c r="A11" s="95"/>
      <c r="B11" s="42" t="s">
        <v>117</v>
      </c>
      <c r="C11" s="42" t="s">
        <v>117</v>
      </c>
      <c r="D11" s="42" t="s">
        <v>117</v>
      </c>
      <c r="E11" s="97"/>
      <c r="F11" s="42" t="s">
        <v>117</v>
      </c>
      <c r="G11" s="42" t="s">
        <v>117</v>
      </c>
      <c r="H11" s="42" t="s">
        <v>117</v>
      </c>
      <c r="I11" s="42" t="s">
        <v>117</v>
      </c>
      <c r="J11" s="42" t="s">
        <v>117</v>
      </c>
      <c r="K11" s="42" t="s">
        <v>117</v>
      </c>
      <c r="L11" s="42" t="s">
        <v>117</v>
      </c>
      <c r="M11" s="42" t="s">
        <v>117</v>
      </c>
      <c r="N11" s="42" t="s">
        <v>117</v>
      </c>
      <c r="O11" s="42" t="s">
        <v>117</v>
      </c>
      <c r="P11" s="42" t="s">
        <v>117</v>
      </c>
      <c r="Q11" s="42" t="s">
        <v>117</v>
      </c>
      <c r="R11" s="42" t="s">
        <v>117</v>
      </c>
      <c r="S11" s="42" t="s">
        <v>117</v>
      </c>
      <c r="T11" s="42" t="s">
        <v>117</v>
      </c>
      <c r="U11" s="42" t="s">
        <v>117</v>
      </c>
      <c r="V11" s="42" t="s">
        <v>117</v>
      </c>
      <c r="W11" s="42">
        <v>3.0000000000000001E-3</v>
      </c>
      <c r="X11" s="42">
        <v>0.41049999999999998</v>
      </c>
      <c r="Y11" s="42" t="s">
        <v>117</v>
      </c>
      <c r="Z11" s="42" t="s">
        <v>117</v>
      </c>
      <c r="AA11" s="42" t="s">
        <v>117</v>
      </c>
      <c r="AB11" s="42" t="s">
        <v>117</v>
      </c>
      <c r="AC11" s="42" t="s">
        <v>117</v>
      </c>
      <c r="AD11" s="42" t="s">
        <v>117</v>
      </c>
      <c r="AE11" s="42" t="s">
        <v>117</v>
      </c>
      <c r="AF11" s="42">
        <v>3.4500000000000003E-2</v>
      </c>
      <c r="AG11" s="52" t="s">
        <v>117</v>
      </c>
      <c r="AH11" s="53"/>
    </row>
    <row r="12" spans="1:34" x14ac:dyDescent="0.3">
      <c r="A12" s="94" t="s">
        <v>14</v>
      </c>
      <c r="B12" s="39">
        <v>0.77176999999999996</v>
      </c>
      <c r="C12" s="39">
        <v>0.56937000000000004</v>
      </c>
      <c r="D12" s="39">
        <v>0.20530999999999999</v>
      </c>
      <c r="E12" s="39">
        <v>0.31422</v>
      </c>
      <c r="F12" s="96">
        <v>1</v>
      </c>
      <c r="G12" s="39">
        <v>0.11345</v>
      </c>
      <c r="H12" s="39">
        <v>-1.4800000000000001E-2</v>
      </c>
      <c r="I12" s="39">
        <v>-4.1910000000000003E-2</v>
      </c>
      <c r="J12" s="39">
        <v>0.38183</v>
      </c>
      <c r="K12" s="39">
        <v>0.23013</v>
      </c>
      <c r="L12" s="39">
        <v>0.40081</v>
      </c>
      <c r="M12" s="39">
        <v>0.19423000000000001</v>
      </c>
      <c r="N12" s="39">
        <v>0.21292</v>
      </c>
      <c r="O12" s="39">
        <v>0.51827999999999996</v>
      </c>
      <c r="P12" s="39">
        <v>0.42827999999999999</v>
      </c>
      <c r="Q12" s="39">
        <v>0.32890999999999998</v>
      </c>
      <c r="R12" s="39">
        <v>0.51812999999999998</v>
      </c>
      <c r="S12" s="39">
        <v>0.41619</v>
      </c>
      <c r="T12" s="39">
        <v>0.38666</v>
      </c>
      <c r="U12" s="39">
        <v>2.29E-2</v>
      </c>
      <c r="V12" s="39">
        <v>0.43106</v>
      </c>
      <c r="W12" s="39">
        <v>-1.197E-2</v>
      </c>
      <c r="X12" s="39">
        <v>-1.098E-2</v>
      </c>
      <c r="Y12" s="39">
        <v>-2.6700000000000002E-2</v>
      </c>
      <c r="Z12" s="39">
        <v>0.15235000000000001</v>
      </c>
      <c r="AA12" s="39">
        <v>0.14996999999999999</v>
      </c>
      <c r="AB12" s="39">
        <v>-0.14613999999999999</v>
      </c>
      <c r="AC12" s="39">
        <v>-8.1240000000000007E-2</v>
      </c>
      <c r="AD12" s="39">
        <v>-7.6009999999999994E-2</v>
      </c>
      <c r="AE12" s="39">
        <v>-2.9319999999999999E-2</v>
      </c>
      <c r="AF12" s="39">
        <v>2.8900000000000002E-3</v>
      </c>
      <c r="AG12" s="39">
        <v>-3.1469999999999998E-2</v>
      </c>
      <c r="AH12" s="39">
        <v>1</v>
      </c>
    </row>
    <row r="13" spans="1:34" ht="15" hidden="1" thickBot="1" x14ac:dyDescent="0.35">
      <c r="A13" s="95"/>
      <c r="B13" s="42" t="s">
        <v>117</v>
      </c>
      <c r="C13" s="42" t="s">
        <v>117</v>
      </c>
      <c r="D13" s="42" t="s">
        <v>117</v>
      </c>
      <c r="E13" s="42" t="s">
        <v>117</v>
      </c>
      <c r="F13" s="97"/>
      <c r="G13" s="42" t="s">
        <v>117</v>
      </c>
      <c r="H13" s="42" t="s">
        <v>117</v>
      </c>
      <c r="I13" s="42" t="s">
        <v>117</v>
      </c>
      <c r="J13" s="42" t="s">
        <v>117</v>
      </c>
      <c r="K13" s="42" t="s">
        <v>117</v>
      </c>
      <c r="L13" s="42" t="s">
        <v>117</v>
      </c>
      <c r="M13" s="42" t="s">
        <v>117</v>
      </c>
      <c r="N13" s="42" t="s">
        <v>117</v>
      </c>
      <c r="O13" s="42" t="s">
        <v>117</v>
      </c>
      <c r="P13" s="42" t="s">
        <v>117</v>
      </c>
      <c r="Q13" s="42" t="s">
        <v>117</v>
      </c>
      <c r="R13" s="42" t="s">
        <v>117</v>
      </c>
      <c r="S13" s="42" t="s">
        <v>117</v>
      </c>
      <c r="T13" s="42" t="s">
        <v>117</v>
      </c>
      <c r="U13" s="42" t="s">
        <v>117</v>
      </c>
      <c r="V13" s="42" t="s">
        <v>117</v>
      </c>
      <c r="W13" s="42">
        <v>1.4E-3</v>
      </c>
      <c r="X13" s="42">
        <v>3.3999999999999998E-3</v>
      </c>
      <c r="Y13" s="42" t="s">
        <v>117</v>
      </c>
      <c r="Z13" s="42" t="s">
        <v>117</v>
      </c>
      <c r="AA13" s="42" t="s">
        <v>117</v>
      </c>
      <c r="AB13" s="42" t="s">
        <v>117</v>
      </c>
      <c r="AC13" s="42" t="s">
        <v>117</v>
      </c>
      <c r="AD13" s="42" t="s">
        <v>117</v>
      </c>
      <c r="AE13" s="42" t="s">
        <v>117</v>
      </c>
      <c r="AF13" s="42">
        <v>0.44190000000000002</v>
      </c>
      <c r="AG13" s="52" t="s">
        <v>117</v>
      </c>
      <c r="AH13" s="53"/>
    </row>
    <row r="14" spans="1:34" x14ac:dyDescent="0.3">
      <c r="A14" s="94" t="s">
        <v>15</v>
      </c>
      <c r="B14" s="39">
        <v>0.27339000000000002</v>
      </c>
      <c r="C14" s="39">
        <v>0.14546999999999999</v>
      </c>
      <c r="D14" s="39">
        <v>0.13150999999999999</v>
      </c>
      <c r="E14" s="39">
        <v>0.13100000000000001</v>
      </c>
      <c r="F14" s="39">
        <v>0.11345</v>
      </c>
      <c r="G14" s="96">
        <v>1</v>
      </c>
      <c r="H14" s="39">
        <v>-3.354E-2</v>
      </c>
      <c r="I14" s="39">
        <v>-3.4459999999999998E-2</v>
      </c>
      <c r="J14" s="39">
        <v>0.12132</v>
      </c>
      <c r="K14" s="39">
        <v>6.3539999999999999E-2</v>
      </c>
      <c r="L14" s="39">
        <v>9.01E-2</v>
      </c>
      <c r="M14" s="39">
        <v>2.691E-2</v>
      </c>
      <c r="N14" s="39">
        <v>3.7269999999999998E-2</v>
      </c>
      <c r="O14" s="39">
        <v>9.3899999999999997E-2</v>
      </c>
      <c r="P14" s="39">
        <v>8.3229999999999998E-2</v>
      </c>
      <c r="Q14" s="39">
        <v>3.1119999999999998E-2</v>
      </c>
      <c r="R14" s="39">
        <v>0.11860999999999999</v>
      </c>
      <c r="S14" s="39">
        <v>6.2019999999999999E-2</v>
      </c>
      <c r="T14" s="39">
        <v>0.11336</v>
      </c>
      <c r="U14" s="39">
        <v>1.9949999999999999E-2</v>
      </c>
      <c r="V14" s="39">
        <v>7.3719999999999994E-2</v>
      </c>
      <c r="W14" s="39">
        <v>-2.0240000000000001E-2</v>
      </c>
      <c r="X14" s="39">
        <v>-8.0599999999999995E-3</v>
      </c>
      <c r="Y14" s="39">
        <v>-8.8500000000000002E-3</v>
      </c>
      <c r="Z14" s="39">
        <v>3.5650000000000001E-2</v>
      </c>
      <c r="AA14" s="39">
        <v>3.202E-2</v>
      </c>
      <c r="AB14" s="39">
        <v>-5.3260000000000002E-2</v>
      </c>
      <c r="AC14" s="39">
        <v>-2.4160000000000001E-2</v>
      </c>
      <c r="AD14" s="39">
        <v>-1.8769999999999998E-2</v>
      </c>
      <c r="AE14" s="39">
        <v>-4.3600000000000002E-3</v>
      </c>
      <c r="AF14" s="39">
        <v>-1.4460000000000001E-2</v>
      </c>
      <c r="AG14" s="39">
        <v>2.9299999999999999E-3</v>
      </c>
      <c r="AH14" s="39">
        <v>1</v>
      </c>
    </row>
    <row r="15" spans="1:34" ht="15" hidden="1" thickBot="1" x14ac:dyDescent="0.35">
      <c r="A15" s="95"/>
      <c r="B15" s="42" t="s">
        <v>117</v>
      </c>
      <c r="C15" s="42" t="s">
        <v>117</v>
      </c>
      <c r="D15" s="42" t="s">
        <v>117</v>
      </c>
      <c r="E15" s="42" t="s">
        <v>117</v>
      </c>
      <c r="F15" s="42" t="s">
        <v>117</v>
      </c>
      <c r="G15" s="97"/>
      <c r="H15" s="42" t="s">
        <v>117</v>
      </c>
      <c r="I15" s="42" t="s">
        <v>117</v>
      </c>
      <c r="J15" s="42" t="s">
        <v>117</v>
      </c>
      <c r="K15" s="42" t="s">
        <v>117</v>
      </c>
      <c r="L15" s="42" t="s">
        <v>117</v>
      </c>
      <c r="M15" s="42" t="s">
        <v>117</v>
      </c>
      <c r="N15" s="42" t="s">
        <v>117</v>
      </c>
      <c r="O15" s="42" t="s">
        <v>117</v>
      </c>
      <c r="P15" s="42" t="s">
        <v>117</v>
      </c>
      <c r="Q15" s="42" t="s">
        <v>117</v>
      </c>
      <c r="R15" s="42" t="s">
        <v>117</v>
      </c>
      <c r="S15" s="42" t="s">
        <v>117</v>
      </c>
      <c r="T15" s="42" t="s">
        <v>117</v>
      </c>
      <c r="U15" s="42" t="s">
        <v>117</v>
      </c>
      <c r="V15" s="42" t="s">
        <v>117</v>
      </c>
      <c r="W15" s="42" t="s">
        <v>117</v>
      </c>
      <c r="X15" s="42">
        <v>3.1600000000000003E-2</v>
      </c>
      <c r="Y15" s="42">
        <v>1.84E-2</v>
      </c>
      <c r="Z15" s="42" t="s">
        <v>117</v>
      </c>
      <c r="AA15" s="42" t="s">
        <v>117</v>
      </c>
      <c r="AB15" s="42" t="s">
        <v>117</v>
      </c>
      <c r="AC15" s="42" t="s">
        <v>117</v>
      </c>
      <c r="AD15" s="42" t="s">
        <v>117</v>
      </c>
      <c r="AE15" s="42">
        <v>0.24560000000000001</v>
      </c>
      <c r="AF15" s="42">
        <v>1E-4</v>
      </c>
      <c r="AG15" s="52">
        <v>0.4345</v>
      </c>
      <c r="AH15" s="53"/>
    </row>
    <row r="16" spans="1:34" x14ac:dyDescent="0.3">
      <c r="A16" s="94" t="s">
        <v>16</v>
      </c>
      <c r="B16" s="39">
        <v>-1.951E-2</v>
      </c>
      <c r="C16" s="39">
        <v>-2.9139999999999999E-2</v>
      </c>
      <c r="D16" s="39">
        <v>-5.5399999999999998E-3</v>
      </c>
      <c r="E16" s="39">
        <v>-2.1129999999999999E-2</v>
      </c>
      <c r="F16" s="39">
        <v>-1.4800000000000001E-2</v>
      </c>
      <c r="G16" s="39">
        <v>-3.354E-2</v>
      </c>
      <c r="H16" s="96">
        <v>1</v>
      </c>
      <c r="I16" s="39">
        <v>0.60848000000000002</v>
      </c>
      <c r="J16" s="39">
        <v>-7.825E-2</v>
      </c>
      <c r="K16" s="39">
        <v>-4.4119999999999999E-2</v>
      </c>
      <c r="L16" s="39">
        <v>-6.3700000000000007E-2</v>
      </c>
      <c r="M16" s="39">
        <v>-4.1430000000000002E-2</v>
      </c>
      <c r="N16" s="39">
        <v>-2.7300000000000001E-2</v>
      </c>
      <c r="O16" s="39">
        <v>-8.7620000000000003E-2</v>
      </c>
      <c r="P16" s="39">
        <v>-5.4330000000000003E-2</v>
      </c>
      <c r="Q16" s="39">
        <v>-4.5620000000000001E-2</v>
      </c>
      <c r="R16" s="39">
        <v>-8.5989999999999997E-2</v>
      </c>
      <c r="S16" s="39">
        <v>-6.1269999999999998E-2</v>
      </c>
      <c r="T16" s="39">
        <v>-7.7460000000000001E-2</v>
      </c>
      <c r="U16" s="39">
        <v>-6.3899999999999998E-3</v>
      </c>
      <c r="V16" s="39">
        <v>-8.5040000000000004E-2</v>
      </c>
      <c r="W16" s="39">
        <v>6.8300000000000001E-3</v>
      </c>
      <c r="X16" s="39">
        <v>4.2599999999999999E-3</v>
      </c>
      <c r="Y16" s="39">
        <v>7.1300000000000001E-3</v>
      </c>
      <c r="Z16" s="39">
        <v>2.82E-3</v>
      </c>
      <c r="AA16" s="39">
        <v>5.28E-3</v>
      </c>
      <c r="AB16" s="39">
        <v>-1.094E-2</v>
      </c>
      <c r="AC16" s="39">
        <v>1.5730000000000001E-2</v>
      </c>
      <c r="AD16" s="39">
        <v>9.2700000000000005E-3</v>
      </c>
      <c r="AE16" s="39">
        <v>1.9499999999999999E-3</v>
      </c>
      <c r="AF16" s="39">
        <v>3.5200000000000001E-3</v>
      </c>
      <c r="AG16" s="39">
        <v>-1.4400000000000001E-3</v>
      </c>
      <c r="AH16" s="39">
        <v>1</v>
      </c>
    </row>
    <row r="17" spans="1:34" ht="15" hidden="1" thickBot="1" x14ac:dyDescent="0.35">
      <c r="A17" s="95"/>
      <c r="B17" s="42" t="s">
        <v>117</v>
      </c>
      <c r="C17" s="42" t="s">
        <v>117</v>
      </c>
      <c r="D17" s="42">
        <v>0.13980000000000001</v>
      </c>
      <c r="E17" s="42" t="s">
        <v>117</v>
      </c>
      <c r="F17" s="42" t="s">
        <v>117</v>
      </c>
      <c r="G17" s="42" t="s">
        <v>117</v>
      </c>
      <c r="H17" s="97"/>
      <c r="I17" s="42" t="s">
        <v>117</v>
      </c>
      <c r="J17" s="42" t="s">
        <v>117</v>
      </c>
      <c r="K17" s="42" t="s">
        <v>117</v>
      </c>
      <c r="L17" s="42" t="s">
        <v>117</v>
      </c>
      <c r="M17" s="42" t="s">
        <v>117</v>
      </c>
      <c r="N17" s="42" t="s">
        <v>117</v>
      </c>
      <c r="O17" s="42" t="s">
        <v>117</v>
      </c>
      <c r="P17" s="42" t="s">
        <v>117</v>
      </c>
      <c r="Q17" s="42" t="s">
        <v>117</v>
      </c>
      <c r="R17" s="42" t="s">
        <v>117</v>
      </c>
      <c r="S17" s="42" t="s">
        <v>117</v>
      </c>
      <c r="T17" s="42" t="s">
        <v>117</v>
      </c>
      <c r="U17" s="42">
        <v>8.8599999999999998E-2</v>
      </c>
      <c r="V17" s="42" t="s">
        <v>117</v>
      </c>
      <c r="W17" s="42">
        <v>6.8599999999999994E-2</v>
      </c>
      <c r="X17" s="42">
        <v>0.25669999999999998</v>
      </c>
      <c r="Y17" s="42">
        <v>5.74E-2</v>
      </c>
      <c r="Z17" s="42">
        <v>0.4531</v>
      </c>
      <c r="AA17" s="42">
        <v>0.15959999999999999</v>
      </c>
      <c r="AB17" s="42">
        <v>3.5000000000000001E-3</v>
      </c>
      <c r="AC17" s="42" t="s">
        <v>117</v>
      </c>
      <c r="AD17" s="42">
        <v>1.35E-2</v>
      </c>
      <c r="AE17" s="42">
        <v>0.60350000000000004</v>
      </c>
      <c r="AF17" s="42">
        <v>0.34810000000000002</v>
      </c>
      <c r="AG17" s="52">
        <v>0.7016</v>
      </c>
      <c r="AH17" s="53"/>
    </row>
    <row r="18" spans="1:34" x14ac:dyDescent="0.3">
      <c r="A18" s="94" t="s">
        <v>17</v>
      </c>
      <c r="B18" s="39">
        <v>-4.8860000000000001E-2</v>
      </c>
      <c r="C18" s="39">
        <v>-4.6780000000000002E-2</v>
      </c>
      <c r="D18" s="39">
        <v>-2.4750000000000001E-2</v>
      </c>
      <c r="E18" s="39">
        <v>-2.7619999999999999E-2</v>
      </c>
      <c r="F18" s="39">
        <v>-4.1910000000000003E-2</v>
      </c>
      <c r="G18" s="39">
        <v>-3.4459999999999998E-2</v>
      </c>
      <c r="H18" s="39">
        <v>0.60848000000000002</v>
      </c>
      <c r="I18" s="96">
        <v>1</v>
      </c>
      <c r="J18" s="39">
        <v>-6.2440000000000002E-2</v>
      </c>
      <c r="K18" s="39">
        <v>-3.8100000000000002E-2</v>
      </c>
      <c r="L18" s="39">
        <v>-6.1990000000000003E-2</v>
      </c>
      <c r="M18" s="39">
        <v>-5.722E-2</v>
      </c>
      <c r="N18" s="39">
        <v>-3.014E-2</v>
      </c>
      <c r="O18" s="39">
        <v>-8.09E-2</v>
      </c>
      <c r="P18" s="39">
        <v>-5.2760000000000001E-2</v>
      </c>
      <c r="Q18" s="39">
        <v>-4.1829999999999999E-2</v>
      </c>
      <c r="R18" s="39">
        <v>-8.4290000000000004E-2</v>
      </c>
      <c r="S18" s="39">
        <v>-5.3150000000000003E-2</v>
      </c>
      <c r="T18" s="39">
        <v>-6.3130000000000006E-2</v>
      </c>
      <c r="U18" s="39">
        <v>-9.0299999999999998E-3</v>
      </c>
      <c r="V18" s="39">
        <v>-7.5310000000000002E-2</v>
      </c>
      <c r="W18" s="39">
        <v>-5.9199999999999999E-3</v>
      </c>
      <c r="X18" s="39">
        <v>4.7299999999999998E-3</v>
      </c>
      <c r="Y18" s="39">
        <v>7.5599999999999999E-3</v>
      </c>
      <c r="Z18" s="39">
        <v>-2.0379999999999999E-2</v>
      </c>
      <c r="AA18" s="39">
        <v>-1.755E-2</v>
      </c>
      <c r="AB18" s="39">
        <v>9.1000000000000004E-3</v>
      </c>
      <c r="AC18" s="39">
        <v>1.3129999999999999E-2</v>
      </c>
      <c r="AD18" s="39">
        <v>7.2399999999999999E-3</v>
      </c>
      <c r="AE18" s="39">
        <v>4.4099999999999999E-3</v>
      </c>
      <c r="AF18" s="39">
        <v>4.9300000000000004E-3</v>
      </c>
      <c r="AG18" s="39">
        <v>1.57E-3</v>
      </c>
      <c r="AH18" s="39">
        <v>1</v>
      </c>
    </row>
    <row r="19" spans="1:34" ht="15" hidden="1" thickBot="1" x14ac:dyDescent="0.35">
      <c r="A19" s="95"/>
      <c r="B19" s="42" t="s">
        <v>117</v>
      </c>
      <c r="C19" s="42" t="s">
        <v>117</v>
      </c>
      <c r="D19" s="42" t="s">
        <v>117</v>
      </c>
      <c r="E19" s="42" t="s">
        <v>117</v>
      </c>
      <c r="F19" s="42" t="s">
        <v>117</v>
      </c>
      <c r="G19" s="42" t="s">
        <v>117</v>
      </c>
      <c r="H19" s="42" t="s">
        <v>117</v>
      </c>
      <c r="I19" s="97"/>
      <c r="J19" s="42" t="s">
        <v>117</v>
      </c>
      <c r="K19" s="42" t="s">
        <v>117</v>
      </c>
      <c r="L19" s="42" t="s">
        <v>117</v>
      </c>
      <c r="M19" s="42" t="s">
        <v>117</v>
      </c>
      <c r="N19" s="42" t="s">
        <v>117</v>
      </c>
      <c r="O19" s="42" t="s">
        <v>117</v>
      </c>
      <c r="P19" s="42" t="s">
        <v>117</v>
      </c>
      <c r="Q19" s="42" t="s">
        <v>117</v>
      </c>
      <c r="R19" s="42" t="s">
        <v>117</v>
      </c>
      <c r="S19" s="42" t="s">
        <v>117</v>
      </c>
      <c r="T19" s="42" t="s">
        <v>117</v>
      </c>
      <c r="U19" s="42">
        <v>1.61E-2</v>
      </c>
      <c r="V19" s="42" t="s">
        <v>117</v>
      </c>
      <c r="W19" s="42">
        <v>0.11459999999999999</v>
      </c>
      <c r="X19" s="42">
        <v>0.20760000000000001</v>
      </c>
      <c r="Y19" s="42">
        <v>4.3799999999999999E-2</v>
      </c>
      <c r="Z19" s="42" t="s">
        <v>117</v>
      </c>
      <c r="AA19" s="42" t="s">
        <v>117</v>
      </c>
      <c r="AB19" s="42">
        <v>1.52E-2</v>
      </c>
      <c r="AC19" s="42">
        <v>5.0000000000000001E-4</v>
      </c>
      <c r="AD19" s="42">
        <v>5.3600000000000002E-2</v>
      </c>
      <c r="AE19" s="42">
        <v>0.23980000000000001</v>
      </c>
      <c r="AF19" s="42">
        <v>0.18840000000000001</v>
      </c>
      <c r="AG19" s="52">
        <v>0.67530000000000001</v>
      </c>
      <c r="AH19" s="53"/>
    </row>
    <row r="20" spans="1:34" x14ac:dyDescent="0.3">
      <c r="A20" s="94" t="s">
        <v>18</v>
      </c>
      <c r="B20" s="39">
        <v>0.49149999999999999</v>
      </c>
      <c r="C20" s="39">
        <v>0.63824000000000003</v>
      </c>
      <c r="D20" s="39">
        <v>0.38391999999999998</v>
      </c>
      <c r="E20" s="39">
        <v>0.29371000000000003</v>
      </c>
      <c r="F20" s="39">
        <v>0.38183</v>
      </c>
      <c r="G20" s="39">
        <v>0.12132</v>
      </c>
      <c r="H20" s="39">
        <v>-7.825E-2</v>
      </c>
      <c r="I20" s="39">
        <v>-6.2440000000000002E-2</v>
      </c>
      <c r="J20" s="96">
        <v>1</v>
      </c>
      <c r="K20" s="39">
        <v>0.24514</v>
      </c>
      <c r="L20" s="39">
        <v>0.60723000000000005</v>
      </c>
      <c r="M20" s="39">
        <v>0.36897000000000002</v>
      </c>
      <c r="N20" s="39">
        <v>0.34419</v>
      </c>
      <c r="O20" s="39">
        <v>0.58603000000000005</v>
      </c>
      <c r="P20" s="39">
        <v>0.61573999999999995</v>
      </c>
      <c r="Q20" s="39">
        <v>0.45395999999999997</v>
      </c>
      <c r="R20" s="39">
        <v>0.63866000000000001</v>
      </c>
      <c r="S20" s="39">
        <v>0.65698999999999996</v>
      </c>
      <c r="T20" s="39">
        <v>0.79434000000000005</v>
      </c>
      <c r="U20" s="39">
        <v>1.753E-2</v>
      </c>
      <c r="V20" s="39">
        <v>0.48093000000000002</v>
      </c>
      <c r="W20" s="39">
        <v>-4.9140000000000003E-2</v>
      </c>
      <c r="X20" s="39">
        <v>-3.2980000000000002E-2</v>
      </c>
      <c r="Y20" s="39">
        <v>-6.1870000000000001E-2</v>
      </c>
      <c r="Z20" s="39">
        <v>0.24615999999999999</v>
      </c>
      <c r="AA20" s="39">
        <v>0.23587</v>
      </c>
      <c r="AB20" s="39">
        <v>-0.24171000000000001</v>
      </c>
      <c r="AC20" s="39">
        <v>-0.13164999999999999</v>
      </c>
      <c r="AD20" s="39">
        <v>-0.11856999999999999</v>
      </c>
      <c r="AE20" s="39">
        <v>-4.428E-2</v>
      </c>
      <c r="AF20" s="39">
        <v>2.7859999999999999E-2</v>
      </c>
      <c r="AG20" s="39">
        <v>-5.076E-2</v>
      </c>
      <c r="AH20" s="39">
        <v>1</v>
      </c>
    </row>
    <row r="21" spans="1:34" ht="15" hidden="1" thickBot="1" x14ac:dyDescent="0.35">
      <c r="A21" s="95"/>
      <c r="B21" s="42" t="s">
        <v>117</v>
      </c>
      <c r="C21" s="42" t="s">
        <v>117</v>
      </c>
      <c r="D21" s="42" t="s">
        <v>117</v>
      </c>
      <c r="E21" s="42" t="s">
        <v>117</v>
      </c>
      <c r="F21" s="42" t="s">
        <v>117</v>
      </c>
      <c r="G21" s="42" t="s">
        <v>117</v>
      </c>
      <c r="H21" s="42" t="s">
        <v>117</v>
      </c>
      <c r="I21" s="42" t="s">
        <v>117</v>
      </c>
      <c r="J21" s="97"/>
      <c r="K21" s="42" t="s">
        <v>117</v>
      </c>
      <c r="L21" s="42" t="s">
        <v>117</v>
      </c>
      <c r="M21" s="42" t="s">
        <v>117</v>
      </c>
      <c r="N21" s="42" t="s">
        <v>117</v>
      </c>
      <c r="O21" s="42" t="s">
        <v>117</v>
      </c>
      <c r="P21" s="42" t="s">
        <v>117</v>
      </c>
      <c r="Q21" s="42" t="s">
        <v>117</v>
      </c>
      <c r="R21" s="42" t="s">
        <v>117</v>
      </c>
      <c r="S21" s="42" t="s">
        <v>117</v>
      </c>
      <c r="T21" s="42" t="s">
        <v>117</v>
      </c>
      <c r="U21" s="42" t="s">
        <v>117</v>
      </c>
      <c r="V21" s="42" t="s">
        <v>117</v>
      </c>
      <c r="W21" s="42" t="s">
        <v>117</v>
      </c>
      <c r="X21" s="42" t="s">
        <v>117</v>
      </c>
      <c r="Y21" s="42" t="s">
        <v>117</v>
      </c>
      <c r="Z21" s="42" t="s">
        <v>117</v>
      </c>
      <c r="AA21" s="42" t="s">
        <v>117</v>
      </c>
      <c r="AB21" s="42" t="s">
        <v>117</v>
      </c>
      <c r="AC21" s="42" t="s">
        <v>117</v>
      </c>
      <c r="AD21" s="42" t="s">
        <v>117</v>
      </c>
      <c r="AE21" s="42" t="s">
        <v>117</v>
      </c>
      <c r="AF21" s="42" t="s">
        <v>117</v>
      </c>
      <c r="AG21" s="52" t="s">
        <v>117</v>
      </c>
      <c r="AH21" s="53"/>
    </row>
    <row r="22" spans="1:34" x14ac:dyDescent="0.3">
      <c r="A22" s="94" t="s">
        <v>19</v>
      </c>
      <c r="B22" s="39">
        <v>0.28445999999999999</v>
      </c>
      <c r="C22" s="39">
        <v>0.38413999999999998</v>
      </c>
      <c r="D22" s="39">
        <v>0.22678000000000001</v>
      </c>
      <c r="E22" s="39">
        <v>0.17474000000000001</v>
      </c>
      <c r="F22" s="39">
        <v>0.23013</v>
      </c>
      <c r="G22" s="39">
        <v>6.3539999999999999E-2</v>
      </c>
      <c r="H22" s="39">
        <v>-4.4119999999999999E-2</v>
      </c>
      <c r="I22" s="39">
        <v>-3.8100000000000002E-2</v>
      </c>
      <c r="J22" s="39">
        <v>0.24514</v>
      </c>
      <c r="K22" s="96">
        <v>1</v>
      </c>
      <c r="L22" s="39">
        <v>0.35417999999999999</v>
      </c>
      <c r="M22" s="39">
        <v>0.25606000000000001</v>
      </c>
      <c r="N22" s="39">
        <v>0.31356000000000001</v>
      </c>
      <c r="O22" s="39">
        <v>0.33373999999999998</v>
      </c>
      <c r="P22" s="39">
        <v>0.31274999999999997</v>
      </c>
      <c r="Q22" s="39">
        <v>0.26930999999999999</v>
      </c>
      <c r="R22" s="39">
        <v>0.37829000000000002</v>
      </c>
      <c r="S22" s="39">
        <v>0.39289000000000002</v>
      </c>
      <c r="T22" s="39">
        <v>0.76168000000000002</v>
      </c>
      <c r="U22" s="39">
        <v>5.7480000000000003E-2</v>
      </c>
      <c r="V22" s="39">
        <v>0.38290999999999997</v>
      </c>
      <c r="W22" s="39">
        <v>-8.7309999999999999E-2</v>
      </c>
      <c r="X22" s="39">
        <v>-1.7649999999999999E-2</v>
      </c>
      <c r="Y22" s="39">
        <v>-3.1489999999999997E-2</v>
      </c>
      <c r="Z22" s="39">
        <v>0.12403</v>
      </c>
      <c r="AA22" s="39">
        <v>0.11486</v>
      </c>
      <c r="AB22" s="39">
        <v>-0.16744999999999999</v>
      </c>
      <c r="AC22" s="39">
        <v>-5.917E-2</v>
      </c>
      <c r="AD22" s="39">
        <v>-3.6990000000000002E-2</v>
      </c>
      <c r="AE22" s="39">
        <v>1.32E-3</v>
      </c>
      <c r="AF22" s="39">
        <v>3.6990000000000002E-2</v>
      </c>
      <c r="AG22" s="39">
        <v>-6.2300000000000001E-2</v>
      </c>
      <c r="AH22" s="39">
        <v>1</v>
      </c>
    </row>
    <row r="23" spans="1:34" ht="15" hidden="1" thickBot="1" x14ac:dyDescent="0.35">
      <c r="A23" s="95"/>
      <c r="B23" s="42" t="s">
        <v>117</v>
      </c>
      <c r="C23" s="42" t="s">
        <v>117</v>
      </c>
      <c r="D23" s="42" t="s">
        <v>117</v>
      </c>
      <c r="E23" s="42" t="s">
        <v>117</v>
      </c>
      <c r="F23" s="42" t="s">
        <v>117</v>
      </c>
      <c r="G23" s="42" t="s">
        <v>117</v>
      </c>
      <c r="H23" s="42" t="s">
        <v>117</v>
      </c>
      <c r="I23" s="42" t="s">
        <v>117</v>
      </c>
      <c r="J23" s="42" t="s">
        <v>117</v>
      </c>
      <c r="K23" s="97"/>
      <c r="L23" s="42" t="s">
        <v>117</v>
      </c>
      <c r="M23" s="42" t="s">
        <v>117</v>
      </c>
      <c r="N23" s="42" t="s">
        <v>117</v>
      </c>
      <c r="O23" s="42" t="s">
        <v>117</v>
      </c>
      <c r="P23" s="42" t="s">
        <v>117</v>
      </c>
      <c r="Q23" s="42" t="s">
        <v>117</v>
      </c>
      <c r="R23" s="42" t="s">
        <v>117</v>
      </c>
      <c r="S23" s="42" t="s">
        <v>117</v>
      </c>
      <c r="T23" s="42" t="s">
        <v>117</v>
      </c>
      <c r="U23" s="42" t="s">
        <v>117</v>
      </c>
      <c r="V23" s="42" t="s">
        <v>117</v>
      </c>
      <c r="W23" s="42" t="s">
        <v>117</v>
      </c>
      <c r="X23" s="42" t="s">
        <v>117</v>
      </c>
      <c r="Y23" s="42" t="s">
        <v>117</v>
      </c>
      <c r="Z23" s="42" t="s">
        <v>117</v>
      </c>
      <c r="AA23" s="42" t="s">
        <v>117</v>
      </c>
      <c r="AB23" s="42" t="s">
        <v>117</v>
      </c>
      <c r="AC23" s="42" t="s">
        <v>117</v>
      </c>
      <c r="AD23" s="42" t="s">
        <v>117</v>
      </c>
      <c r="AE23" s="42">
        <v>0.72550000000000003</v>
      </c>
      <c r="AF23" s="42" t="s">
        <v>117</v>
      </c>
      <c r="AG23" s="52" t="s">
        <v>117</v>
      </c>
      <c r="AH23" s="53"/>
    </row>
    <row r="24" spans="1:34" x14ac:dyDescent="0.3">
      <c r="A24" s="94" t="s">
        <v>20</v>
      </c>
      <c r="B24" s="39">
        <v>0.50121000000000004</v>
      </c>
      <c r="C24" s="39">
        <v>0.68511</v>
      </c>
      <c r="D24" s="39">
        <v>0.38994000000000001</v>
      </c>
      <c r="E24" s="39">
        <v>0.32546999999999998</v>
      </c>
      <c r="F24" s="39">
        <v>0.40081</v>
      </c>
      <c r="G24" s="39">
        <v>9.01E-2</v>
      </c>
      <c r="H24" s="39">
        <v>-6.3700000000000007E-2</v>
      </c>
      <c r="I24" s="39">
        <v>-6.1990000000000003E-2</v>
      </c>
      <c r="J24" s="39">
        <v>0.60723000000000005</v>
      </c>
      <c r="K24" s="39">
        <v>0.35417999999999999</v>
      </c>
      <c r="L24" s="96">
        <v>1</v>
      </c>
      <c r="M24" s="39">
        <v>0.47615000000000002</v>
      </c>
      <c r="N24" s="39">
        <v>0.35787999999999998</v>
      </c>
      <c r="O24" s="39">
        <v>0.61694000000000004</v>
      </c>
      <c r="P24" s="39">
        <v>0.61521000000000003</v>
      </c>
      <c r="Q24" s="39">
        <v>0.50983000000000001</v>
      </c>
      <c r="R24" s="39">
        <v>0.72826999999999997</v>
      </c>
      <c r="S24" s="39">
        <v>0.75897999999999999</v>
      </c>
      <c r="T24" s="39">
        <v>0.60014999999999996</v>
      </c>
      <c r="U24" s="39">
        <v>5.3019999999999998E-2</v>
      </c>
      <c r="V24" s="39">
        <v>0.57935000000000003</v>
      </c>
      <c r="W24" s="39">
        <v>-7.4819999999999998E-2</v>
      </c>
      <c r="X24" s="39">
        <v>-3.3820000000000003E-2</v>
      </c>
      <c r="Y24" s="39">
        <v>-5.9859999999999997E-2</v>
      </c>
      <c r="Z24" s="39">
        <v>0.26424999999999998</v>
      </c>
      <c r="AA24" s="39">
        <v>0.24801999999999999</v>
      </c>
      <c r="AB24" s="39">
        <v>-0.26901000000000003</v>
      </c>
      <c r="AC24" s="39">
        <v>-0.13317000000000001</v>
      </c>
      <c r="AD24" s="39">
        <v>-0.11368</v>
      </c>
      <c r="AE24" s="39">
        <v>-2.93E-2</v>
      </c>
      <c r="AF24" s="39">
        <v>3.9820000000000001E-2</v>
      </c>
      <c r="AG24" s="39">
        <v>-0.10761999999999999</v>
      </c>
      <c r="AH24" s="39">
        <v>1</v>
      </c>
    </row>
    <row r="25" spans="1:34" ht="15" hidden="1" thickBot="1" x14ac:dyDescent="0.35">
      <c r="A25" s="95"/>
      <c r="B25" s="42" t="s">
        <v>117</v>
      </c>
      <c r="C25" s="42" t="s">
        <v>117</v>
      </c>
      <c r="D25" s="42" t="s">
        <v>117</v>
      </c>
      <c r="E25" s="42" t="s">
        <v>117</v>
      </c>
      <c r="F25" s="42" t="s">
        <v>117</v>
      </c>
      <c r="G25" s="42" t="s">
        <v>117</v>
      </c>
      <c r="H25" s="42" t="s">
        <v>117</v>
      </c>
      <c r="I25" s="42" t="s">
        <v>117</v>
      </c>
      <c r="J25" s="42" t="s">
        <v>117</v>
      </c>
      <c r="K25" s="42" t="s">
        <v>117</v>
      </c>
      <c r="L25" s="97"/>
      <c r="M25" s="42" t="s">
        <v>117</v>
      </c>
      <c r="N25" s="42" t="s">
        <v>117</v>
      </c>
      <c r="O25" s="42" t="s">
        <v>117</v>
      </c>
      <c r="P25" s="42" t="s">
        <v>117</v>
      </c>
      <c r="Q25" s="42" t="s">
        <v>117</v>
      </c>
      <c r="R25" s="42" t="s">
        <v>117</v>
      </c>
      <c r="S25" s="42" t="s">
        <v>117</v>
      </c>
      <c r="T25" s="42" t="s">
        <v>117</v>
      </c>
      <c r="U25" s="42" t="s">
        <v>117</v>
      </c>
      <c r="V25" s="42" t="s">
        <v>117</v>
      </c>
      <c r="W25" s="42" t="s">
        <v>117</v>
      </c>
      <c r="X25" s="42" t="s">
        <v>117</v>
      </c>
      <c r="Y25" s="42" t="s">
        <v>117</v>
      </c>
      <c r="Z25" s="42" t="s">
        <v>117</v>
      </c>
      <c r="AA25" s="42" t="s">
        <v>117</v>
      </c>
      <c r="AB25" s="42" t="s">
        <v>117</v>
      </c>
      <c r="AC25" s="42" t="s">
        <v>117</v>
      </c>
      <c r="AD25" s="42" t="s">
        <v>117</v>
      </c>
      <c r="AE25" s="42" t="s">
        <v>117</v>
      </c>
      <c r="AF25" s="42" t="s">
        <v>117</v>
      </c>
      <c r="AG25" s="52" t="s">
        <v>117</v>
      </c>
      <c r="AH25" s="54"/>
    </row>
    <row r="26" spans="1:34" x14ac:dyDescent="0.3">
      <c r="A26" s="94" t="s">
        <v>21</v>
      </c>
      <c r="B26" s="39">
        <v>0.24951999999999999</v>
      </c>
      <c r="C26" s="39">
        <v>0.45996999999999999</v>
      </c>
      <c r="D26" s="39">
        <v>0.20394999999999999</v>
      </c>
      <c r="E26" s="39">
        <v>0.13308</v>
      </c>
      <c r="F26" s="39">
        <v>0.19423000000000001</v>
      </c>
      <c r="G26" s="39">
        <v>2.691E-2</v>
      </c>
      <c r="H26" s="39">
        <v>-4.1430000000000002E-2</v>
      </c>
      <c r="I26" s="39">
        <v>-5.722E-2</v>
      </c>
      <c r="J26" s="39">
        <v>0.36897000000000002</v>
      </c>
      <c r="K26" s="39">
        <v>0.25606000000000001</v>
      </c>
      <c r="L26" s="39">
        <v>0.47615000000000002</v>
      </c>
      <c r="M26" s="96">
        <v>1</v>
      </c>
      <c r="N26" s="39">
        <v>0.29088999999999998</v>
      </c>
      <c r="O26" s="39">
        <v>0.38773999999999997</v>
      </c>
      <c r="P26" s="39">
        <v>0.35683999999999999</v>
      </c>
      <c r="Q26" s="39">
        <v>0.29443999999999998</v>
      </c>
      <c r="R26" s="39">
        <v>0.36945</v>
      </c>
      <c r="S26" s="39">
        <v>0.49840000000000001</v>
      </c>
      <c r="T26" s="39">
        <v>0.39673999999999998</v>
      </c>
      <c r="U26" s="39">
        <v>4.301E-2</v>
      </c>
      <c r="V26" s="39">
        <v>0.32390999999999998</v>
      </c>
      <c r="W26" s="39">
        <v>-0.13558000000000001</v>
      </c>
      <c r="X26" s="39">
        <v>-9.2259999999999995E-2</v>
      </c>
      <c r="Y26" s="39">
        <v>-0.11956</v>
      </c>
      <c r="Z26" s="39">
        <v>0.13936000000000001</v>
      </c>
      <c r="AA26" s="39">
        <v>0.12587000000000001</v>
      </c>
      <c r="AB26" s="39">
        <v>-0.21629000000000001</v>
      </c>
      <c r="AC26" s="39">
        <v>-0.12506999999999999</v>
      </c>
      <c r="AD26" s="39">
        <v>-0.1038</v>
      </c>
      <c r="AE26" s="39">
        <v>-5.1310000000000001E-2</v>
      </c>
      <c r="AF26" s="39">
        <v>6.3079999999999997E-2</v>
      </c>
      <c r="AG26" s="39">
        <v>-0.1081</v>
      </c>
      <c r="AH26" s="39">
        <v>1</v>
      </c>
    </row>
    <row r="27" spans="1:34" ht="15" hidden="1" thickBot="1" x14ac:dyDescent="0.35">
      <c r="A27" s="95"/>
      <c r="B27" s="42" t="s">
        <v>117</v>
      </c>
      <c r="C27" s="42" t="s">
        <v>117</v>
      </c>
      <c r="D27" s="42" t="s">
        <v>117</v>
      </c>
      <c r="E27" s="42" t="s">
        <v>117</v>
      </c>
      <c r="F27" s="42" t="s">
        <v>117</v>
      </c>
      <c r="G27" s="42" t="s">
        <v>117</v>
      </c>
      <c r="H27" s="42" t="s">
        <v>117</v>
      </c>
      <c r="I27" s="42" t="s">
        <v>117</v>
      </c>
      <c r="J27" s="42" t="s">
        <v>117</v>
      </c>
      <c r="K27" s="42" t="s">
        <v>117</v>
      </c>
      <c r="L27" s="42" t="s">
        <v>117</v>
      </c>
      <c r="M27" s="97"/>
      <c r="N27" s="42" t="s">
        <v>117</v>
      </c>
      <c r="O27" s="42" t="s">
        <v>117</v>
      </c>
      <c r="P27" s="42" t="s">
        <v>117</v>
      </c>
      <c r="Q27" s="42" t="s">
        <v>117</v>
      </c>
      <c r="R27" s="42" t="s">
        <v>117</v>
      </c>
      <c r="S27" s="42" t="s">
        <v>117</v>
      </c>
      <c r="T27" s="42" t="s">
        <v>117</v>
      </c>
      <c r="U27" s="42" t="s">
        <v>117</v>
      </c>
      <c r="V27" s="42" t="s">
        <v>117</v>
      </c>
      <c r="W27" s="42" t="s">
        <v>117</v>
      </c>
      <c r="X27" s="42" t="s">
        <v>117</v>
      </c>
      <c r="Y27" s="42" t="s">
        <v>117</v>
      </c>
      <c r="Z27" s="42" t="s">
        <v>117</v>
      </c>
      <c r="AA27" s="42" t="s">
        <v>117</v>
      </c>
      <c r="AB27" s="42" t="s">
        <v>117</v>
      </c>
      <c r="AC27" s="42" t="s">
        <v>117</v>
      </c>
      <c r="AD27" s="42" t="s">
        <v>117</v>
      </c>
      <c r="AE27" s="42" t="s">
        <v>117</v>
      </c>
      <c r="AF27" s="42" t="s">
        <v>117</v>
      </c>
      <c r="AG27" s="52" t="s">
        <v>117</v>
      </c>
      <c r="AH27" s="54"/>
    </row>
    <row r="28" spans="1:34" x14ac:dyDescent="0.3">
      <c r="A28" s="94" t="s">
        <v>22</v>
      </c>
      <c r="B28" s="39">
        <v>0.25159999999999999</v>
      </c>
      <c r="C28" s="39">
        <v>0.35170000000000001</v>
      </c>
      <c r="D28" s="39">
        <v>0.18690999999999999</v>
      </c>
      <c r="E28" s="39">
        <v>0.16122</v>
      </c>
      <c r="F28" s="39">
        <v>0.21292</v>
      </c>
      <c r="G28" s="39">
        <v>3.7269999999999998E-2</v>
      </c>
      <c r="H28" s="39">
        <v>-2.7300000000000001E-2</v>
      </c>
      <c r="I28" s="39">
        <v>-3.014E-2</v>
      </c>
      <c r="J28" s="39">
        <v>0.34419</v>
      </c>
      <c r="K28" s="39">
        <v>0.31356000000000001</v>
      </c>
      <c r="L28" s="39">
        <v>0.35787999999999998</v>
      </c>
      <c r="M28" s="39">
        <v>0.29088999999999998</v>
      </c>
      <c r="N28" s="96">
        <v>1</v>
      </c>
      <c r="O28" s="39">
        <v>0.31229000000000001</v>
      </c>
      <c r="P28" s="39">
        <v>0.30608999999999997</v>
      </c>
      <c r="Q28" s="39">
        <v>0.23819000000000001</v>
      </c>
      <c r="R28" s="39">
        <v>0.33018999999999998</v>
      </c>
      <c r="S28" s="39">
        <v>0.39018999999999998</v>
      </c>
      <c r="T28" s="39">
        <v>0.42674000000000001</v>
      </c>
      <c r="U28" s="39">
        <v>1.7399999999999999E-2</v>
      </c>
      <c r="V28" s="39">
        <v>0.30029</v>
      </c>
      <c r="W28" s="39">
        <v>-8.319E-2</v>
      </c>
      <c r="X28" s="39">
        <v>-3.2649999999999998E-2</v>
      </c>
      <c r="Y28" s="39">
        <v>-4.0149999999999998E-2</v>
      </c>
      <c r="Z28" s="39">
        <v>0.1182</v>
      </c>
      <c r="AA28" s="39">
        <v>0.10525</v>
      </c>
      <c r="AB28" s="39">
        <v>-0.15561</v>
      </c>
      <c r="AC28" s="39">
        <v>-5.9889999999999999E-2</v>
      </c>
      <c r="AD28" s="39">
        <v>-6.2939999999999996E-2</v>
      </c>
      <c r="AE28" s="39">
        <v>-2.828E-2</v>
      </c>
      <c r="AF28" s="39">
        <v>1.8859999999999998E-2</v>
      </c>
      <c r="AG28" s="39">
        <v>-5.5820000000000002E-2</v>
      </c>
      <c r="AH28" s="39">
        <v>1</v>
      </c>
    </row>
    <row r="29" spans="1:34" ht="15" hidden="1" thickBot="1" x14ac:dyDescent="0.35">
      <c r="A29" s="95"/>
      <c r="B29" s="42" t="s">
        <v>117</v>
      </c>
      <c r="C29" s="42" t="s">
        <v>117</v>
      </c>
      <c r="D29" s="42" t="s">
        <v>117</v>
      </c>
      <c r="E29" s="42" t="s">
        <v>117</v>
      </c>
      <c r="F29" s="42" t="s">
        <v>117</v>
      </c>
      <c r="G29" s="42" t="s">
        <v>117</v>
      </c>
      <c r="H29" s="42" t="s">
        <v>117</v>
      </c>
      <c r="I29" s="42" t="s">
        <v>117</v>
      </c>
      <c r="J29" s="42" t="s">
        <v>117</v>
      </c>
      <c r="K29" s="42" t="s">
        <v>117</v>
      </c>
      <c r="L29" s="42" t="s">
        <v>117</v>
      </c>
      <c r="M29" s="42" t="s">
        <v>117</v>
      </c>
      <c r="N29" s="97"/>
      <c r="O29" s="42" t="s">
        <v>117</v>
      </c>
      <c r="P29" s="42" t="s">
        <v>117</v>
      </c>
      <c r="Q29" s="42" t="s">
        <v>117</v>
      </c>
      <c r="R29" s="42" t="s">
        <v>117</v>
      </c>
      <c r="S29" s="42" t="s">
        <v>117</v>
      </c>
      <c r="T29" s="42" t="s">
        <v>117</v>
      </c>
      <c r="U29" s="42" t="s">
        <v>117</v>
      </c>
      <c r="V29" s="42" t="s">
        <v>117</v>
      </c>
      <c r="W29" s="42" t="s">
        <v>117</v>
      </c>
      <c r="X29" s="42" t="s">
        <v>117</v>
      </c>
      <c r="Y29" s="42" t="s">
        <v>117</v>
      </c>
      <c r="Z29" s="42" t="s">
        <v>117</v>
      </c>
      <c r="AA29" s="42" t="s">
        <v>117</v>
      </c>
      <c r="AB29" s="42" t="s">
        <v>117</v>
      </c>
      <c r="AC29" s="42" t="s">
        <v>117</v>
      </c>
      <c r="AD29" s="42" t="s">
        <v>117</v>
      </c>
      <c r="AE29" s="42" t="s">
        <v>117</v>
      </c>
      <c r="AF29" s="42" t="s">
        <v>117</v>
      </c>
      <c r="AG29" s="52" t="s">
        <v>117</v>
      </c>
      <c r="AH29" s="54"/>
    </row>
    <row r="30" spans="1:34" x14ac:dyDescent="0.3">
      <c r="A30" s="94" t="s">
        <v>23</v>
      </c>
      <c r="B30" s="39">
        <v>0.62909000000000004</v>
      </c>
      <c r="C30" s="39">
        <v>0.83687</v>
      </c>
      <c r="D30" s="39">
        <v>0.48616999999999999</v>
      </c>
      <c r="E30" s="39">
        <v>0.30541000000000001</v>
      </c>
      <c r="F30" s="39">
        <v>0.51827999999999996</v>
      </c>
      <c r="G30" s="39">
        <v>9.3899999999999997E-2</v>
      </c>
      <c r="H30" s="39">
        <v>-8.7620000000000003E-2</v>
      </c>
      <c r="I30" s="39">
        <v>-8.09E-2</v>
      </c>
      <c r="J30" s="39">
        <v>0.58603000000000005</v>
      </c>
      <c r="K30" s="39">
        <v>0.33373999999999998</v>
      </c>
      <c r="L30" s="39">
        <v>0.61694000000000004</v>
      </c>
      <c r="M30" s="39">
        <v>0.38773999999999997</v>
      </c>
      <c r="N30" s="39">
        <v>0.31229000000000001</v>
      </c>
      <c r="O30" s="96">
        <v>1</v>
      </c>
      <c r="P30" s="39">
        <v>0.70264000000000004</v>
      </c>
      <c r="Q30" s="39">
        <v>0.66420000000000001</v>
      </c>
      <c r="R30" s="39">
        <v>0.77288000000000001</v>
      </c>
      <c r="S30" s="39">
        <v>0.77993999999999997</v>
      </c>
      <c r="T30" s="39">
        <v>0.57847000000000004</v>
      </c>
      <c r="U30" s="39">
        <v>4.317E-2</v>
      </c>
      <c r="V30" s="39">
        <v>0.71419999999999995</v>
      </c>
      <c r="W30" s="39">
        <v>-3.3020000000000001E-2</v>
      </c>
      <c r="X30" s="39">
        <v>-2.9989999999999999E-2</v>
      </c>
      <c r="Y30" s="39">
        <v>-5.9959999999999999E-2</v>
      </c>
      <c r="Z30" s="39">
        <v>0.28932000000000002</v>
      </c>
      <c r="AA30" s="39">
        <v>0.27989999999999998</v>
      </c>
      <c r="AB30" s="39">
        <v>-0.26956999999999998</v>
      </c>
      <c r="AC30" s="39">
        <v>-0.15576000000000001</v>
      </c>
      <c r="AD30" s="39">
        <v>-0.13342999999999999</v>
      </c>
      <c r="AE30" s="39">
        <v>-5.5309999999999998E-2</v>
      </c>
      <c r="AF30" s="39">
        <v>5.1490000000000001E-2</v>
      </c>
      <c r="AG30" s="39">
        <v>-7.7429999999999999E-2</v>
      </c>
      <c r="AH30" s="39">
        <v>1</v>
      </c>
    </row>
    <row r="31" spans="1:34" ht="15" hidden="1" thickBot="1" x14ac:dyDescent="0.35">
      <c r="A31" s="95"/>
      <c r="B31" s="42" t="s">
        <v>117</v>
      </c>
      <c r="C31" s="42" t="s">
        <v>117</v>
      </c>
      <c r="D31" s="42" t="s">
        <v>117</v>
      </c>
      <c r="E31" s="42" t="s">
        <v>117</v>
      </c>
      <c r="F31" s="42" t="s">
        <v>117</v>
      </c>
      <c r="G31" s="42" t="s">
        <v>117</v>
      </c>
      <c r="H31" s="42" t="s">
        <v>117</v>
      </c>
      <c r="I31" s="42" t="s">
        <v>117</v>
      </c>
      <c r="J31" s="42" t="s">
        <v>117</v>
      </c>
      <c r="K31" s="42" t="s">
        <v>117</v>
      </c>
      <c r="L31" s="42" t="s">
        <v>117</v>
      </c>
      <c r="M31" s="42" t="s">
        <v>117</v>
      </c>
      <c r="N31" s="42" t="s">
        <v>117</v>
      </c>
      <c r="O31" s="97"/>
      <c r="P31" s="42" t="s">
        <v>117</v>
      </c>
      <c r="Q31" s="42" t="s">
        <v>117</v>
      </c>
      <c r="R31" s="42" t="s">
        <v>117</v>
      </c>
      <c r="S31" s="42" t="s">
        <v>117</v>
      </c>
      <c r="T31" s="42" t="s">
        <v>117</v>
      </c>
      <c r="U31" s="42" t="s">
        <v>117</v>
      </c>
      <c r="V31" s="42" t="s">
        <v>117</v>
      </c>
      <c r="W31" s="42" t="s">
        <v>117</v>
      </c>
      <c r="X31" s="42" t="s">
        <v>117</v>
      </c>
      <c r="Y31" s="42" t="s">
        <v>117</v>
      </c>
      <c r="Z31" s="42" t="s">
        <v>117</v>
      </c>
      <c r="AA31" s="42" t="s">
        <v>117</v>
      </c>
      <c r="AB31" s="42" t="s">
        <v>117</v>
      </c>
      <c r="AC31" s="42" t="s">
        <v>117</v>
      </c>
      <c r="AD31" s="42" t="s">
        <v>117</v>
      </c>
      <c r="AE31" s="42" t="s">
        <v>117</v>
      </c>
      <c r="AF31" s="42" t="s">
        <v>117</v>
      </c>
      <c r="AG31" s="52" t="s">
        <v>117</v>
      </c>
      <c r="AH31" s="54"/>
    </row>
    <row r="32" spans="1:34" x14ac:dyDescent="0.3">
      <c r="A32" s="94" t="s">
        <v>24</v>
      </c>
      <c r="B32" s="39">
        <v>0.53439000000000003</v>
      </c>
      <c r="C32" s="39">
        <v>0.71257999999999999</v>
      </c>
      <c r="D32" s="39">
        <v>0.42129</v>
      </c>
      <c r="E32" s="39">
        <v>0.34753000000000001</v>
      </c>
      <c r="F32" s="39">
        <v>0.42827999999999999</v>
      </c>
      <c r="G32" s="39">
        <v>8.3229999999999998E-2</v>
      </c>
      <c r="H32" s="39">
        <v>-5.4330000000000003E-2</v>
      </c>
      <c r="I32" s="39">
        <v>-5.2760000000000001E-2</v>
      </c>
      <c r="J32" s="39">
        <v>0.61573999999999995</v>
      </c>
      <c r="K32" s="39">
        <v>0.31274999999999997</v>
      </c>
      <c r="L32" s="39">
        <v>0.61521000000000003</v>
      </c>
      <c r="M32" s="39">
        <v>0.35683999999999999</v>
      </c>
      <c r="N32" s="39">
        <v>0.30608999999999997</v>
      </c>
      <c r="O32" s="39">
        <v>0.70264000000000004</v>
      </c>
      <c r="P32" s="96">
        <v>1</v>
      </c>
      <c r="Q32" s="39">
        <v>0.75712000000000002</v>
      </c>
      <c r="R32" s="39">
        <v>0.73753000000000002</v>
      </c>
      <c r="S32" s="39">
        <v>0.77544000000000002</v>
      </c>
      <c r="T32" s="39">
        <v>0.58584000000000003</v>
      </c>
      <c r="U32" s="39">
        <v>3.5680000000000003E-2</v>
      </c>
      <c r="V32" s="39">
        <v>0.59824999999999995</v>
      </c>
      <c r="W32" s="39">
        <v>-3.6110000000000003E-2</v>
      </c>
      <c r="X32" s="39">
        <v>2.0639999999999999E-2</v>
      </c>
      <c r="Y32" s="39">
        <v>2.2100000000000002E-3</v>
      </c>
      <c r="Z32" s="39">
        <v>0.27731</v>
      </c>
      <c r="AA32" s="39">
        <v>0.27123000000000003</v>
      </c>
      <c r="AB32" s="39">
        <v>-0.26088</v>
      </c>
      <c r="AC32" s="39">
        <v>-0.14835000000000001</v>
      </c>
      <c r="AD32" s="39">
        <v>-0.12583</v>
      </c>
      <c r="AE32" s="39">
        <v>-4.9480000000000003E-2</v>
      </c>
      <c r="AF32" s="39">
        <v>6.4199999999999993E-2</v>
      </c>
      <c r="AG32" s="39">
        <v>-3.7139999999999999E-2</v>
      </c>
      <c r="AH32" s="39">
        <v>1</v>
      </c>
    </row>
    <row r="33" spans="1:34" ht="15" hidden="1" thickBot="1" x14ac:dyDescent="0.35">
      <c r="A33" s="95"/>
      <c r="B33" s="42" t="s">
        <v>117</v>
      </c>
      <c r="C33" s="42" t="s">
        <v>117</v>
      </c>
      <c r="D33" s="42" t="s">
        <v>117</v>
      </c>
      <c r="E33" s="42" t="s">
        <v>117</v>
      </c>
      <c r="F33" s="42" t="s">
        <v>117</v>
      </c>
      <c r="G33" s="42" t="s">
        <v>117</v>
      </c>
      <c r="H33" s="42" t="s">
        <v>117</v>
      </c>
      <c r="I33" s="42" t="s">
        <v>117</v>
      </c>
      <c r="J33" s="42" t="s">
        <v>117</v>
      </c>
      <c r="K33" s="42" t="s">
        <v>117</v>
      </c>
      <c r="L33" s="42" t="s">
        <v>117</v>
      </c>
      <c r="M33" s="42" t="s">
        <v>117</v>
      </c>
      <c r="N33" s="42" t="s">
        <v>117</v>
      </c>
      <c r="O33" s="42" t="s">
        <v>117</v>
      </c>
      <c r="P33" s="97"/>
      <c r="Q33" s="42" t="s">
        <v>117</v>
      </c>
      <c r="R33" s="42" t="s">
        <v>117</v>
      </c>
      <c r="S33" s="42" t="s">
        <v>117</v>
      </c>
      <c r="T33" s="42" t="s">
        <v>117</v>
      </c>
      <c r="U33" s="42" t="s">
        <v>117</v>
      </c>
      <c r="V33" s="42" t="s">
        <v>117</v>
      </c>
      <c r="W33" s="42" t="s">
        <v>117</v>
      </c>
      <c r="X33" s="42" t="s">
        <v>117</v>
      </c>
      <c r="Y33" s="42">
        <v>0.55669999999999997</v>
      </c>
      <c r="Z33" s="42" t="s">
        <v>117</v>
      </c>
      <c r="AA33" s="42" t="s">
        <v>117</v>
      </c>
      <c r="AB33" s="42" t="s">
        <v>117</v>
      </c>
      <c r="AC33" s="42" t="s">
        <v>117</v>
      </c>
      <c r="AD33" s="42" t="s">
        <v>117</v>
      </c>
      <c r="AE33" s="42" t="s">
        <v>117</v>
      </c>
      <c r="AF33" s="42" t="s">
        <v>117</v>
      </c>
      <c r="AG33" s="52" t="s">
        <v>117</v>
      </c>
      <c r="AH33" s="54"/>
    </row>
    <row r="34" spans="1:34" x14ac:dyDescent="0.3">
      <c r="A34" s="94" t="s">
        <v>25</v>
      </c>
      <c r="B34" s="39">
        <v>0.40716000000000002</v>
      </c>
      <c r="C34" s="39">
        <v>0.58903000000000005</v>
      </c>
      <c r="D34" s="39">
        <v>0.32962000000000002</v>
      </c>
      <c r="E34" s="39">
        <v>0.21240999999999999</v>
      </c>
      <c r="F34" s="39">
        <v>0.32890999999999998</v>
      </c>
      <c r="G34" s="39">
        <v>3.1119999999999998E-2</v>
      </c>
      <c r="H34" s="39">
        <v>-4.5620000000000001E-2</v>
      </c>
      <c r="I34" s="39">
        <v>-4.1829999999999999E-2</v>
      </c>
      <c r="J34" s="39">
        <v>0.45395999999999997</v>
      </c>
      <c r="K34" s="39">
        <v>0.26930999999999999</v>
      </c>
      <c r="L34" s="39">
        <v>0.50983000000000001</v>
      </c>
      <c r="M34" s="39">
        <v>0.29443999999999998</v>
      </c>
      <c r="N34" s="39">
        <v>0.23819000000000001</v>
      </c>
      <c r="O34" s="39">
        <v>0.66420000000000001</v>
      </c>
      <c r="P34" s="39">
        <v>0.75712000000000002</v>
      </c>
      <c r="Q34" s="96">
        <v>1</v>
      </c>
      <c r="R34" s="39">
        <v>0.61526999999999998</v>
      </c>
      <c r="S34" s="39">
        <v>0.67018</v>
      </c>
      <c r="T34" s="39">
        <v>0.45406999999999997</v>
      </c>
      <c r="U34" s="39">
        <v>3.3450000000000001E-2</v>
      </c>
      <c r="V34" s="39">
        <v>0.55918999999999996</v>
      </c>
      <c r="W34" s="39">
        <v>-3.2239999999999998E-2</v>
      </c>
      <c r="X34" s="39">
        <v>8.0339999999999995E-2</v>
      </c>
      <c r="Y34" s="39">
        <v>8.5150000000000003E-2</v>
      </c>
      <c r="Z34" s="39">
        <v>0.25834000000000001</v>
      </c>
      <c r="AA34" s="39">
        <v>0.25427</v>
      </c>
      <c r="AB34" s="39">
        <v>-0.2346</v>
      </c>
      <c r="AC34" s="39">
        <v>-0.12488</v>
      </c>
      <c r="AD34" s="39">
        <v>-9.6290000000000001E-2</v>
      </c>
      <c r="AE34" s="39">
        <v>-2.733E-2</v>
      </c>
      <c r="AF34" s="39">
        <v>6.8330000000000002E-2</v>
      </c>
      <c r="AG34" s="39">
        <v>-6.5780000000000005E-2</v>
      </c>
      <c r="AH34" s="39">
        <v>1</v>
      </c>
    </row>
    <row r="35" spans="1:34" ht="15" hidden="1" thickBot="1" x14ac:dyDescent="0.35">
      <c r="A35" s="95"/>
      <c r="B35" s="42" t="s">
        <v>117</v>
      </c>
      <c r="C35" s="42" t="s">
        <v>117</v>
      </c>
      <c r="D35" s="42" t="s">
        <v>117</v>
      </c>
      <c r="E35" s="42" t="s">
        <v>117</v>
      </c>
      <c r="F35" s="42" t="s">
        <v>117</v>
      </c>
      <c r="G35" s="42" t="s">
        <v>117</v>
      </c>
      <c r="H35" s="42" t="s">
        <v>117</v>
      </c>
      <c r="I35" s="42" t="s">
        <v>117</v>
      </c>
      <c r="J35" s="42" t="s">
        <v>117</v>
      </c>
      <c r="K35" s="42" t="s">
        <v>117</v>
      </c>
      <c r="L35" s="42" t="s">
        <v>117</v>
      </c>
      <c r="M35" s="42" t="s">
        <v>117</v>
      </c>
      <c r="N35" s="42" t="s">
        <v>117</v>
      </c>
      <c r="O35" s="42" t="s">
        <v>117</v>
      </c>
      <c r="P35" s="42" t="s">
        <v>117</v>
      </c>
      <c r="Q35" s="97"/>
      <c r="R35" s="42" t="s">
        <v>117</v>
      </c>
      <c r="S35" s="42" t="s">
        <v>117</v>
      </c>
      <c r="T35" s="42" t="s">
        <v>117</v>
      </c>
      <c r="U35" s="42" t="s">
        <v>117</v>
      </c>
      <c r="V35" s="42" t="s">
        <v>117</v>
      </c>
      <c r="W35" s="42" t="s">
        <v>117</v>
      </c>
      <c r="X35" s="42" t="s">
        <v>117</v>
      </c>
      <c r="Y35" s="42" t="s">
        <v>117</v>
      </c>
      <c r="Z35" s="42" t="s">
        <v>117</v>
      </c>
      <c r="AA35" s="42" t="s">
        <v>117</v>
      </c>
      <c r="AB35" s="42" t="s">
        <v>117</v>
      </c>
      <c r="AC35" s="42" t="s">
        <v>117</v>
      </c>
      <c r="AD35" s="42" t="s">
        <v>117</v>
      </c>
      <c r="AE35" s="42" t="s">
        <v>117</v>
      </c>
      <c r="AF35" s="42" t="s">
        <v>117</v>
      </c>
      <c r="AG35" s="52" t="s">
        <v>117</v>
      </c>
      <c r="AH35" s="54"/>
    </row>
    <row r="36" spans="1:34" x14ac:dyDescent="0.3">
      <c r="A36" s="94" t="s">
        <v>26</v>
      </c>
      <c r="B36" s="39">
        <v>0.67706</v>
      </c>
      <c r="C36" s="39">
        <v>0.77442999999999995</v>
      </c>
      <c r="D36" s="39">
        <v>0.54801999999999995</v>
      </c>
      <c r="E36" s="39">
        <v>0.44363000000000002</v>
      </c>
      <c r="F36" s="39">
        <v>0.51812999999999998</v>
      </c>
      <c r="G36" s="39">
        <v>0.11860999999999999</v>
      </c>
      <c r="H36" s="39">
        <v>-8.5989999999999997E-2</v>
      </c>
      <c r="I36" s="39">
        <v>-8.4290000000000004E-2</v>
      </c>
      <c r="J36" s="39">
        <v>0.63866000000000001</v>
      </c>
      <c r="K36" s="39">
        <v>0.37829000000000002</v>
      </c>
      <c r="L36" s="39">
        <v>0.72826999999999997</v>
      </c>
      <c r="M36" s="39">
        <v>0.36945</v>
      </c>
      <c r="N36" s="39">
        <v>0.33018999999999998</v>
      </c>
      <c r="O36" s="39">
        <v>0.77288000000000001</v>
      </c>
      <c r="P36" s="39">
        <v>0.73753000000000002</v>
      </c>
      <c r="Q36" s="39">
        <v>0.61526999999999998</v>
      </c>
      <c r="R36" s="96">
        <v>1</v>
      </c>
      <c r="S36" s="39">
        <v>0.72063999999999995</v>
      </c>
      <c r="T36" s="39">
        <v>0.63893</v>
      </c>
      <c r="U36" s="39">
        <v>4.827E-2</v>
      </c>
      <c r="V36" s="39">
        <v>0.69216</v>
      </c>
      <c r="W36" s="39">
        <v>3.0130000000000001E-2</v>
      </c>
      <c r="X36" s="39">
        <v>6.3E-3</v>
      </c>
      <c r="Y36" s="39">
        <v>-1.6990000000000002E-2</v>
      </c>
      <c r="Z36" s="39">
        <v>0.34501999999999999</v>
      </c>
      <c r="AA36" s="39">
        <v>0.33212000000000003</v>
      </c>
      <c r="AB36" s="39">
        <v>-0.25955</v>
      </c>
      <c r="AC36" s="39">
        <v>-0.12081</v>
      </c>
      <c r="AD36" s="39">
        <v>-0.10629</v>
      </c>
      <c r="AE36" s="39">
        <v>-2.6929999999999999E-2</v>
      </c>
      <c r="AF36" s="39">
        <v>3.0460000000000001E-2</v>
      </c>
      <c r="AG36" s="39">
        <v>-5.0319999999999997E-2</v>
      </c>
      <c r="AH36" s="39">
        <v>1</v>
      </c>
    </row>
    <row r="37" spans="1:34" ht="15" hidden="1" thickBot="1" x14ac:dyDescent="0.35">
      <c r="A37" s="95"/>
      <c r="B37" s="42" t="s">
        <v>117</v>
      </c>
      <c r="C37" s="42" t="s">
        <v>117</v>
      </c>
      <c r="D37" s="42" t="s">
        <v>117</v>
      </c>
      <c r="E37" s="42" t="s">
        <v>117</v>
      </c>
      <c r="F37" s="42" t="s">
        <v>117</v>
      </c>
      <c r="G37" s="42" t="s">
        <v>117</v>
      </c>
      <c r="H37" s="42" t="s">
        <v>117</v>
      </c>
      <c r="I37" s="42" t="s">
        <v>117</v>
      </c>
      <c r="J37" s="42" t="s">
        <v>117</v>
      </c>
      <c r="K37" s="42" t="s">
        <v>117</v>
      </c>
      <c r="L37" s="42" t="s">
        <v>117</v>
      </c>
      <c r="M37" s="42" t="s">
        <v>117</v>
      </c>
      <c r="N37" s="42" t="s">
        <v>117</v>
      </c>
      <c r="O37" s="42" t="s">
        <v>117</v>
      </c>
      <c r="P37" s="42" t="s">
        <v>117</v>
      </c>
      <c r="Q37" s="42" t="s">
        <v>117</v>
      </c>
      <c r="R37" s="97"/>
      <c r="S37" s="42" t="s">
        <v>117</v>
      </c>
      <c r="T37" s="42" t="s">
        <v>117</v>
      </c>
      <c r="U37" s="42" t="s">
        <v>117</v>
      </c>
      <c r="V37" s="42" t="s">
        <v>117</v>
      </c>
      <c r="W37" s="42" t="s">
        <v>117</v>
      </c>
      <c r="X37" s="42">
        <v>9.2999999999999999E-2</v>
      </c>
      <c r="Y37" s="42" t="s">
        <v>117</v>
      </c>
      <c r="Z37" s="42" t="s">
        <v>117</v>
      </c>
      <c r="AA37" s="42" t="s">
        <v>117</v>
      </c>
      <c r="AB37" s="42" t="s">
        <v>117</v>
      </c>
      <c r="AC37" s="42" t="s">
        <v>117</v>
      </c>
      <c r="AD37" s="42" t="s">
        <v>117</v>
      </c>
      <c r="AE37" s="42" t="s">
        <v>117</v>
      </c>
      <c r="AF37" s="42" t="s">
        <v>117</v>
      </c>
      <c r="AG37" s="52" t="s">
        <v>117</v>
      </c>
      <c r="AH37" s="54"/>
    </row>
    <row r="38" spans="1:34" x14ac:dyDescent="0.3">
      <c r="A38" s="94" t="s">
        <v>27</v>
      </c>
      <c r="B38" s="39">
        <v>0.50419000000000003</v>
      </c>
      <c r="C38" s="39">
        <v>0.78983000000000003</v>
      </c>
      <c r="D38" s="39">
        <v>0.38950000000000001</v>
      </c>
      <c r="E38" s="39">
        <v>0.29544999999999999</v>
      </c>
      <c r="F38" s="39">
        <v>0.41619</v>
      </c>
      <c r="G38" s="39">
        <v>6.2019999999999999E-2</v>
      </c>
      <c r="H38" s="39">
        <v>-6.1269999999999998E-2</v>
      </c>
      <c r="I38" s="39">
        <v>-5.3150000000000003E-2</v>
      </c>
      <c r="J38" s="39">
        <v>0.65698999999999996</v>
      </c>
      <c r="K38" s="39">
        <v>0.39289000000000002</v>
      </c>
      <c r="L38" s="39">
        <v>0.75897999999999999</v>
      </c>
      <c r="M38" s="39">
        <v>0.49840000000000001</v>
      </c>
      <c r="N38" s="39">
        <v>0.39018999999999998</v>
      </c>
      <c r="O38" s="39">
        <v>0.77993999999999997</v>
      </c>
      <c r="P38" s="39">
        <v>0.77544000000000002</v>
      </c>
      <c r="Q38" s="39">
        <v>0.67018</v>
      </c>
      <c r="R38" s="39">
        <v>0.72063999999999995</v>
      </c>
      <c r="S38" s="96">
        <v>1</v>
      </c>
      <c r="T38" s="39">
        <v>0.66503000000000001</v>
      </c>
      <c r="U38" s="39">
        <v>4.3799999999999999E-2</v>
      </c>
      <c r="V38" s="39">
        <v>0.69884999999999997</v>
      </c>
      <c r="W38" s="39">
        <v>-0.10578</v>
      </c>
      <c r="X38" s="39">
        <v>-5.4089999999999999E-2</v>
      </c>
      <c r="Y38" s="39">
        <v>-8.2519999999999996E-2</v>
      </c>
      <c r="Z38" s="39">
        <v>0.27817999999999998</v>
      </c>
      <c r="AA38" s="39">
        <v>0.26673999999999998</v>
      </c>
      <c r="AB38" s="39">
        <v>-0.30764000000000002</v>
      </c>
      <c r="AC38" s="39">
        <v>-0.15523000000000001</v>
      </c>
      <c r="AD38" s="39">
        <v>-0.12827</v>
      </c>
      <c r="AE38" s="39">
        <v>-3.6929999999999998E-2</v>
      </c>
      <c r="AF38" s="39">
        <v>5.9740000000000001E-2</v>
      </c>
      <c r="AG38" s="39">
        <v>-0.10081</v>
      </c>
      <c r="AH38" s="39">
        <v>1</v>
      </c>
    </row>
    <row r="39" spans="1:34" ht="15" hidden="1" thickBot="1" x14ac:dyDescent="0.35">
      <c r="A39" s="95"/>
      <c r="B39" s="42" t="s">
        <v>117</v>
      </c>
      <c r="C39" s="42" t="s">
        <v>117</v>
      </c>
      <c r="D39" s="42" t="s">
        <v>117</v>
      </c>
      <c r="E39" s="42" t="s">
        <v>117</v>
      </c>
      <c r="F39" s="42" t="s">
        <v>117</v>
      </c>
      <c r="G39" s="42" t="s">
        <v>117</v>
      </c>
      <c r="H39" s="42" t="s">
        <v>117</v>
      </c>
      <c r="I39" s="42" t="s">
        <v>117</v>
      </c>
      <c r="J39" s="42" t="s">
        <v>117</v>
      </c>
      <c r="K39" s="42" t="s">
        <v>117</v>
      </c>
      <c r="L39" s="42" t="s">
        <v>117</v>
      </c>
      <c r="M39" s="42" t="s">
        <v>117</v>
      </c>
      <c r="N39" s="42" t="s">
        <v>117</v>
      </c>
      <c r="O39" s="42" t="s">
        <v>117</v>
      </c>
      <c r="P39" s="42" t="s">
        <v>117</v>
      </c>
      <c r="Q39" s="42" t="s">
        <v>117</v>
      </c>
      <c r="R39" s="42" t="s">
        <v>117</v>
      </c>
      <c r="S39" s="97"/>
      <c r="T39" s="42" t="s">
        <v>117</v>
      </c>
      <c r="U39" s="42" t="s">
        <v>117</v>
      </c>
      <c r="V39" s="42" t="s">
        <v>117</v>
      </c>
      <c r="W39" s="42" t="s">
        <v>117</v>
      </c>
      <c r="X39" s="42" t="s">
        <v>117</v>
      </c>
      <c r="Y39" s="42" t="s">
        <v>117</v>
      </c>
      <c r="Z39" s="42" t="s">
        <v>117</v>
      </c>
      <c r="AA39" s="42" t="s">
        <v>117</v>
      </c>
      <c r="AB39" s="42" t="s">
        <v>117</v>
      </c>
      <c r="AC39" s="42" t="s">
        <v>117</v>
      </c>
      <c r="AD39" s="42" t="s">
        <v>117</v>
      </c>
      <c r="AE39" s="42" t="s">
        <v>117</v>
      </c>
      <c r="AF39" s="42" t="s">
        <v>117</v>
      </c>
      <c r="AG39" s="52" t="s">
        <v>117</v>
      </c>
      <c r="AH39" s="54"/>
    </row>
    <row r="40" spans="1:34" x14ac:dyDescent="0.3">
      <c r="A40" s="94" t="s">
        <v>28</v>
      </c>
      <c r="B40" s="39">
        <v>0.48908000000000001</v>
      </c>
      <c r="C40" s="39">
        <v>0.64481999999999995</v>
      </c>
      <c r="D40" s="39">
        <v>0.38385999999999998</v>
      </c>
      <c r="E40" s="39">
        <v>0.29358000000000001</v>
      </c>
      <c r="F40" s="39">
        <v>0.38666</v>
      </c>
      <c r="G40" s="39">
        <v>0.11336</v>
      </c>
      <c r="H40" s="39">
        <v>-7.7460000000000001E-2</v>
      </c>
      <c r="I40" s="39">
        <v>-6.3130000000000006E-2</v>
      </c>
      <c r="J40" s="39">
        <v>0.79434000000000005</v>
      </c>
      <c r="K40" s="39">
        <v>0.76168000000000002</v>
      </c>
      <c r="L40" s="39">
        <v>0.60014999999999996</v>
      </c>
      <c r="M40" s="39">
        <v>0.39673999999999998</v>
      </c>
      <c r="N40" s="39">
        <v>0.42674000000000001</v>
      </c>
      <c r="O40" s="39">
        <v>0.57847000000000004</v>
      </c>
      <c r="P40" s="39">
        <v>0.58584000000000003</v>
      </c>
      <c r="Q40" s="39">
        <v>0.45406999999999997</v>
      </c>
      <c r="R40" s="39">
        <v>0.63893</v>
      </c>
      <c r="S40" s="39">
        <v>0.66503000000000001</v>
      </c>
      <c r="T40" s="96">
        <v>1</v>
      </c>
      <c r="U40" s="39">
        <v>4.4040000000000003E-2</v>
      </c>
      <c r="V40" s="39">
        <v>0.53879999999999995</v>
      </c>
      <c r="W40" s="39">
        <v>-8.6190000000000003E-2</v>
      </c>
      <c r="X40" s="39">
        <v>-3.3300000000000003E-2</v>
      </c>
      <c r="Y40" s="39">
        <v>-5.9799999999999999E-2</v>
      </c>
      <c r="Z40" s="39">
        <v>0.23352000000000001</v>
      </c>
      <c r="AA40" s="39">
        <v>0.22128</v>
      </c>
      <c r="AB40" s="39">
        <v>-0.25689000000000001</v>
      </c>
      <c r="AC40" s="39">
        <v>-0.12059</v>
      </c>
      <c r="AD40" s="39">
        <v>-9.9729999999999999E-2</v>
      </c>
      <c r="AE40" s="39">
        <v>-2.8240000000000001E-2</v>
      </c>
      <c r="AF40" s="39">
        <v>3.95E-2</v>
      </c>
      <c r="AG40" s="39">
        <v>-7.0949999999999999E-2</v>
      </c>
      <c r="AH40" s="39">
        <v>1</v>
      </c>
    </row>
    <row r="41" spans="1:34" ht="15" hidden="1" thickBot="1" x14ac:dyDescent="0.35">
      <c r="A41" s="95"/>
      <c r="B41" s="42" t="s">
        <v>117</v>
      </c>
      <c r="C41" s="42" t="s">
        <v>117</v>
      </c>
      <c r="D41" s="42" t="s">
        <v>117</v>
      </c>
      <c r="E41" s="42" t="s">
        <v>117</v>
      </c>
      <c r="F41" s="42" t="s">
        <v>117</v>
      </c>
      <c r="G41" s="42" t="s">
        <v>117</v>
      </c>
      <c r="H41" s="42" t="s">
        <v>117</v>
      </c>
      <c r="I41" s="42" t="s">
        <v>117</v>
      </c>
      <c r="J41" s="42" t="s">
        <v>117</v>
      </c>
      <c r="K41" s="42" t="s">
        <v>117</v>
      </c>
      <c r="L41" s="42" t="s">
        <v>117</v>
      </c>
      <c r="M41" s="42" t="s">
        <v>117</v>
      </c>
      <c r="N41" s="42" t="s">
        <v>117</v>
      </c>
      <c r="O41" s="42" t="s">
        <v>117</v>
      </c>
      <c r="P41" s="42" t="s">
        <v>117</v>
      </c>
      <c r="Q41" s="42" t="s">
        <v>117</v>
      </c>
      <c r="R41" s="42" t="s">
        <v>117</v>
      </c>
      <c r="S41" s="42" t="s">
        <v>117</v>
      </c>
      <c r="T41" s="97"/>
      <c r="U41" s="42" t="s">
        <v>117</v>
      </c>
      <c r="V41" s="42" t="s">
        <v>117</v>
      </c>
      <c r="W41" s="42" t="s">
        <v>117</v>
      </c>
      <c r="X41" s="42" t="s">
        <v>117</v>
      </c>
      <c r="Y41" s="42" t="s">
        <v>117</v>
      </c>
      <c r="Z41" s="42" t="s">
        <v>117</v>
      </c>
      <c r="AA41" s="42" t="s">
        <v>117</v>
      </c>
      <c r="AB41" s="42" t="s">
        <v>117</v>
      </c>
      <c r="AC41" s="42" t="s">
        <v>117</v>
      </c>
      <c r="AD41" s="42" t="s">
        <v>117</v>
      </c>
      <c r="AE41" s="42" t="s">
        <v>117</v>
      </c>
      <c r="AF41" s="42" t="s">
        <v>117</v>
      </c>
      <c r="AG41" s="52" t="s">
        <v>117</v>
      </c>
      <c r="AH41" s="54"/>
    </row>
    <row r="42" spans="1:34" x14ac:dyDescent="0.3">
      <c r="A42" s="94" t="s">
        <v>29</v>
      </c>
      <c r="B42" s="39">
        <v>4.0989999999999999E-2</v>
      </c>
      <c r="C42" s="39">
        <v>4.7260000000000003E-2</v>
      </c>
      <c r="D42" s="39">
        <v>3.6850000000000001E-2</v>
      </c>
      <c r="E42" s="39">
        <v>2.5100000000000001E-2</v>
      </c>
      <c r="F42" s="39">
        <v>2.29E-2</v>
      </c>
      <c r="G42" s="39">
        <v>1.9949999999999999E-2</v>
      </c>
      <c r="H42" s="39">
        <v>-6.3899999999999998E-3</v>
      </c>
      <c r="I42" s="39">
        <v>-9.0299999999999998E-3</v>
      </c>
      <c r="J42" s="39">
        <v>1.753E-2</v>
      </c>
      <c r="K42" s="39">
        <v>5.7480000000000003E-2</v>
      </c>
      <c r="L42" s="39">
        <v>5.3019999999999998E-2</v>
      </c>
      <c r="M42" s="39">
        <v>4.301E-2</v>
      </c>
      <c r="N42" s="39">
        <v>1.7399999999999999E-2</v>
      </c>
      <c r="O42" s="39">
        <v>4.317E-2</v>
      </c>
      <c r="P42" s="39">
        <v>3.5680000000000003E-2</v>
      </c>
      <c r="Q42" s="39">
        <v>3.3450000000000001E-2</v>
      </c>
      <c r="R42" s="39">
        <v>4.827E-2</v>
      </c>
      <c r="S42" s="39">
        <v>4.3799999999999999E-2</v>
      </c>
      <c r="T42" s="39">
        <v>4.4040000000000003E-2</v>
      </c>
      <c r="U42" s="96">
        <v>1</v>
      </c>
      <c r="V42" s="39">
        <v>4.6489999999999997E-2</v>
      </c>
      <c r="W42" s="39">
        <v>3.9100000000000003E-3</v>
      </c>
      <c r="X42" s="39">
        <v>5.3600000000000002E-3</v>
      </c>
      <c r="Y42" s="39">
        <v>4.4000000000000002E-4</v>
      </c>
      <c r="Z42" s="39">
        <v>3.8960000000000002E-2</v>
      </c>
      <c r="AA42" s="39">
        <v>3.8519999999999999E-2</v>
      </c>
      <c r="AB42" s="39">
        <v>-2.86E-2</v>
      </c>
      <c r="AC42" s="39">
        <v>-9.8499999999999994E-3</v>
      </c>
      <c r="AD42" s="39">
        <v>-9.2099999999999994E-3</v>
      </c>
      <c r="AE42" s="39">
        <v>-3.9699999999999996E-3</v>
      </c>
      <c r="AF42" s="39">
        <v>1.6199999999999999E-3</v>
      </c>
      <c r="AG42" s="39">
        <v>-8.8100000000000001E-3</v>
      </c>
      <c r="AH42" s="39">
        <v>1</v>
      </c>
    </row>
    <row r="43" spans="1:34" ht="15" hidden="1" thickBot="1" x14ac:dyDescent="0.35">
      <c r="A43" s="95"/>
      <c r="B43" s="42" t="s">
        <v>117</v>
      </c>
      <c r="C43" s="42" t="s">
        <v>117</v>
      </c>
      <c r="D43" s="42" t="s">
        <v>117</v>
      </c>
      <c r="E43" s="42" t="s">
        <v>117</v>
      </c>
      <c r="F43" s="42" t="s">
        <v>117</v>
      </c>
      <c r="G43" s="42" t="s">
        <v>117</v>
      </c>
      <c r="H43" s="42">
        <v>8.8599999999999998E-2</v>
      </c>
      <c r="I43" s="42">
        <v>1.61E-2</v>
      </c>
      <c r="J43" s="42" t="s">
        <v>117</v>
      </c>
      <c r="K43" s="42" t="s">
        <v>117</v>
      </c>
      <c r="L43" s="42" t="s">
        <v>117</v>
      </c>
      <c r="M43" s="42" t="s">
        <v>117</v>
      </c>
      <c r="N43" s="42" t="s">
        <v>117</v>
      </c>
      <c r="O43" s="42" t="s">
        <v>117</v>
      </c>
      <c r="P43" s="42" t="s">
        <v>117</v>
      </c>
      <c r="Q43" s="42" t="s">
        <v>117</v>
      </c>
      <c r="R43" s="42" t="s">
        <v>117</v>
      </c>
      <c r="S43" s="42" t="s">
        <v>117</v>
      </c>
      <c r="T43" s="42" t="s">
        <v>117</v>
      </c>
      <c r="U43" s="97"/>
      <c r="V43" s="42" t="s">
        <v>117</v>
      </c>
      <c r="W43" s="42">
        <v>0.29749999999999999</v>
      </c>
      <c r="X43" s="42">
        <v>0.15340000000000001</v>
      </c>
      <c r="Y43" s="42">
        <v>0.90669999999999995</v>
      </c>
      <c r="Z43" s="42" t="s">
        <v>117</v>
      </c>
      <c r="AA43" s="42" t="s">
        <v>117</v>
      </c>
      <c r="AB43" s="42" t="s">
        <v>117</v>
      </c>
      <c r="AC43" s="42">
        <v>8.6999999999999994E-3</v>
      </c>
      <c r="AD43" s="42">
        <v>1.41E-2</v>
      </c>
      <c r="AE43" s="42">
        <v>0.28989999999999999</v>
      </c>
      <c r="AF43" s="42">
        <v>0.66510000000000002</v>
      </c>
      <c r="AG43" s="52">
        <v>1.8800000000000001E-2</v>
      </c>
      <c r="AH43" s="54"/>
    </row>
    <row r="44" spans="1:34" x14ac:dyDescent="0.3">
      <c r="A44" s="94" t="s">
        <v>30</v>
      </c>
      <c r="B44" s="39">
        <v>0.51758000000000004</v>
      </c>
      <c r="C44" s="39">
        <v>0.68252000000000002</v>
      </c>
      <c r="D44" s="39">
        <v>0.39662999999999998</v>
      </c>
      <c r="E44" s="39">
        <v>0.31191999999999998</v>
      </c>
      <c r="F44" s="39">
        <v>0.43106</v>
      </c>
      <c r="G44" s="39">
        <v>7.3719999999999994E-2</v>
      </c>
      <c r="H44" s="39">
        <v>-8.5040000000000004E-2</v>
      </c>
      <c r="I44" s="39">
        <v>-7.5310000000000002E-2</v>
      </c>
      <c r="J44" s="39">
        <v>0.48093000000000002</v>
      </c>
      <c r="K44" s="39">
        <v>0.38290999999999997</v>
      </c>
      <c r="L44" s="39">
        <v>0.57935000000000003</v>
      </c>
      <c r="M44" s="39">
        <v>0.32390999999999998</v>
      </c>
      <c r="N44" s="39">
        <v>0.30029</v>
      </c>
      <c r="O44" s="39">
        <v>0.71419999999999995</v>
      </c>
      <c r="P44" s="39">
        <v>0.59824999999999995</v>
      </c>
      <c r="Q44" s="39">
        <v>0.55918999999999996</v>
      </c>
      <c r="R44" s="39">
        <v>0.69216</v>
      </c>
      <c r="S44" s="39">
        <v>0.69884999999999997</v>
      </c>
      <c r="T44" s="39">
        <v>0.53879999999999995</v>
      </c>
      <c r="U44" s="39">
        <v>4.6489999999999997E-2</v>
      </c>
      <c r="V44" s="96">
        <v>1</v>
      </c>
      <c r="W44" s="39">
        <v>-1.9859999999999999E-2</v>
      </c>
      <c r="X44" s="39">
        <v>-1.2880000000000001E-2</v>
      </c>
      <c r="Y44" s="39">
        <v>-3.1280000000000002E-2</v>
      </c>
      <c r="Z44" s="39">
        <v>0.25953999999999999</v>
      </c>
      <c r="AA44" s="39">
        <v>0.24651999999999999</v>
      </c>
      <c r="AB44" s="39">
        <v>-0.21843000000000001</v>
      </c>
      <c r="AC44" s="39">
        <v>-9.1579999999999995E-2</v>
      </c>
      <c r="AD44" s="39">
        <v>-6.9529999999999995E-2</v>
      </c>
      <c r="AE44" s="39">
        <v>-1.333E-2</v>
      </c>
      <c r="AF44" s="39">
        <v>4.446E-2</v>
      </c>
      <c r="AG44" s="39">
        <v>-5.0569999999999997E-2</v>
      </c>
      <c r="AH44" s="39">
        <v>1</v>
      </c>
    </row>
    <row r="45" spans="1:34" ht="15" hidden="1" thickBot="1" x14ac:dyDescent="0.35">
      <c r="A45" s="95"/>
      <c r="B45" s="42" t="s">
        <v>117</v>
      </c>
      <c r="C45" s="42" t="s">
        <v>117</v>
      </c>
      <c r="D45" s="42" t="s">
        <v>117</v>
      </c>
      <c r="E45" s="42" t="s">
        <v>117</v>
      </c>
      <c r="F45" s="42" t="s">
        <v>117</v>
      </c>
      <c r="G45" s="42" t="s">
        <v>117</v>
      </c>
      <c r="H45" s="42" t="s">
        <v>117</v>
      </c>
      <c r="I45" s="42" t="s">
        <v>117</v>
      </c>
      <c r="J45" s="42" t="s">
        <v>117</v>
      </c>
      <c r="K45" s="42" t="s">
        <v>117</v>
      </c>
      <c r="L45" s="42" t="s">
        <v>117</v>
      </c>
      <c r="M45" s="42" t="s">
        <v>117</v>
      </c>
      <c r="N45" s="42" t="s">
        <v>117</v>
      </c>
      <c r="O45" s="42" t="s">
        <v>117</v>
      </c>
      <c r="P45" s="42" t="s">
        <v>117</v>
      </c>
      <c r="Q45" s="42" t="s">
        <v>117</v>
      </c>
      <c r="R45" s="42" t="s">
        <v>117</v>
      </c>
      <c r="S45" s="42" t="s">
        <v>117</v>
      </c>
      <c r="T45" s="42" t="s">
        <v>117</v>
      </c>
      <c r="U45" s="42" t="s">
        <v>117</v>
      </c>
      <c r="V45" s="97"/>
      <c r="W45" s="42" t="s">
        <v>117</v>
      </c>
      <c r="X45" s="42">
        <v>5.9999999999999995E-4</v>
      </c>
      <c r="Y45" s="42" t="s">
        <v>117</v>
      </c>
      <c r="Z45" s="42" t="s">
        <v>117</v>
      </c>
      <c r="AA45" s="42" t="s">
        <v>117</v>
      </c>
      <c r="AB45" s="42" t="s">
        <v>117</v>
      </c>
      <c r="AC45" s="42" t="s">
        <v>117</v>
      </c>
      <c r="AD45" s="42" t="s">
        <v>117</v>
      </c>
      <c r="AE45" s="42">
        <v>4.0000000000000002E-4</v>
      </c>
      <c r="AF45" s="42" t="s">
        <v>117</v>
      </c>
      <c r="AG45" s="52" t="s">
        <v>117</v>
      </c>
      <c r="AH45" s="53"/>
    </row>
    <row r="46" spans="1:34" x14ac:dyDescent="0.3">
      <c r="A46" s="94" t="s">
        <v>32</v>
      </c>
      <c r="B46" s="39">
        <v>-3.1800000000000001E-3</v>
      </c>
      <c r="C46" s="39">
        <v>-7.8130000000000005E-2</v>
      </c>
      <c r="D46" s="39">
        <v>-5.7340000000000002E-2</v>
      </c>
      <c r="E46" s="39">
        <v>1.112E-2</v>
      </c>
      <c r="F46" s="39">
        <v>-1.197E-2</v>
      </c>
      <c r="G46" s="39">
        <v>-2.0240000000000001E-2</v>
      </c>
      <c r="H46" s="39">
        <v>6.8300000000000001E-3</v>
      </c>
      <c r="I46" s="39">
        <v>-5.9199999999999999E-3</v>
      </c>
      <c r="J46" s="39">
        <v>-4.9140000000000003E-2</v>
      </c>
      <c r="K46" s="39">
        <v>-8.7309999999999999E-2</v>
      </c>
      <c r="L46" s="39">
        <v>-7.4819999999999998E-2</v>
      </c>
      <c r="M46" s="39">
        <v>-0.13558000000000001</v>
      </c>
      <c r="N46" s="39">
        <v>-8.319E-2</v>
      </c>
      <c r="O46" s="39">
        <v>-3.3020000000000001E-2</v>
      </c>
      <c r="P46" s="39">
        <v>-3.6110000000000003E-2</v>
      </c>
      <c r="Q46" s="39">
        <v>-3.2239999999999998E-2</v>
      </c>
      <c r="R46" s="39">
        <v>3.0130000000000001E-2</v>
      </c>
      <c r="S46" s="39">
        <v>-0.10578</v>
      </c>
      <c r="T46" s="39">
        <v>-8.6190000000000003E-2</v>
      </c>
      <c r="U46" s="39">
        <v>3.9100000000000003E-3</v>
      </c>
      <c r="V46" s="39">
        <v>-1.9859999999999999E-2</v>
      </c>
      <c r="W46" s="96">
        <v>1</v>
      </c>
      <c r="X46" s="39">
        <v>2.503E-2</v>
      </c>
      <c r="Y46" s="39">
        <v>3.4430000000000002E-2</v>
      </c>
      <c r="Z46" s="39">
        <v>0.39326</v>
      </c>
      <c r="AA46" s="39">
        <v>0.40301999999999999</v>
      </c>
      <c r="AB46" s="39">
        <v>0.44844000000000001</v>
      </c>
      <c r="AC46" s="39">
        <v>0.12562999999999999</v>
      </c>
      <c r="AD46" s="39">
        <v>8.4620000000000001E-2</v>
      </c>
      <c r="AE46" s="39">
        <v>2.5329999999999998E-2</v>
      </c>
      <c r="AF46" s="39">
        <v>-3.0790000000000001E-2</v>
      </c>
      <c r="AG46" s="39">
        <v>5.9080000000000001E-2</v>
      </c>
      <c r="AH46" s="39">
        <v>1</v>
      </c>
    </row>
    <row r="47" spans="1:34" ht="15" hidden="1" thickBot="1" x14ac:dyDescent="0.35">
      <c r="A47" s="95"/>
      <c r="B47" s="42">
        <v>0.39600000000000002</v>
      </c>
      <c r="C47" s="42" t="s">
        <v>117</v>
      </c>
      <c r="D47" s="42" t="s">
        <v>117</v>
      </c>
      <c r="E47" s="42">
        <v>3.0000000000000001E-3</v>
      </c>
      <c r="F47" s="42">
        <v>1.4E-3</v>
      </c>
      <c r="G47" s="42" t="s">
        <v>117</v>
      </c>
      <c r="H47" s="42">
        <v>6.8599999999999994E-2</v>
      </c>
      <c r="I47" s="42">
        <v>0.11459999999999999</v>
      </c>
      <c r="J47" s="42" t="s">
        <v>117</v>
      </c>
      <c r="K47" s="42" t="s">
        <v>117</v>
      </c>
      <c r="L47" s="42" t="s">
        <v>117</v>
      </c>
      <c r="M47" s="42" t="s">
        <v>117</v>
      </c>
      <c r="N47" s="42" t="s">
        <v>117</v>
      </c>
      <c r="O47" s="42" t="s">
        <v>117</v>
      </c>
      <c r="P47" s="42" t="s">
        <v>117</v>
      </c>
      <c r="Q47" s="42" t="s">
        <v>117</v>
      </c>
      <c r="R47" s="42" t="s">
        <v>117</v>
      </c>
      <c r="S47" s="42" t="s">
        <v>117</v>
      </c>
      <c r="T47" s="42" t="s">
        <v>117</v>
      </c>
      <c r="U47" s="42">
        <v>0.29749999999999999</v>
      </c>
      <c r="V47" s="42" t="s">
        <v>117</v>
      </c>
      <c r="W47" s="97"/>
      <c r="X47" s="42" t="s">
        <v>117</v>
      </c>
      <c r="Y47" s="42" t="s">
        <v>117</v>
      </c>
      <c r="Z47" s="42" t="s">
        <v>117</v>
      </c>
      <c r="AA47" s="42" t="s">
        <v>117</v>
      </c>
      <c r="AB47" s="42" t="s">
        <v>117</v>
      </c>
      <c r="AC47" s="42" t="s">
        <v>117</v>
      </c>
      <c r="AD47" s="42" t="s">
        <v>117</v>
      </c>
      <c r="AE47" s="42" t="s">
        <v>117</v>
      </c>
      <c r="AF47" s="42" t="s">
        <v>117</v>
      </c>
      <c r="AG47" s="52" t="s">
        <v>117</v>
      </c>
      <c r="AH47" s="53"/>
    </row>
    <row r="48" spans="1:34" x14ac:dyDescent="0.3">
      <c r="A48" s="94" t="s">
        <v>33</v>
      </c>
      <c r="B48" s="39">
        <v>-2.7019999999999999E-2</v>
      </c>
      <c r="C48" s="39">
        <v>-4.036E-2</v>
      </c>
      <c r="D48" s="39">
        <v>-4.1770000000000002E-2</v>
      </c>
      <c r="E48" s="39">
        <v>-3.0899999999999999E-3</v>
      </c>
      <c r="F48" s="39">
        <v>-1.098E-2</v>
      </c>
      <c r="G48" s="39">
        <v>-8.0599999999999995E-3</v>
      </c>
      <c r="H48" s="39">
        <v>4.2599999999999999E-3</v>
      </c>
      <c r="I48" s="39">
        <v>4.7299999999999998E-3</v>
      </c>
      <c r="J48" s="39">
        <v>-3.2980000000000002E-2</v>
      </c>
      <c r="K48" s="39">
        <v>-1.7649999999999999E-2</v>
      </c>
      <c r="L48" s="39">
        <v>-3.3820000000000003E-2</v>
      </c>
      <c r="M48" s="39">
        <v>-9.2259999999999995E-2</v>
      </c>
      <c r="N48" s="39">
        <v>-3.2649999999999998E-2</v>
      </c>
      <c r="O48" s="39">
        <v>-2.9989999999999999E-2</v>
      </c>
      <c r="P48" s="39">
        <v>2.0639999999999999E-2</v>
      </c>
      <c r="Q48" s="39">
        <v>8.0339999999999995E-2</v>
      </c>
      <c r="R48" s="39">
        <v>6.3E-3</v>
      </c>
      <c r="S48" s="39">
        <v>-5.4089999999999999E-2</v>
      </c>
      <c r="T48" s="39">
        <v>-3.3300000000000003E-2</v>
      </c>
      <c r="U48" s="39">
        <v>5.3600000000000002E-3</v>
      </c>
      <c r="V48" s="39">
        <v>-1.2880000000000001E-2</v>
      </c>
      <c r="W48" s="39">
        <v>2.503E-2</v>
      </c>
      <c r="X48" s="96">
        <v>1</v>
      </c>
      <c r="Y48" s="39">
        <v>0.79644999999999999</v>
      </c>
      <c r="Z48" s="39">
        <v>4.9430000000000002E-2</v>
      </c>
      <c r="AA48" s="39">
        <v>6.2640000000000001E-2</v>
      </c>
      <c r="AB48" s="39">
        <v>-2.0219999999999998E-2</v>
      </c>
      <c r="AC48" s="39">
        <v>4.972E-2</v>
      </c>
      <c r="AD48" s="39">
        <v>6.4560000000000006E-2</v>
      </c>
      <c r="AE48" s="39">
        <v>7.8399999999999997E-2</v>
      </c>
      <c r="AF48" s="39">
        <v>-4.8410000000000002E-2</v>
      </c>
      <c r="AG48" s="39">
        <v>8.4879999999999997E-2</v>
      </c>
      <c r="AH48" s="39">
        <v>1</v>
      </c>
    </row>
    <row r="49" spans="1:34" ht="15" hidden="1" thickBot="1" x14ac:dyDescent="0.35">
      <c r="A49" s="95"/>
      <c r="B49" s="42" t="s">
        <v>117</v>
      </c>
      <c r="C49" s="42" t="s">
        <v>117</v>
      </c>
      <c r="D49" s="42" t="s">
        <v>117</v>
      </c>
      <c r="E49" s="42">
        <v>0.41049999999999998</v>
      </c>
      <c r="F49" s="42">
        <v>3.3999999999999998E-3</v>
      </c>
      <c r="G49" s="42">
        <v>3.1600000000000003E-2</v>
      </c>
      <c r="H49" s="42">
        <v>0.25669999999999998</v>
      </c>
      <c r="I49" s="42">
        <v>0.20760000000000001</v>
      </c>
      <c r="J49" s="42" t="s">
        <v>117</v>
      </c>
      <c r="K49" s="42" t="s">
        <v>117</v>
      </c>
      <c r="L49" s="42" t="s">
        <v>117</v>
      </c>
      <c r="M49" s="42" t="s">
        <v>117</v>
      </c>
      <c r="N49" s="42" t="s">
        <v>117</v>
      </c>
      <c r="O49" s="42" t="s">
        <v>117</v>
      </c>
      <c r="P49" s="42" t="s">
        <v>117</v>
      </c>
      <c r="Q49" s="42" t="s">
        <v>117</v>
      </c>
      <c r="R49" s="42">
        <v>9.2999999999999999E-2</v>
      </c>
      <c r="S49" s="42" t="s">
        <v>117</v>
      </c>
      <c r="T49" s="42" t="s">
        <v>117</v>
      </c>
      <c r="U49" s="42">
        <v>0.15340000000000001</v>
      </c>
      <c r="V49" s="42">
        <v>5.9999999999999995E-4</v>
      </c>
      <c r="W49" s="42" t="s">
        <v>117</v>
      </c>
      <c r="X49" s="97"/>
      <c r="Y49" s="42" t="s">
        <v>117</v>
      </c>
      <c r="Z49" s="42" t="s">
        <v>117</v>
      </c>
      <c r="AA49" s="42" t="s">
        <v>117</v>
      </c>
      <c r="AB49" s="42" t="s">
        <v>117</v>
      </c>
      <c r="AC49" s="42" t="s">
        <v>117</v>
      </c>
      <c r="AD49" s="42" t="s">
        <v>117</v>
      </c>
      <c r="AE49" s="42" t="s">
        <v>117</v>
      </c>
      <c r="AF49" s="42" t="s">
        <v>117</v>
      </c>
      <c r="AG49" s="52" t="s">
        <v>117</v>
      </c>
      <c r="AH49" s="53"/>
    </row>
    <row r="50" spans="1:34" x14ac:dyDescent="0.3">
      <c r="A50" s="94" t="s">
        <v>34</v>
      </c>
      <c r="B50" s="39">
        <v>-5.8740000000000001E-2</v>
      </c>
      <c r="C50" s="39">
        <v>-7.7920000000000003E-2</v>
      </c>
      <c r="D50" s="39">
        <v>-7.5740000000000002E-2</v>
      </c>
      <c r="E50" s="39">
        <v>-2.035E-2</v>
      </c>
      <c r="F50" s="39">
        <v>-2.6700000000000002E-2</v>
      </c>
      <c r="G50" s="39">
        <v>-8.8500000000000002E-3</v>
      </c>
      <c r="H50" s="39">
        <v>7.1300000000000001E-3</v>
      </c>
      <c r="I50" s="39">
        <v>7.5599999999999999E-3</v>
      </c>
      <c r="J50" s="39">
        <v>-6.1870000000000001E-2</v>
      </c>
      <c r="K50" s="39">
        <v>-3.1489999999999997E-2</v>
      </c>
      <c r="L50" s="39">
        <v>-5.9859999999999997E-2</v>
      </c>
      <c r="M50" s="39">
        <v>-0.11956</v>
      </c>
      <c r="N50" s="39">
        <v>-4.0149999999999998E-2</v>
      </c>
      <c r="O50" s="39">
        <v>-5.9959999999999999E-2</v>
      </c>
      <c r="P50" s="39">
        <v>2.2100000000000002E-3</v>
      </c>
      <c r="Q50" s="39">
        <v>8.5150000000000003E-2</v>
      </c>
      <c r="R50" s="39">
        <v>-1.6990000000000002E-2</v>
      </c>
      <c r="S50" s="39">
        <v>-8.2519999999999996E-2</v>
      </c>
      <c r="T50" s="39">
        <v>-5.9799999999999999E-2</v>
      </c>
      <c r="U50" s="39">
        <v>4.4000000000000002E-4</v>
      </c>
      <c r="V50" s="39">
        <v>-3.1280000000000002E-2</v>
      </c>
      <c r="W50" s="39">
        <v>3.4430000000000002E-2</v>
      </c>
      <c r="X50" s="39">
        <v>0.79644999999999999</v>
      </c>
      <c r="Y50" s="96">
        <v>1</v>
      </c>
      <c r="Z50" s="39">
        <v>2.034E-2</v>
      </c>
      <c r="AA50" s="39">
        <v>3.1640000000000001E-2</v>
      </c>
      <c r="AB50" s="39">
        <v>8.9999999999999993E-3</v>
      </c>
      <c r="AC50" s="39">
        <v>9.1789999999999997E-2</v>
      </c>
      <c r="AD50" s="39">
        <v>0.1047</v>
      </c>
      <c r="AE50" s="39">
        <v>0.11024</v>
      </c>
      <c r="AF50" s="39">
        <v>-4.9639999999999997E-2</v>
      </c>
      <c r="AG50" s="39">
        <v>9.7189999999999999E-2</v>
      </c>
      <c r="AH50" s="39">
        <v>1</v>
      </c>
    </row>
    <row r="51" spans="1:34" ht="15" hidden="1" thickBot="1" x14ac:dyDescent="0.35">
      <c r="A51" s="95"/>
      <c r="B51" s="42" t="s">
        <v>117</v>
      </c>
      <c r="C51" s="42" t="s">
        <v>117</v>
      </c>
      <c r="D51" s="42" t="s">
        <v>117</v>
      </c>
      <c r="E51" s="42" t="s">
        <v>117</v>
      </c>
      <c r="F51" s="42" t="s">
        <v>117</v>
      </c>
      <c r="G51" s="42">
        <v>1.84E-2</v>
      </c>
      <c r="H51" s="42">
        <v>5.74E-2</v>
      </c>
      <c r="I51" s="42">
        <v>4.3799999999999999E-2</v>
      </c>
      <c r="J51" s="42" t="s">
        <v>117</v>
      </c>
      <c r="K51" s="42" t="s">
        <v>117</v>
      </c>
      <c r="L51" s="42" t="s">
        <v>117</v>
      </c>
      <c r="M51" s="42" t="s">
        <v>117</v>
      </c>
      <c r="N51" s="42" t="s">
        <v>117</v>
      </c>
      <c r="O51" s="42" t="s">
        <v>117</v>
      </c>
      <c r="P51" s="42">
        <v>0.55669999999999997</v>
      </c>
      <c r="Q51" s="42" t="s">
        <v>117</v>
      </c>
      <c r="R51" s="42" t="s">
        <v>117</v>
      </c>
      <c r="S51" s="42" t="s">
        <v>117</v>
      </c>
      <c r="T51" s="42" t="s">
        <v>117</v>
      </c>
      <c r="U51" s="42">
        <v>0.90669999999999995</v>
      </c>
      <c r="V51" s="42" t="s">
        <v>117</v>
      </c>
      <c r="W51" s="42" t="s">
        <v>117</v>
      </c>
      <c r="X51" s="42" t="s">
        <v>117</v>
      </c>
      <c r="Y51" s="97"/>
      <c r="Z51" s="42" t="s">
        <v>117</v>
      </c>
      <c r="AA51" s="42" t="s">
        <v>117</v>
      </c>
      <c r="AB51" s="42">
        <v>1.6400000000000001E-2</v>
      </c>
      <c r="AC51" s="42" t="s">
        <v>117</v>
      </c>
      <c r="AD51" s="42" t="s">
        <v>117</v>
      </c>
      <c r="AE51" s="42" t="s">
        <v>117</v>
      </c>
      <c r="AF51" s="42" t="s">
        <v>117</v>
      </c>
      <c r="AG51" s="52" t="s">
        <v>117</v>
      </c>
      <c r="AH51" s="53"/>
    </row>
    <row r="52" spans="1:34" x14ac:dyDescent="0.3">
      <c r="A52" s="94" t="s">
        <v>38</v>
      </c>
      <c r="B52" s="39">
        <v>0.26408999999999999</v>
      </c>
      <c r="C52" s="39">
        <v>0.29951</v>
      </c>
      <c r="D52" s="39">
        <v>0.22816</v>
      </c>
      <c r="E52" s="39">
        <v>0.17541999999999999</v>
      </c>
      <c r="F52" s="39">
        <v>0.15235000000000001</v>
      </c>
      <c r="G52" s="39">
        <v>3.5650000000000001E-2</v>
      </c>
      <c r="H52" s="39">
        <v>2.82E-3</v>
      </c>
      <c r="I52" s="39">
        <v>-2.0379999999999999E-2</v>
      </c>
      <c r="J52" s="39">
        <v>0.24615999999999999</v>
      </c>
      <c r="K52" s="39">
        <v>0.12403</v>
      </c>
      <c r="L52" s="39">
        <v>0.26424999999999998</v>
      </c>
      <c r="M52" s="39">
        <v>0.13936000000000001</v>
      </c>
      <c r="N52" s="39">
        <v>0.1182</v>
      </c>
      <c r="O52" s="39">
        <v>0.28932000000000002</v>
      </c>
      <c r="P52" s="39">
        <v>0.27731</v>
      </c>
      <c r="Q52" s="39">
        <v>0.25834000000000001</v>
      </c>
      <c r="R52" s="39">
        <v>0.34501999999999999</v>
      </c>
      <c r="S52" s="39">
        <v>0.27817999999999998</v>
      </c>
      <c r="T52" s="39">
        <v>0.23352000000000001</v>
      </c>
      <c r="U52" s="39">
        <v>3.8960000000000002E-2</v>
      </c>
      <c r="V52" s="39">
        <v>0.25953999999999999</v>
      </c>
      <c r="W52" s="39">
        <v>0.39326</v>
      </c>
      <c r="X52" s="39">
        <v>4.9430000000000002E-2</v>
      </c>
      <c r="Y52" s="39">
        <v>2.034E-2</v>
      </c>
      <c r="Z52" s="96">
        <v>1</v>
      </c>
      <c r="AA52" s="39">
        <v>0.89215999999999995</v>
      </c>
      <c r="AB52" s="39">
        <v>-0.39216000000000001</v>
      </c>
      <c r="AC52" s="39">
        <v>-2.1850000000000001E-2</v>
      </c>
      <c r="AD52" s="39">
        <v>-3.2800000000000003E-2</v>
      </c>
      <c r="AE52" s="39">
        <v>-1.7350000000000001E-2</v>
      </c>
      <c r="AF52" s="39">
        <v>1.443E-2</v>
      </c>
      <c r="AG52" s="39">
        <v>-4.2889999999999998E-2</v>
      </c>
      <c r="AH52" s="39">
        <v>1</v>
      </c>
    </row>
    <row r="53" spans="1:34" ht="15" hidden="1" thickBot="1" x14ac:dyDescent="0.35">
      <c r="A53" s="95"/>
      <c r="B53" s="42" t="s">
        <v>117</v>
      </c>
      <c r="C53" s="42" t="s">
        <v>117</v>
      </c>
      <c r="D53" s="42" t="s">
        <v>117</v>
      </c>
      <c r="E53" s="42" t="s">
        <v>117</v>
      </c>
      <c r="F53" s="42" t="s">
        <v>117</v>
      </c>
      <c r="G53" s="42" t="s">
        <v>117</v>
      </c>
      <c r="H53" s="42">
        <v>0.4531</v>
      </c>
      <c r="I53" s="42" t="s">
        <v>117</v>
      </c>
      <c r="J53" s="42" t="s">
        <v>117</v>
      </c>
      <c r="K53" s="42" t="s">
        <v>117</v>
      </c>
      <c r="L53" s="42" t="s">
        <v>117</v>
      </c>
      <c r="M53" s="42" t="s">
        <v>117</v>
      </c>
      <c r="N53" s="42" t="s">
        <v>117</v>
      </c>
      <c r="O53" s="42" t="s">
        <v>117</v>
      </c>
      <c r="P53" s="42" t="s">
        <v>117</v>
      </c>
      <c r="Q53" s="42" t="s">
        <v>117</v>
      </c>
      <c r="R53" s="42" t="s">
        <v>117</v>
      </c>
      <c r="S53" s="42" t="s">
        <v>117</v>
      </c>
      <c r="T53" s="42" t="s">
        <v>117</v>
      </c>
      <c r="U53" s="42" t="s">
        <v>117</v>
      </c>
      <c r="V53" s="42" t="s">
        <v>117</v>
      </c>
      <c r="W53" s="42" t="s">
        <v>117</v>
      </c>
      <c r="X53" s="42" t="s">
        <v>117</v>
      </c>
      <c r="Y53" s="42" t="s">
        <v>117</v>
      </c>
      <c r="Z53" s="97"/>
      <c r="AA53" s="42" t="s">
        <v>117</v>
      </c>
      <c r="AB53" s="42" t="s">
        <v>117</v>
      </c>
      <c r="AC53" s="42" t="s">
        <v>117</v>
      </c>
      <c r="AD53" s="42" t="s">
        <v>117</v>
      </c>
      <c r="AE53" s="42" t="s">
        <v>117</v>
      </c>
      <c r="AF53" s="42">
        <v>1E-4</v>
      </c>
      <c r="AG53" s="52" t="s">
        <v>117</v>
      </c>
      <c r="AH53" s="53"/>
    </row>
    <row r="54" spans="1:34" x14ac:dyDescent="0.3">
      <c r="A54" s="94" t="s">
        <v>39</v>
      </c>
      <c r="B54" s="39">
        <v>0.25458999999999998</v>
      </c>
      <c r="C54" s="39">
        <v>0.28776000000000002</v>
      </c>
      <c r="D54" s="39">
        <v>0.21834999999999999</v>
      </c>
      <c r="E54" s="39">
        <v>0.16900000000000001</v>
      </c>
      <c r="F54" s="39">
        <v>0.14996999999999999</v>
      </c>
      <c r="G54" s="39">
        <v>3.202E-2</v>
      </c>
      <c r="H54" s="39">
        <v>5.28E-3</v>
      </c>
      <c r="I54" s="39">
        <v>-1.755E-2</v>
      </c>
      <c r="J54" s="39">
        <v>0.23587</v>
      </c>
      <c r="K54" s="39">
        <v>0.11486</v>
      </c>
      <c r="L54" s="39">
        <v>0.24801999999999999</v>
      </c>
      <c r="M54" s="39">
        <v>0.12587000000000001</v>
      </c>
      <c r="N54" s="39">
        <v>0.10525</v>
      </c>
      <c r="O54" s="39">
        <v>0.27989999999999998</v>
      </c>
      <c r="P54" s="39">
        <v>0.27123000000000003</v>
      </c>
      <c r="Q54" s="39">
        <v>0.25427</v>
      </c>
      <c r="R54" s="39">
        <v>0.33212000000000003</v>
      </c>
      <c r="S54" s="39">
        <v>0.26673999999999998</v>
      </c>
      <c r="T54" s="39">
        <v>0.22128</v>
      </c>
      <c r="U54" s="39">
        <v>3.8519999999999999E-2</v>
      </c>
      <c r="V54" s="39">
        <v>0.24651999999999999</v>
      </c>
      <c r="W54" s="39">
        <v>0.40301999999999999</v>
      </c>
      <c r="X54" s="39">
        <v>6.2640000000000001E-2</v>
      </c>
      <c r="Y54" s="39">
        <v>3.1640000000000001E-2</v>
      </c>
      <c r="Z54" s="39">
        <v>0.89215999999999995</v>
      </c>
      <c r="AA54" s="96">
        <v>1</v>
      </c>
      <c r="AB54" s="39">
        <v>-0.40758</v>
      </c>
      <c r="AC54" s="39">
        <v>-2.3310000000000001E-2</v>
      </c>
      <c r="AD54" s="39">
        <v>-3.2849999999999997E-2</v>
      </c>
      <c r="AE54" s="39">
        <v>-1.7049999999999999E-2</v>
      </c>
      <c r="AF54" s="39">
        <v>1.6539999999999999E-2</v>
      </c>
      <c r="AG54" s="39">
        <v>-3.6389999999999999E-2</v>
      </c>
      <c r="AH54" s="39">
        <v>1</v>
      </c>
    </row>
    <row r="55" spans="1:34" ht="15" hidden="1" thickBot="1" x14ac:dyDescent="0.35">
      <c r="A55" s="95"/>
      <c r="B55" s="42" t="s">
        <v>117</v>
      </c>
      <c r="C55" s="42" t="s">
        <v>117</v>
      </c>
      <c r="D55" s="42" t="s">
        <v>117</v>
      </c>
      <c r="E55" s="42" t="s">
        <v>117</v>
      </c>
      <c r="F55" s="42" t="s">
        <v>117</v>
      </c>
      <c r="G55" s="42" t="s">
        <v>117</v>
      </c>
      <c r="H55" s="42">
        <v>0.15959999999999999</v>
      </c>
      <c r="I55" s="42" t="s">
        <v>117</v>
      </c>
      <c r="J55" s="42" t="s">
        <v>117</v>
      </c>
      <c r="K55" s="42" t="s">
        <v>117</v>
      </c>
      <c r="L55" s="42" t="s">
        <v>117</v>
      </c>
      <c r="M55" s="42" t="s">
        <v>117</v>
      </c>
      <c r="N55" s="42" t="s">
        <v>117</v>
      </c>
      <c r="O55" s="42" t="s">
        <v>117</v>
      </c>
      <c r="P55" s="42" t="s">
        <v>117</v>
      </c>
      <c r="Q55" s="42" t="s">
        <v>117</v>
      </c>
      <c r="R55" s="42" t="s">
        <v>117</v>
      </c>
      <c r="S55" s="42" t="s">
        <v>117</v>
      </c>
      <c r="T55" s="42" t="s">
        <v>117</v>
      </c>
      <c r="U55" s="42" t="s">
        <v>117</v>
      </c>
      <c r="V55" s="42" t="s">
        <v>117</v>
      </c>
      <c r="W55" s="42" t="s">
        <v>117</v>
      </c>
      <c r="X55" s="42" t="s">
        <v>117</v>
      </c>
      <c r="Y55" s="42" t="s">
        <v>117</v>
      </c>
      <c r="Z55" s="42" t="s">
        <v>117</v>
      </c>
      <c r="AA55" s="97"/>
      <c r="AB55" s="42" t="s">
        <v>117</v>
      </c>
      <c r="AC55" s="42" t="s">
        <v>117</v>
      </c>
      <c r="AD55" s="42" t="s">
        <v>117</v>
      </c>
      <c r="AE55" s="42" t="s">
        <v>117</v>
      </c>
      <c r="AF55" s="42" t="s">
        <v>117</v>
      </c>
      <c r="AG55" s="52" t="s">
        <v>117</v>
      </c>
      <c r="AH55" s="53"/>
    </row>
    <row r="56" spans="1:34" x14ac:dyDescent="0.3">
      <c r="A56" s="94" t="s">
        <v>40</v>
      </c>
      <c r="B56" s="39">
        <v>-0.24267</v>
      </c>
      <c r="C56" s="39">
        <v>-0.3236</v>
      </c>
      <c r="D56" s="39">
        <v>-0.25818000000000002</v>
      </c>
      <c r="E56" s="39">
        <v>-0.14169000000000001</v>
      </c>
      <c r="F56" s="39">
        <v>-0.14613999999999999</v>
      </c>
      <c r="G56" s="39">
        <v>-5.3260000000000002E-2</v>
      </c>
      <c r="H56" s="39">
        <v>-1.094E-2</v>
      </c>
      <c r="I56" s="39">
        <v>9.1000000000000004E-3</v>
      </c>
      <c r="J56" s="39">
        <v>-0.24171000000000001</v>
      </c>
      <c r="K56" s="39">
        <v>-0.16744999999999999</v>
      </c>
      <c r="L56" s="39">
        <v>-0.26901000000000003</v>
      </c>
      <c r="M56" s="39">
        <v>-0.21629000000000001</v>
      </c>
      <c r="N56" s="39">
        <v>-0.15561</v>
      </c>
      <c r="O56" s="39">
        <v>-0.26956999999999998</v>
      </c>
      <c r="P56" s="39">
        <v>-0.26088</v>
      </c>
      <c r="Q56" s="39">
        <v>-0.2346</v>
      </c>
      <c r="R56" s="39">
        <v>-0.25955</v>
      </c>
      <c r="S56" s="39">
        <v>-0.30764000000000002</v>
      </c>
      <c r="T56" s="39">
        <v>-0.25689000000000001</v>
      </c>
      <c r="U56" s="39">
        <v>-2.86E-2</v>
      </c>
      <c r="V56" s="39">
        <v>-0.21843000000000001</v>
      </c>
      <c r="W56" s="39">
        <v>0.44844000000000001</v>
      </c>
      <c r="X56" s="39">
        <v>-2.0219999999999998E-2</v>
      </c>
      <c r="Y56" s="39">
        <v>8.9999999999999993E-3</v>
      </c>
      <c r="Z56" s="39">
        <v>-0.39216000000000001</v>
      </c>
      <c r="AA56" s="39">
        <v>-0.40758</v>
      </c>
      <c r="AB56" s="96">
        <v>1</v>
      </c>
      <c r="AC56" s="39">
        <v>0.12434000000000001</v>
      </c>
      <c r="AD56" s="39">
        <v>0.10277</v>
      </c>
      <c r="AE56" s="39">
        <v>2.741E-2</v>
      </c>
      <c r="AF56" s="39">
        <v>-3.2050000000000002E-2</v>
      </c>
      <c r="AG56" s="39">
        <v>8.4839999999999999E-2</v>
      </c>
      <c r="AH56" s="39">
        <v>1</v>
      </c>
    </row>
    <row r="57" spans="1:34" ht="15" hidden="1" thickBot="1" x14ac:dyDescent="0.35">
      <c r="A57" s="95"/>
      <c r="B57" s="42" t="s">
        <v>117</v>
      </c>
      <c r="C57" s="42" t="s">
        <v>117</v>
      </c>
      <c r="D57" s="42" t="s">
        <v>117</v>
      </c>
      <c r="E57" s="42" t="s">
        <v>117</v>
      </c>
      <c r="F57" s="42" t="s">
        <v>117</v>
      </c>
      <c r="G57" s="42" t="s">
        <v>117</v>
      </c>
      <c r="H57" s="42">
        <v>3.5000000000000001E-3</v>
      </c>
      <c r="I57" s="42">
        <v>1.52E-2</v>
      </c>
      <c r="J57" s="42" t="s">
        <v>117</v>
      </c>
      <c r="K57" s="42" t="s">
        <v>117</v>
      </c>
      <c r="L57" s="42" t="s">
        <v>117</v>
      </c>
      <c r="M57" s="42" t="s">
        <v>117</v>
      </c>
      <c r="N57" s="42" t="s">
        <v>117</v>
      </c>
      <c r="O57" s="42" t="s">
        <v>117</v>
      </c>
      <c r="P57" s="42" t="s">
        <v>117</v>
      </c>
      <c r="Q57" s="42" t="s">
        <v>117</v>
      </c>
      <c r="R57" s="42" t="s">
        <v>117</v>
      </c>
      <c r="S57" s="42" t="s">
        <v>117</v>
      </c>
      <c r="T57" s="42" t="s">
        <v>117</v>
      </c>
      <c r="U57" s="42" t="s">
        <v>117</v>
      </c>
      <c r="V57" s="42" t="s">
        <v>117</v>
      </c>
      <c r="W57" s="42" t="s">
        <v>117</v>
      </c>
      <c r="X57" s="42" t="s">
        <v>117</v>
      </c>
      <c r="Y57" s="42">
        <v>1.6400000000000001E-2</v>
      </c>
      <c r="Z57" s="42" t="s">
        <v>117</v>
      </c>
      <c r="AA57" s="42" t="s">
        <v>117</v>
      </c>
      <c r="AB57" s="97"/>
      <c r="AC57" s="42" t="s">
        <v>117</v>
      </c>
      <c r="AD57" s="42" t="s">
        <v>117</v>
      </c>
      <c r="AE57" s="42" t="s">
        <v>117</v>
      </c>
      <c r="AF57" s="42" t="s">
        <v>117</v>
      </c>
      <c r="AG57" s="52" t="s">
        <v>117</v>
      </c>
      <c r="AH57" s="53"/>
    </row>
    <row r="58" spans="1:34" x14ac:dyDescent="0.3">
      <c r="A58" s="94" t="s">
        <v>42</v>
      </c>
      <c r="B58" s="39">
        <v>-0.12166</v>
      </c>
      <c r="C58" s="39">
        <v>-0.17166000000000001</v>
      </c>
      <c r="D58" s="39">
        <v>-0.11230999999999999</v>
      </c>
      <c r="E58" s="39">
        <v>-7.4109999999999995E-2</v>
      </c>
      <c r="F58" s="39">
        <v>-8.1240000000000007E-2</v>
      </c>
      <c r="G58" s="39">
        <v>-2.4160000000000001E-2</v>
      </c>
      <c r="H58" s="39">
        <v>1.5730000000000001E-2</v>
      </c>
      <c r="I58" s="39">
        <v>1.3129999999999999E-2</v>
      </c>
      <c r="J58" s="39">
        <v>-0.13164999999999999</v>
      </c>
      <c r="K58" s="39">
        <v>-5.917E-2</v>
      </c>
      <c r="L58" s="39">
        <v>-0.13317000000000001</v>
      </c>
      <c r="M58" s="39">
        <v>-0.12506999999999999</v>
      </c>
      <c r="N58" s="39">
        <v>-5.9889999999999999E-2</v>
      </c>
      <c r="O58" s="39">
        <v>-0.15576000000000001</v>
      </c>
      <c r="P58" s="39">
        <v>-0.14835000000000001</v>
      </c>
      <c r="Q58" s="39">
        <v>-0.12488</v>
      </c>
      <c r="R58" s="39">
        <v>-0.12081</v>
      </c>
      <c r="S58" s="39">
        <v>-0.15523000000000001</v>
      </c>
      <c r="T58" s="39">
        <v>-0.12059</v>
      </c>
      <c r="U58" s="39">
        <v>-9.8499999999999994E-3</v>
      </c>
      <c r="V58" s="39">
        <v>-9.1579999999999995E-2</v>
      </c>
      <c r="W58" s="39">
        <v>0.12562999999999999</v>
      </c>
      <c r="X58" s="39">
        <v>4.972E-2</v>
      </c>
      <c r="Y58" s="39">
        <v>9.1789999999999997E-2</v>
      </c>
      <c r="Z58" s="39">
        <v>-2.1850000000000001E-2</v>
      </c>
      <c r="AA58" s="39">
        <v>-2.3310000000000001E-2</v>
      </c>
      <c r="AB58" s="39">
        <v>0.12434000000000001</v>
      </c>
      <c r="AC58" s="96">
        <v>1</v>
      </c>
      <c r="AD58" s="39">
        <v>0.67552999999999996</v>
      </c>
      <c r="AE58" s="39">
        <v>0.32397999999999999</v>
      </c>
      <c r="AF58" s="39">
        <v>-1.7919999999999998E-2</v>
      </c>
      <c r="AG58" s="39">
        <v>4.9709999999999997E-2</v>
      </c>
      <c r="AH58" s="39">
        <v>1</v>
      </c>
    </row>
    <row r="59" spans="1:34" ht="15" hidden="1" thickBot="1" x14ac:dyDescent="0.35">
      <c r="A59" s="95"/>
      <c r="B59" s="42" t="s">
        <v>117</v>
      </c>
      <c r="C59" s="42" t="s">
        <v>117</v>
      </c>
      <c r="D59" s="42" t="s">
        <v>117</v>
      </c>
      <c r="E59" s="42" t="s">
        <v>117</v>
      </c>
      <c r="F59" s="42" t="s">
        <v>117</v>
      </c>
      <c r="G59" s="42" t="s">
        <v>117</v>
      </c>
      <c r="H59" s="42" t="s">
        <v>117</v>
      </c>
      <c r="I59" s="42">
        <v>5.0000000000000001E-4</v>
      </c>
      <c r="J59" s="42" t="s">
        <v>117</v>
      </c>
      <c r="K59" s="42" t="s">
        <v>117</v>
      </c>
      <c r="L59" s="42" t="s">
        <v>117</v>
      </c>
      <c r="M59" s="42" t="s">
        <v>117</v>
      </c>
      <c r="N59" s="42" t="s">
        <v>117</v>
      </c>
      <c r="O59" s="42" t="s">
        <v>117</v>
      </c>
      <c r="P59" s="42" t="s">
        <v>117</v>
      </c>
      <c r="Q59" s="42" t="s">
        <v>117</v>
      </c>
      <c r="R59" s="42" t="s">
        <v>117</v>
      </c>
      <c r="S59" s="42" t="s">
        <v>117</v>
      </c>
      <c r="T59" s="42" t="s">
        <v>117</v>
      </c>
      <c r="U59" s="42">
        <v>8.6999999999999994E-3</v>
      </c>
      <c r="V59" s="42" t="s">
        <v>117</v>
      </c>
      <c r="W59" s="42" t="s">
        <v>117</v>
      </c>
      <c r="X59" s="42" t="s">
        <v>117</v>
      </c>
      <c r="Y59" s="42" t="s">
        <v>117</v>
      </c>
      <c r="Z59" s="42" t="s">
        <v>117</v>
      </c>
      <c r="AA59" s="42" t="s">
        <v>117</v>
      </c>
      <c r="AB59" s="42" t="s">
        <v>117</v>
      </c>
      <c r="AC59" s="97"/>
      <c r="AD59" s="42" t="s">
        <v>117</v>
      </c>
      <c r="AE59" s="42" t="s">
        <v>117</v>
      </c>
      <c r="AF59" s="42" t="s">
        <v>117</v>
      </c>
      <c r="AG59" s="52" t="s">
        <v>117</v>
      </c>
      <c r="AH59" s="53"/>
    </row>
    <row r="60" spans="1:34" x14ac:dyDescent="0.3">
      <c r="A60" s="94" t="s">
        <v>43</v>
      </c>
      <c r="B60" s="39">
        <v>-0.11443</v>
      </c>
      <c r="C60" s="39">
        <v>-0.14918000000000001</v>
      </c>
      <c r="D60" s="39">
        <v>-0.10456</v>
      </c>
      <c r="E60" s="39">
        <v>-7.1360000000000007E-2</v>
      </c>
      <c r="F60" s="39">
        <v>-7.6009999999999994E-2</v>
      </c>
      <c r="G60" s="39">
        <v>-1.8769999999999998E-2</v>
      </c>
      <c r="H60" s="39">
        <v>9.2700000000000005E-3</v>
      </c>
      <c r="I60" s="39">
        <v>7.2399999999999999E-3</v>
      </c>
      <c r="J60" s="39">
        <v>-0.11856999999999999</v>
      </c>
      <c r="K60" s="39">
        <v>-3.6990000000000002E-2</v>
      </c>
      <c r="L60" s="39">
        <v>-0.11368</v>
      </c>
      <c r="M60" s="39">
        <v>-0.1038</v>
      </c>
      <c r="N60" s="39">
        <v>-6.2939999999999996E-2</v>
      </c>
      <c r="O60" s="39">
        <v>-0.13342999999999999</v>
      </c>
      <c r="P60" s="39">
        <v>-0.12583</v>
      </c>
      <c r="Q60" s="39">
        <v>-9.6290000000000001E-2</v>
      </c>
      <c r="R60" s="39">
        <v>-0.10629</v>
      </c>
      <c r="S60" s="39">
        <v>-0.12827</v>
      </c>
      <c r="T60" s="39">
        <v>-9.9729999999999999E-2</v>
      </c>
      <c r="U60" s="39">
        <v>-9.2099999999999994E-3</v>
      </c>
      <c r="V60" s="39">
        <v>-6.9529999999999995E-2</v>
      </c>
      <c r="W60" s="39">
        <v>8.4620000000000001E-2</v>
      </c>
      <c r="X60" s="39">
        <v>6.4560000000000006E-2</v>
      </c>
      <c r="Y60" s="39">
        <v>0.1047</v>
      </c>
      <c r="Z60" s="39">
        <v>-3.2800000000000003E-2</v>
      </c>
      <c r="AA60" s="39">
        <v>-3.2849999999999997E-2</v>
      </c>
      <c r="AB60" s="39">
        <v>0.10277</v>
      </c>
      <c r="AC60" s="39">
        <v>0.67552999999999996</v>
      </c>
      <c r="AD60" s="96">
        <v>1</v>
      </c>
      <c r="AE60" s="39">
        <v>0.37919999999999998</v>
      </c>
      <c r="AF60" s="39">
        <v>-9.1599999999999997E-3</v>
      </c>
      <c r="AG60" s="39">
        <v>0.11618000000000001</v>
      </c>
      <c r="AH60" s="39">
        <v>1</v>
      </c>
    </row>
    <row r="61" spans="1:34" ht="15" hidden="1" thickBot="1" x14ac:dyDescent="0.35">
      <c r="A61" s="95"/>
      <c r="B61" s="42" t="s">
        <v>117</v>
      </c>
      <c r="C61" s="42" t="s">
        <v>117</v>
      </c>
      <c r="D61" s="42" t="s">
        <v>117</v>
      </c>
      <c r="E61" s="42" t="s">
        <v>117</v>
      </c>
      <c r="F61" s="42" t="s">
        <v>117</v>
      </c>
      <c r="G61" s="42" t="s">
        <v>117</v>
      </c>
      <c r="H61" s="42">
        <v>1.35E-2</v>
      </c>
      <c r="I61" s="42">
        <v>5.3600000000000002E-2</v>
      </c>
      <c r="J61" s="42" t="s">
        <v>117</v>
      </c>
      <c r="K61" s="42" t="s">
        <v>117</v>
      </c>
      <c r="L61" s="42" t="s">
        <v>117</v>
      </c>
      <c r="M61" s="42" t="s">
        <v>117</v>
      </c>
      <c r="N61" s="42" t="s">
        <v>117</v>
      </c>
      <c r="O61" s="42" t="s">
        <v>117</v>
      </c>
      <c r="P61" s="42" t="s">
        <v>117</v>
      </c>
      <c r="Q61" s="42" t="s">
        <v>117</v>
      </c>
      <c r="R61" s="42" t="s">
        <v>117</v>
      </c>
      <c r="S61" s="42" t="s">
        <v>117</v>
      </c>
      <c r="T61" s="42" t="s">
        <v>117</v>
      </c>
      <c r="U61" s="42">
        <v>1.41E-2</v>
      </c>
      <c r="V61" s="42" t="s">
        <v>117</v>
      </c>
      <c r="W61" s="42" t="s">
        <v>117</v>
      </c>
      <c r="X61" s="42" t="s">
        <v>117</v>
      </c>
      <c r="Y61" s="42" t="s">
        <v>117</v>
      </c>
      <c r="Z61" s="42" t="s">
        <v>117</v>
      </c>
      <c r="AA61" s="42" t="s">
        <v>117</v>
      </c>
      <c r="AB61" s="42" t="s">
        <v>117</v>
      </c>
      <c r="AC61" s="42" t="s">
        <v>117</v>
      </c>
      <c r="AD61" s="97"/>
      <c r="AE61" s="42" t="s">
        <v>117</v>
      </c>
      <c r="AF61" s="42">
        <v>1.46E-2</v>
      </c>
      <c r="AG61" s="52" t="s">
        <v>117</v>
      </c>
      <c r="AH61" s="53"/>
    </row>
    <row r="62" spans="1:34" x14ac:dyDescent="0.3">
      <c r="A62" s="94" t="s">
        <v>44</v>
      </c>
      <c r="B62" s="39">
        <v>-5.2780000000000001E-2</v>
      </c>
      <c r="C62" s="39">
        <v>-6.3659999999999994E-2</v>
      </c>
      <c r="D62" s="39">
        <v>-5.4330000000000003E-2</v>
      </c>
      <c r="E62" s="39">
        <v>-2.86E-2</v>
      </c>
      <c r="F62" s="39">
        <v>-2.9319999999999999E-2</v>
      </c>
      <c r="G62" s="39">
        <v>-4.3600000000000002E-3</v>
      </c>
      <c r="H62" s="39">
        <v>1.9499999999999999E-3</v>
      </c>
      <c r="I62" s="39">
        <v>4.4099999999999999E-3</v>
      </c>
      <c r="J62" s="39">
        <v>-4.428E-2</v>
      </c>
      <c r="K62" s="39">
        <v>1.32E-3</v>
      </c>
      <c r="L62" s="39">
        <v>-2.93E-2</v>
      </c>
      <c r="M62" s="39">
        <v>-5.1310000000000001E-2</v>
      </c>
      <c r="N62" s="39">
        <v>-2.828E-2</v>
      </c>
      <c r="O62" s="39">
        <v>-5.5309999999999998E-2</v>
      </c>
      <c r="P62" s="39">
        <v>-4.9480000000000003E-2</v>
      </c>
      <c r="Q62" s="39">
        <v>-2.733E-2</v>
      </c>
      <c r="R62" s="39">
        <v>-2.6929999999999999E-2</v>
      </c>
      <c r="S62" s="39">
        <v>-3.6929999999999998E-2</v>
      </c>
      <c r="T62" s="39">
        <v>-2.8240000000000001E-2</v>
      </c>
      <c r="U62" s="39">
        <v>-3.9699999999999996E-3</v>
      </c>
      <c r="V62" s="39">
        <v>-1.333E-2</v>
      </c>
      <c r="W62" s="39">
        <v>2.5329999999999998E-2</v>
      </c>
      <c r="X62" s="39">
        <v>7.8399999999999997E-2</v>
      </c>
      <c r="Y62" s="39">
        <v>0.11024</v>
      </c>
      <c r="Z62" s="39">
        <v>-1.7350000000000001E-2</v>
      </c>
      <c r="AA62" s="39">
        <v>-1.7049999999999999E-2</v>
      </c>
      <c r="AB62" s="39">
        <v>2.741E-2</v>
      </c>
      <c r="AC62" s="39">
        <v>0.32397999999999999</v>
      </c>
      <c r="AD62" s="39">
        <v>0.37919999999999998</v>
      </c>
      <c r="AE62" s="96">
        <v>1</v>
      </c>
      <c r="AF62" s="39">
        <v>-1.2710000000000001E-2</v>
      </c>
      <c r="AG62" s="39">
        <v>8.8429999999999995E-2</v>
      </c>
      <c r="AH62" s="39">
        <v>1</v>
      </c>
    </row>
    <row r="63" spans="1:34" ht="15" hidden="1" thickBot="1" x14ac:dyDescent="0.35">
      <c r="A63" s="95"/>
      <c r="B63" s="42" t="s">
        <v>117</v>
      </c>
      <c r="C63" s="42" t="s">
        <v>117</v>
      </c>
      <c r="D63" s="42" t="s">
        <v>117</v>
      </c>
      <c r="E63" s="42" t="s">
        <v>117</v>
      </c>
      <c r="F63" s="42" t="s">
        <v>117</v>
      </c>
      <c r="G63" s="42">
        <v>0.24560000000000001</v>
      </c>
      <c r="H63" s="42">
        <v>0.60350000000000004</v>
      </c>
      <c r="I63" s="42">
        <v>0.23980000000000001</v>
      </c>
      <c r="J63" s="42" t="s">
        <v>117</v>
      </c>
      <c r="K63" s="42">
        <v>0.72550000000000003</v>
      </c>
      <c r="L63" s="42" t="s">
        <v>117</v>
      </c>
      <c r="M63" s="42" t="s">
        <v>117</v>
      </c>
      <c r="N63" s="42" t="s">
        <v>117</v>
      </c>
      <c r="O63" s="42" t="s">
        <v>117</v>
      </c>
      <c r="P63" s="42" t="s">
        <v>117</v>
      </c>
      <c r="Q63" s="42" t="s">
        <v>117</v>
      </c>
      <c r="R63" s="42" t="s">
        <v>117</v>
      </c>
      <c r="S63" s="42" t="s">
        <v>117</v>
      </c>
      <c r="T63" s="42" t="s">
        <v>117</v>
      </c>
      <c r="U63" s="42">
        <v>0.28989999999999999</v>
      </c>
      <c r="V63" s="42">
        <v>4.0000000000000002E-4</v>
      </c>
      <c r="W63" s="42" t="s">
        <v>117</v>
      </c>
      <c r="X63" s="42" t="s">
        <v>117</v>
      </c>
      <c r="Y63" s="42" t="s">
        <v>117</v>
      </c>
      <c r="Z63" s="42" t="s">
        <v>117</v>
      </c>
      <c r="AA63" s="42" t="s">
        <v>117</v>
      </c>
      <c r="AB63" s="42" t="s">
        <v>117</v>
      </c>
      <c r="AC63" s="42" t="s">
        <v>117</v>
      </c>
      <c r="AD63" s="42" t="s">
        <v>117</v>
      </c>
      <c r="AE63" s="97"/>
      <c r="AF63" s="42">
        <v>6.9999999999999999E-4</v>
      </c>
      <c r="AG63" s="52" t="s">
        <v>117</v>
      </c>
      <c r="AH63" s="53"/>
    </row>
    <row r="64" spans="1:34" x14ac:dyDescent="0.3">
      <c r="A64" s="94" t="s">
        <v>80</v>
      </c>
      <c r="B64" s="39">
        <v>1.332E-2</v>
      </c>
      <c r="C64" s="39">
        <v>6.8970000000000004E-2</v>
      </c>
      <c r="D64" s="39">
        <v>3.8969999999999998E-2</v>
      </c>
      <c r="E64" s="39">
        <v>-7.9299999999999995E-3</v>
      </c>
      <c r="F64" s="39">
        <v>2.8900000000000002E-3</v>
      </c>
      <c r="G64" s="39">
        <v>-1.4460000000000001E-2</v>
      </c>
      <c r="H64" s="39">
        <v>3.5200000000000001E-3</v>
      </c>
      <c r="I64" s="39">
        <v>4.9300000000000004E-3</v>
      </c>
      <c r="J64" s="39">
        <v>2.7859999999999999E-2</v>
      </c>
      <c r="K64" s="39">
        <v>3.6990000000000002E-2</v>
      </c>
      <c r="L64" s="39">
        <v>3.9820000000000001E-2</v>
      </c>
      <c r="M64" s="39">
        <v>6.3079999999999997E-2</v>
      </c>
      <c r="N64" s="39">
        <v>1.8859999999999998E-2</v>
      </c>
      <c r="O64" s="39">
        <v>5.1490000000000001E-2</v>
      </c>
      <c r="P64" s="39">
        <v>6.4199999999999993E-2</v>
      </c>
      <c r="Q64" s="39">
        <v>6.8330000000000002E-2</v>
      </c>
      <c r="R64" s="39">
        <v>3.0460000000000001E-2</v>
      </c>
      <c r="S64" s="39">
        <v>5.9740000000000001E-2</v>
      </c>
      <c r="T64" s="39">
        <v>3.95E-2</v>
      </c>
      <c r="U64" s="39">
        <v>1.6199999999999999E-3</v>
      </c>
      <c r="V64" s="39">
        <v>4.446E-2</v>
      </c>
      <c r="W64" s="39">
        <v>-3.0790000000000001E-2</v>
      </c>
      <c r="X64" s="39">
        <v>-4.8410000000000002E-2</v>
      </c>
      <c r="Y64" s="39">
        <v>-4.9639999999999997E-2</v>
      </c>
      <c r="Z64" s="39">
        <v>1.443E-2</v>
      </c>
      <c r="AA64" s="39">
        <v>1.6539999999999999E-2</v>
      </c>
      <c r="AB64" s="39">
        <v>-3.2050000000000002E-2</v>
      </c>
      <c r="AC64" s="39">
        <v>-1.7919999999999998E-2</v>
      </c>
      <c r="AD64" s="39">
        <v>-9.1599999999999997E-3</v>
      </c>
      <c r="AE64" s="39">
        <v>-1.2710000000000001E-2</v>
      </c>
      <c r="AF64" s="96">
        <v>1</v>
      </c>
      <c r="AG64" s="39">
        <v>-8.9300000000000004E-3</v>
      </c>
      <c r="AH64" s="39">
        <v>1</v>
      </c>
    </row>
    <row r="65" spans="1:34" ht="15" hidden="1" thickBot="1" x14ac:dyDescent="0.35">
      <c r="A65" s="95"/>
      <c r="B65" s="42">
        <v>4.0000000000000002E-4</v>
      </c>
      <c r="C65" s="42" t="s">
        <v>117</v>
      </c>
      <c r="D65" s="42" t="s">
        <v>117</v>
      </c>
      <c r="E65" s="42">
        <v>3.4500000000000003E-2</v>
      </c>
      <c r="F65" s="42">
        <v>0.44190000000000002</v>
      </c>
      <c r="G65" s="42">
        <v>1E-4</v>
      </c>
      <c r="H65" s="42">
        <v>0.34810000000000002</v>
      </c>
      <c r="I65" s="42">
        <v>0.18840000000000001</v>
      </c>
      <c r="J65" s="42" t="s">
        <v>117</v>
      </c>
      <c r="K65" s="42" t="s">
        <v>117</v>
      </c>
      <c r="L65" s="42" t="s">
        <v>117</v>
      </c>
      <c r="M65" s="42" t="s">
        <v>117</v>
      </c>
      <c r="N65" s="42" t="s">
        <v>117</v>
      </c>
      <c r="O65" s="42" t="s">
        <v>117</v>
      </c>
      <c r="P65" s="42" t="s">
        <v>117</v>
      </c>
      <c r="Q65" s="42" t="s">
        <v>117</v>
      </c>
      <c r="R65" s="42" t="s">
        <v>117</v>
      </c>
      <c r="S65" s="42" t="s">
        <v>117</v>
      </c>
      <c r="T65" s="42" t="s">
        <v>117</v>
      </c>
      <c r="U65" s="42">
        <v>0.66510000000000002</v>
      </c>
      <c r="V65" s="42" t="s">
        <v>117</v>
      </c>
      <c r="W65" s="42" t="s">
        <v>117</v>
      </c>
      <c r="X65" s="42" t="s">
        <v>117</v>
      </c>
      <c r="Y65" s="42" t="s">
        <v>117</v>
      </c>
      <c r="Z65" s="42">
        <v>1E-4</v>
      </c>
      <c r="AA65" s="42" t="s">
        <v>117</v>
      </c>
      <c r="AB65" s="42" t="s">
        <v>117</v>
      </c>
      <c r="AC65" s="42" t="s">
        <v>117</v>
      </c>
      <c r="AD65" s="42">
        <v>1.46E-2</v>
      </c>
      <c r="AE65" s="42">
        <v>6.9999999999999999E-4</v>
      </c>
      <c r="AF65" s="97"/>
      <c r="AG65" s="52">
        <v>1.7299999999999999E-2</v>
      </c>
      <c r="AH65" s="54"/>
    </row>
    <row r="66" spans="1:34" x14ac:dyDescent="0.3">
      <c r="A66" s="94" t="s">
        <v>82</v>
      </c>
      <c r="B66" s="39">
        <v>-3.4430000000000002E-2</v>
      </c>
      <c r="C66" s="39">
        <v>-7.5670000000000001E-2</v>
      </c>
      <c r="D66" s="39">
        <v>-2.1899999999999999E-2</v>
      </c>
      <c r="E66" s="39">
        <v>3.5520000000000003E-2</v>
      </c>
      <c r="F66" s="39">
        <v>-3.1469999999999998E-2</v>
      </c>
      <c r="G66" s="39">
        <v>2.9299999999999999E-3</v>
      </c>
      <c r="H66" s="39">
        <v>-1.4400000000000001E-3</v>
      </c>
      <c r="I66" s="39">
        <v>1.57E-3</v>
      </c>
      <c r="J66" s="39">
        <v>-5.076E-2</v>
      </c>
      <c r="K66" s="39">
        <v>-6.2300000000000001E-2</v>
      </c>
      <c r="L66" s="39">
        <v>-0.10761999999999999</v>
      </c>
      <c r="M66" s="39">
        <v>-0.1081</v>
      </c>
      <c r="N66" s="39">
        <v>-5.5820000000000002E-2</v>
      </c>
      <c r="O66" s="39">
        <v>-7.7429999999999999E-2</v>
      </c>
      <c r="P66" s="39">
        <v>-3.7139999999999999E-2</v>
      </c>
      <c r="Q66" s="39">
        <v>-6.5780000000000005E-2</v>
      </c>
      <c r="R66" s="39">
        <v>-5.0319999999999997E-2</v>
      </c>
      <c r="S66" s="39">
        <v>-0.10081</v>
      </c>
      <c r="T66" s="39">
        <v>-7.0949999999999999E-2</v>
      </c>
      <c r="U66" s="39">
        <v>-8.8100000000000001E-3</v>
      </c>
      <c r="V66" s="39">
        <v>-5.0569999999999997E-2</v>
      </c>
      <c r="W66" s="39">
        <v>5.9080000000000001E-2</v>
      </c>
      <c r="X66" s="39">
        <v>8.4879999999999997E-2</v>
      </c>
      <c r="Y66" s="39">
        <v>9.7189999999999999E-2</v>
      </c>
      <c r="Z66" s="39">
        <v>-4.2889999999999998E-2</v>
      </c>
      <c r="AA66" s="39">
        <v>-3.6389999999999999E-2</v>
      </c>
      <c r="AB66" s="39">
        <v>8.4839999999999999E-2</v>
      </c>
      <c r="AC66" s="39">
        <v>4.9709999999999997E-2</v>
      </c>
      <c r="AD66" s="39">
        <v>0.11618000000000001</v>
      </c>
      <c r="AE66" s="39">
        <v>8.8429999999999995E-2</v>
      </c>
      <c r="AF66" s="39">
        <v>-8.9300000000000004E-3</v>
      </c>
      <c r="AG66" s="13"/>
      <c r="AH66" s="39">
        <v>1</v>
      </c>
    </row>
    <row r="67" spans="1:34" hidden="1" x14ac:dyDescent="0.3">
      <c r="A67" s="98"/>
      <c r="B67" s="41" t="s">
        <v>117</v>
      </c>
      <c r="C67" s="41" t="s">
        <v>117</v>
      </c>
      <c r="D67" s="41" t="s">
        <v>117</v>
      </c>
      <c r="E67" s="41" t="s">
        <v>117</v>
      </c>
      <c r="F67" s="41" t="s">
        <v>117</v>
      </c>
      <c r="G67" s="41">
        <v>0.4345</v>
      </c>
      <c r="H67" s="41">
        <v>0.7016</v>
      </c>
      <c r="I67" s="41">
        <v>0.67530000000000001</v>
      </c>
      <c r="J67" s="41" t="s">
        <v>117</v>
      </c>
      <c r="K67" s="41" t="s">
        <v>117</v>
      </c>
      <c r="L67" s="41" t="s">
        <v>117</v>
      </c>
      <c r="M67" s="41" t="s">
        <v>117</v>
      </c>
      <c r="N67" s="41" t="s">
        <v>117</v>
      </c>
      <c r="O67" s="41" t="s">
        <v>117</v>
      </c>
      <c r="P67" s="41" t="s">
        <v>117</v>
      </c>
      <c r="Q67" s="41" t="s">
        <v>117</v>
      </c>
      <c r="R67" s="41" t="s">
        <v>117</v>
      </c>
      <c r="S67" s="41" t="s">
        <v>117</v>
      </c>
      <c r="T67" s="41" t="s">
        <v>117</v>
      </c>
      <c r="U67" s="41">
        <v>1.8800000000000001E-2</v>
      </c>
      <c r="V67" s="41" t="s">
        <v>117</v>
      </c>
      <c r="W67" s="41" t="s">
        <v>117</v>
      </c>
      <c r="X67" s="41" t="s">
        <v>117</v>
      </c>
      <c r="Y67" s="41" t="s">
        <v>117</v>
      </c>
      <c r="Z67" s="41" t="s">
        <v>117</v>
      </c>
      <c r="AA67" s="41" t="s">
        <v>117</v>
      </c>
      <c r="AB67" s="41" t="s">
        <v>117</v>
      </c>
      <c r="AC67" s="41" t="s">
        <v>117</v>
      </c>
      <c r="AD67" s="41" t="s">
        <v>117</v>
      </c>
      <c r="AE67" s="41" t="s">
        <v>117</v>
      </c>
      <c r="AF67" s="41">
        <v>1.7299999999999999E-2</v>
      </c>
      <c r="AH67" s="53"/>
    </row>
    <row r="68" spans="1:34" x14ac:dyDescent="0.3">
      <c r="AH68" s="39">
        <v>1</v>
      </c>
    </row>
    <row r="69" spans="1:34" x14ac:dyDescent="0.3">
      <c r="AH69" s="13"/>
    </row>
  </sheetData>
  <autoFilter ref="A1:AH68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3">
      <customFilters>
        <customFilter operator="notEqual" val=" "/>
      </customFilters>
    </filterColumn>
  </autoFilter>
  <mergeCells count="65">
    <mergeCell ref="F12:F13"/>
    <mergeCell ref="A1:AG1"/>
    <mergeCell ref="A2:AG2"/>
    <mergeCell ref="A4:A5"/>
    <mergeCell ref="B4:B5"/>
    <mergeCell ref="A6:A7"/>
    <mergeCell ref="C6:C7"/>
    <mergeCell ref="A8:A9"/>
    <mergeCell ref="D8:D9"/>
    <mergeCell ref="A10:A11"/>
    <mergeCell ref="E10:E11"/>
    <mergeCell ref="A12:A13"/>
    <mergeCell ref="L24:L25"/>
    <mergeCell ref="A14:A15"/>
    <mergeCell ref="G14:G15"/>
    <mergeCell ref="A16:A17"/>
    <mergeCell ref="H16:H17"/>
    <mergeCell ref="A18:A19"/>
    <mergeCell ref="I18:I19"/>
    <mergeCell ref="A20:A21"/>
    <mergeCell ref="J20:J21"/>
    <mergeCell ref="A22:A23"/>
    <mergeCell ref="K22:K23"/>
    <mergeCell ref="A24:A25"/>
    <mergeCell ref="R36:R37"/>
    <mergeCell ref="A26:A27"/>
    <mergeCell ref="M26:M27"/>
    <mergeCell ref="A28:A29"/>
    <mergeCell ref="N28:N29"/>
    <mergeCell ref="A30:A31"/>
    <mergeCell ref="O30:O31"/>
    <mergeCell ref="A32:A33"/>
    <mergeCell ref="P32:P33"/>
    <mergeCell ref="A34:A35"/>
    <mergeCell ref="Q34:Q35"/>
    <mergeCell ref="A36:A37"/>
    <mergeCell ref="X48:X49"/>
    <mergeCell ref="A38:A39"/>
    <mergeCell ref="S38:S39"/>
    <mergeCell ref="A40:A41"/>
    <mergeCell ref="T40:T41"/>
    <mergeCell ref="A42:A43"/>
    <mergeCell ref="U42:U43"/>
    <mergeCell ref="A44:A45"/>
    <mergeCell ref="V44:V45"/>
    <mergeCell ref="A46:A47"/>
    <mergeCell ref="W46:W47"/>
    <mergeCell ref="A48:A49"/>
    <mergeCell ref="AD60:AD61"/>
    <mergeCell ref="A50:A51"/>
    <mergeCell ref="Y50:Y51"/>
    <mergeCell ref="A52:A53"/>
    <mergeCell ref="Z52:Z53"/>
    <mergeCell ref="A54:A55"/>
    <mergeCell ref="AA54:AA55"/>
    <mergeCell ref="A56:A57"/>
    <mergeCell ref="AB56:AB57"/>
    <mergeCell ref="A58:A59"/>
    <mergeCell ref="AC58:AC59"/>
    <mergeCell ref="A60:A61"/>
    <mergeCell ref="A62:A63"/>
    <mergeCell ref="AE62:AE63"/>
    <mergeCell ref="A64:A65"/>
    <mergeCell ref="AF64:AF65"/>
    <mergeCell ref="A66:A67"/>
  </mergeCells>
  <conditionalFormatting sqref="B4:AG66">
    <cfRule type="cellIs" dxfId="1" priority="1" operator="lessThan">
      <formula>-0.7</formula>
    </cfRule>
    <cfRule type="cellIs" dxfId="0" priority="2" operator="greaterThan">
      <formula>0.7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H24" sqref="H24"/>
    </sheetView>
  </sheetViews>
  <sheetFormatPr defaultRowHeight="14.4" x14ac:dyDescent="0.3"/>
  <cols>
    <col min="1" max="1" width="16" customWidth="1"/>
  </cols>
  <sheetData>
    <row r="1" spans="1:11" ht="15" thickBot="1" x14ac:dyDescent="0.35">
      <c r="A1" s="103" t="s">
        <v>118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</row>
    <row r="2" spans="1:11" ht="15" thickBot="1" x14ac:dyDescent="0.35">
      <c r="A2" s="50"/>
      <c r="B2" s="40" t="s">
        <v>119</v>
      </c>
      <c r="C2" s="40" t="s">
        <v>120</v>
      </c>
      <c r="D2" s="40" t="s">
        <v>121</v>
      </c>
      <c r="E2" s="40" t="s">
        <v>122</v>
      </c>
      <c r="F2" s="40" t="s">
        <v>123</v>
      </c>
      <c r="G2" s="40" t="s">
        <v>124</v>
      </c>
      <c r="H2" s="40" t="s">
        <v>125</v>
      </c>
      <c r="I2" s="40" t="s">
        <v>126</v>
      </c>
      <c r="J2" s="40" t="s">
        <v>127</v>
      </c>
      <c r="K2" s="51" t="s">
        <v>128</v>
      </c>
    </row>
    <row r="3" spans="1:11" ht="15" thickBot="1" x14ac:dyDescent="0.35">
      <c r="A3" s="58" t="s">
        <v>27</v>
      </c>
      <c r="B3" s="49">
        <v>0.87243999999999999</v>
      </c>
      <c r="C3" s="48">
        <v>6.9690000000000002E-2</v>
      </c>
      <c r="D3" s="55">
        <v>-4.5440000000000001E-2</v>
      </c>
      <c r="E3" s="55">
        <v>-2.3689999999999999E-2</v>
      </c>
      <c r="F3" s="48">
        <v>0.24182999999999999</v>
      </c>
      <c r="G3" s="55">
        <v>-5.4690000000000003E-2</v>
      </c>
      <c r="H3" s="55">
        <v>-1.537E-2</v>
      </c>
      <c r="I3" s="55">
        <v>-0.10271</v>
      </c>
      <c r="J3" s="48">
        <v>9.7900000000000001E-3</v>
      </c>
      <c r="K3" s="56">
        <v>-1.8540000000000001E-2</v>
      </c>
    </row>
    <row r="4" spans="1:11" ht="15" thickBot="1" x14ac:dyDescent="0.35">
      <c r="A4" s="58" t="s">
        <v>23</v>
      </c>
      <c r="B4" s="49">
        <v>0.86789000000000005</v>
      </c>
      <c r="C4" s="48">
        <v>8.2419999999999993E-2</v>
      </c>
      <c r="D4" s="55">
        <v>-5.799E-2</v>
      </c>
      <c r="E4" s="48">
        <v>0.15340999999999999</v>
      </c>
      <c r="F4" s="48">
        <v>6.6540000000000002E-2</v>
      </c>
      <c r="G4" s="55">
        <v>-3.1390000000000001E-2</v>
      </c>
      <c r="H4" s="55">
        <v>-4.3529999999999999E-2</v>
      </c>
      <c r="I4" s="55">
        <v>-2.8709999999999999E-2</v>
      </c>
      <c r="J4" s="48">
        <v>1.5699999999999999E-2</v>
      </c>
      <c r="K4" s="56">
        <v>-7.43E-3</v>
      </c>
    </row>
    <row r="5" spans="1:11" ht="15" thickBot="1" x14ac:dyDescent="0.35">
      <c r="A5" s="58" t="s">
        <v>24</v>
      </c>
      <c r="B5" s="49">
        <v>0.84962000000000004</v>
      </c>
      <c r="C5" s="48">
        <v>8.2830000000000001E-2</v>
      </c>
      <c r="D5" s="55">
        <v>-6.3350000000000004E-2</v>
      </c>
      <c r="E5" s="48">
        <v>5.9639999999999999E-2</v>
      </c>
      <c r="F5" s="48">
        <v>9.257E-2</v>
      </c>
      <c r="G5" s="48">
        <v>5.6649999999999999E-2</v>
      </c>
      <c r="H5" s="55">
        <v>-9.4900000000000002E-3</v>
      </c>
      <c r="I5" s="55">
        <v>-2.477E-2</v>
      </c>
      <c r="J5" s="55">
        <v>-1.064E-2</v>
      </c>
      <c r="K5" s="57">
        <v>5.1069999999999997E-2</v>
      </c>
    </row>
    <row r="6" spans="1:11" ht="15" thickBot="1" x14ac:dyDescent="0.35">
      <c r="A6" s="58" t="s">
        <v>11</v>
      </c>
      <c r="B6" s="49">
        <v>0.83823999999999999</v>
      </c>
      <c r="C6" s="48">
        <v>8.7760000000000005E-2</v>
      </c>
      <c r="D6" s="55">
        <v>-7.1779999999999997E-2</v>
      </c>
      <c r="E6" s="48">
        <v>0.29136000000000001</v>
      </c>
      <c r="F6" s="48">
        <v>0.15739</v>
      </c>
      <c r="G6" s="55">
        <v>-5.7439999999999998E-2</v>
      </c>
      <c r="H6" s="48">
        <v>1.8429999999999998E-2</v>
      </c>
      <c r="I6" s="55">
        <v>-9.5689999999999997E-2</v>
      </c>
      <c r="J6" s="48">
        <v>1.387E-2</v>
      </c>
      <c r="K6" s="57">
        <v>1.01E-2</v>
      </c>
    </row>
    <row r="7" spans="1:11" ht="15" thickBot="1" x14ac:dyDescent="0.35">
      <c r="A7" s="58" t="s">
        <v>26</v>
      </c>
      <c r="B7" s="49">
        <v>0.82818999999999998</v>
      </c>
      <c r="C7" s="48">
        <v>0.14915</v>
      </c>
      <c r="D7" s="55">
        <v>-2.2360000000000001E-2</v>
      </c>
      <c r="E7" s="48">
        <v>0.27150999999999997</v>
      </c>
      <c r="F7" s="48">
        <v>0.15708</v>
      </c>
      <c r="G7" s="48">
        <v>1.3390000000000001E-2</v>
      </c>
      <c r="H7" s="55">
        <v>-4.3119999999999999E-2</v>
      </c>
      <c r="I7" s="48">
        <v>2.5440000000000001E-2</v>
      </c>
      <c r="J7" s="48">
        <v>3.7599999999999999E-3</v>
      </c>
      <c r="K7" s="57">
        <v>4.6000000000000001E-4</v>
      </c>
    </row>
    <row r="8" spans="1:11" ht="15" thickBot="1" x14ac:dyDescent="0.35">
      <c r="A8" s="58" t="s">
        <v>25</v>
      </c>
      <c r="B8" s="49">
        <v>0.79971000000000003</v>
      </c>
      <c r="C8" s="48">
        <v>8.6309999999999998E-2</v>
      </c>
      <c r="D8" s="55">
        <v>-4.376E-2</v>
      </c>
      <c r="E8" s="55">
        <v>-0.10063</v>
      </c>
      <c r="F8" s="55">
        <v>-9.11E-3</v>
      </c>
      <c r="G8" s="48">
        <v>0.14252000000000001</v>
      </c>
      <c r="H8" s="55">
        <v>-6.94E-3</v>
      </c>
      <c r="I8" s="55">
        <v>-3.7879999999999997E-2</v>
      </c>
      <c r="J8" s="48">
        <v>1.882E-2</v>
      </c>
      <c r="K8" s="57">
        <v>4.2720000000000001E-2</v>
      </c>
    </row>
    <row r="9" spans="1:11" ht="15" thickBot="1" x14ac:dyDescent="0.35">
      <c r="A9" s="58" t="s">
        <v>30</v>
      </c>
      <c r="B9" s="49">
        <v>0.76202999999999999</v>
      </c>
      <c r="C9" s="48">
        <v>7.034E-2</v>
      </c>
      <c r="D9" s="48">
        <v>1.444E-2</v>
      </c>
      <c r="E9" s="48">
        <v>0.11604</v>
      </c>
      <c r="F9" s="48">
        <v>0.14885000000000001</v>
      </c>
      <c r="G9" s="55">
        <v>-5.45E-3</v>
      </c>
      <c r="H9" s="55">
        <v>-4.9750000000000003E-2</v>
      </c>
      <c r="I9" s="48">
        <v>1.3559999999999999E-2</v>
      </c>
      <c r="J9" s="48">
        <v>3.0280000000000001E-2</v>
      </c>
      <c r="K9" s="57">
        <v>8.9099999999999995E-3</v>
      </c>
    </row>
    <row r="10" spans="1:11" ht="15" thickBot="1" x14ac:dyDescent="0.35">
      <c r="A10" s="58" t="s">
        <v>20</v>
      </c>
      <c r="B10" s="49">
        <v>0.74734</v>
      </c>
      <c r="C10" s="48">
        <v>8.0920000000000006E-2</v>
      </c>
      <c r="D10" s="55">
        <v>-3.4590000000000003E-2</v>
      </c>
      <c r="E10" s="48">
        <v>7.1730000000000002E-2</v>
      </c>
      <c r="F10" s="48">
        <v>0.26633000000000001</v>
      </c>
      <c r="G10" s="55">
        <v>-4.9110000000000001E-2</v>
      </c>
      <c r="H10" s="55">
        <v>-2.7380000000000002E-2</v>
      </c>
      <c r="I10" s="55">
        <v>-8.4379999999999997E-2</v>
      </c>
      <c r="J10" s="48">
        <v>2.5260000000000001E-2</v>
      </c>
      <c r="K10" s="56">
        <v>-5.8439999999999999E-2</v>
      </c>
    </row>
    <row r="11" spans="1:11" ht="15" thickBot="1" x14ac:dyDescent="0.35">
      <c r="A11" s="58" t="s">
        <v>18</v>
      </c>
      <c r="B11" s="49">
        <v>0.65958000000000006</v>
      </c>
      <c r="C11" s="48">
        <v>8.1610000000000002E-2</v>
      </c>
      <c r="D11" s="55">
        <v>-5.951E-2</v>
      </c>
      <c r="E11" s="48">
        <v>0.14407</v>
      </c>
      <c r="F11" s="48">
        <v>0.34311999999999998</v>
      </c>
      <c r="G11" s="55">
        <v>-3.6020000000000003E-2</v>
      </c>
      <c r="H11" s="55">
        <v>-4.2500000000000003E-2</v>
      </c>
      <c r="I11" s="55">
        <v>-3.1150000000000001E-2</v>
      </c>
      <c r="J11" s="55">
        <v>-6.7949999999999997E-2</v>
      </c>
      <c r="K11" s="56">
        <v>-1.6799999999999999E-2</v>
      </c>
    </row>
    <row r="12" spans="1:11" ht="15" thickBot="1" x14ac:dyDescent="0.35">
      <c r="A12" s="58" t="s">
        <v>14</v>
      </c>
      <c r="B12" s="49">
        <v>0.53861999999999999</v>
      </c>
      <c r="C12" s="55">
        <v>-3.4909999999999997E-2</v>
      </c>
      <c r="D12" s="55">
        <v>-1.285E-2</v>
      </c>
      <c r="E12" s="48">
        <v>0.47982000000000002</v>
      </c>
      <c r="F12" s="55">
        <v>-6.8000000000000005E-4</v>
      </c>
      <c r="G12" s="55">
        <v>-8.2799999999999992E-3</v>
      </c>
      <c r="H12" s="48">
        <v>2.6280000000000001E-2</v>
      </c>
      <c r="I12" s="48">
        <v>8.0619999999999997E-2</v>
      </c>
      <c r="J12" s="55">
        <v>-1.4149999999999999E-2</v>
      </c>
      <c r="K12" s="56">
        <v>-0.10829999999999999</v>
      </c>
    </row>
    <row r="13" spans="1:11" ht="15" thickBot="1" x14ac:dyDescent="0.35">
      <c r="A13" s="58" t="s">
        <v>21</v>
      </c>
      <c r="B13" s="49">
        <v>0.46742</v>
      </c>
      <c r="C13" s="48">
        <v>2.3769999999999999E-2</v>
      </c>
      <c r="D13" s="55">
        <v>-6.4509999999999998E-2</v>
      </c>
      <c r="E13" s="55">
        <v>-0.14409</v>
      </c>
      <c r="F13" s="48">
        <v>0.30467</v>
      </c>
      <c r="G13" s="55">
        <v>-0.15728</v>
      </c>
      <c r="H13" s="55">
        <v>-3.5009999999999999E-2</v>
      </c>
      <c r="I13" s="55">
        <v>-0.20416999999999999</v>
      </c>
      <c r="J13" s="48">
        <v>5.9769999999999997E-2</v>
      </c>
      <c r="K13" s="56">
        <v>-4.9669999999999999E-2</v>
      </c>
    </row>
    <row r="14" spans="1:11" ht="15" thickBot="1" x14ac:dyDescent="0.35">
      <c r="A14" s="61" t="s">
        <v>39</v>
      </c>
      <c r="B14" s="62">
        <v>0.21637999999999999</v>
      </c>
      <c r="C14" s="62">
        <v>0.93630000000000002</v>
      </c>
      <c r="D14" s="55">
        <v>-8.1899999999999994E-3</v>
      </c>
      <c r="E14" s="48">
        <v>6.3619999999999996E-2</v>
      </c>
      <c r="F14" s="48">
        <v>3.8899999999999997E-2</v>
      </c>
      <c r="G14" s="48">
        <v>3.4459999999999998E-2</v>
      </c>
      <c r="H14" s="48">
        <v>4.2100000000000002E-3</v>
      </c>
      <c r="I14" s="55">
        <v>-1.043E-2</v>
      </c>
      <c r="J14" s="48">
        <v>9.5899999999999996E-3</v>
      </c>
      <c r="K14" s="56">
        <v>-6.4900000000000001E-3</v>
      </c>
    </row>
    <row r="15" spans="1:11" ht="15" thickBot="1" x14ac:dyDescent="0.35">
      <c r="A15" s="61" t="s">
        <v>38</v>
      </c>
      <c r="B15" s="62">
        <v>0.22808</v>
      </c>
      <c r="C15" s="62">
        <v>0.92832000000000003</v>
      </c>
      <c r="D15" s="55">
        <v>-5.7499999999999999E-3</v>
      </c>
      <c r="E15" s="48">
        <v>6.5930000000000002E-2</v>
      </c>
      <c r="F15" s="48">
        <v>5.0990000000000001E-2</v>
      </c>
      <c r="G15" s="48">
        <v>1.9990000000000001E-2</v>
      </c>
      <c r="H15" s="48">
        <v>1.97E-3</v>
      </c>
      <c r="I15" s="55">
        <v>-4.7999999999999996E-3</v>
      </c>
      <c r="J15" s="48">
        <v>1.048E-2</v>
      </c>
      <c r="K15" s="56">
        <v>-1.243E-2</v>
      </c>
    </row>
    <row r="16" spans="1:11" ht="15" thickBot="1" x14ac:dyDescent="0.35">
      <c r="A16" s="66" t="s">
        <v>43</v>
      </c>
      <c r="B16" s="67">
        <v>-8.6440000000000003E-2</v>
      </c>
      <c r="C16" s="67">
        <v>-4.9100000000000003E-3</v>
      </c>
      <c r="D16" s="68">
        <v>0.87207000000000001</v>
      </c>
      <c r="E16" s="55">
        <v>-2.9080000000000002E-2</v>
      </c>
      <c r="F16" s="55">
        <v>-1.9980000000000001E-2</v>
      </c>
      <c r="G16" s="48">
        <v>2.3879999999999998E-2</v>
      </c>
      <c r="H16" s="48">
        <v>7.1000000000000002E-4</v>
      </c>
      <c r="I16" s="48">
        <v>5.0139999999999997E-2</v>
      </c>
      <c r="J16" s="48">
        <v>6.2E-4</v>
      </c>
      <c r="K16" s="57">
        <v>3.1390000000000001E-2</v>
      </c>
    </row>
    <row r="17" spans="1:11" ht="15" thickBot="1" x14ac:dyDescent="0.35">
      <c r="A17" s="66" t="s">
        <v>42</v>
      </c>
      <c r="B17" s="67">
        <v>-0.1108</v>
      </c>
      <c r="C17" s="68">
        <v>2.111E-2</v>
      </c>
      <c r="D17" s="68">
        <v>0.84321000000000002</v>
      </c>
      <c r="E17" s="55">
        <v>-3.3939999999999998E-2</v>
      </c>
      <c r="F17" s="55">
        <v>-3.2919999999999998E-2</v>
      </c>
      <c r="G17" s="55">
        <v>-2.64E-3</v>
      </c>
      <c r="H17" s="48">
        <v>9.6399999999999993E-3</v>
      </c>
      <c r="I17" s="48">
        <v>0.09</v>
      </c>
      <c r="J17" s="48">
        <v>1.1950000000000001E-2</v>
      </c>
      <c r="K17" s="56">
        <v>-3.4119999999999998E-2</v>
      </c>
    </row>
    <row r="18" spans="1:11" ht="15" thickBot="1" x14ac:dyDescent="0.35">
      <c r="A18" s="66" t="s">
        <v>44</v>
      </c>
      <c r="B18" s="67">
        <v>-8.3899999999999999E-3</v>
      </c>
      <c r="C18" s="67">
        <v>-1.992E-2</v>
      </c>
      <c r="D18" s="68">
        <v>0.66095000000000004</v>
      </c>
      <c r="E18" s="55">
        <v>-1.235E-2</v>
      </c>
      <c r="F18" s="48">
        <v>3.3999999999999998E-3</v>
      </c>
      <c r="G18" s="48">
        <v>8.1839999999999996E-2</v>
      </c>
      <c r="H18" s="55">
        <v>-2.8300000000000001E-3</v>
      </c>
      <c r="I18" s="55">
        <v>-4.9820000000000003E-2</v>
      </c>
      <c r="J18" s="55">
        <v>-1.4E-2</v>
      </c>
      <c r="K18" s="57">
        <v>4.2849999999999999E-2</v>
      </c>
    </row>
    <row r="19" spans="1:11" ht="15" thickBot="1" x14ac:dyDescent="0.35">
      <c r="A19" s="63" t="s">
        <v>7</v>
      </c>
      <c r="B19" s="65">
        <v>0.61404000000000003</v>
      </c>
      <c r="C19" s="65">
        <v>8.0360000000000001E-2</v>
      </c>
      <c r="D19" s="64">
        <v>-4.5679999999999998E-2</v>
      </c>
      <c r="E19" s="65">
        <v>0.68711</v>
      </c>
      <c r="F19" s="48">
        <v>1.566E-2</v>
      </c>
      <c r="G19" s="55">
        <v>-4.4639999999999999E-2</v>
      </c>
      <c r="H19" s="48">
        <v>2.606E-2</v>
      </c>
      <c r="I19" s="55">
        <v>-1.3639999999999999E-2</v>
      </c>
      <c r="J19" s="48">
        <v>6.28E-3</v>
      </c>
      <c r="K19" s="56">
        <v>-2.6700000000000002E-2</v>
      </c>
    </row>
    <row r="20" spans="1:11" ht="15" thickBot="1" x14ac:dyDescent="0.35">
      <c r="A20" s="63" t="s">
        <v>15</v>
      </c>
      <c r="B20" s="64">
        <v>-4.3999999999999997E-2</v>
      </c>
      <c r="C20" s="64">
        <v>-4.79E-3</v>
      </c>
      <c r="D20" s="64">
        <v>-4.8999999999999998E-3</v>
      </c>
      <c r="E20" s="65">
        <v>0.58494000000000002</v>
      </c>
      <c r="F20" s="48">
        <v>0.10777</v>
      </c>
      <c r="G20" s="48">
        <v>8.3000000000000001E-4</v>
      </c>
      <c r="H20" s="55">
        <v>-6.2600000000000003E-2</v>
      </c>
      <c r="I20" s="55">
        <v>-5.7729999999999997E-2</v>
      </c>
      <c r="J20" s="48">
        <v>6.1940000000000002E-2</v>
      </c>
      <c r="K20" s="56">
        <v>-2.4879999999999999E-2</v>
      </c>
    </row>
    <row r="21" spans="1:11" ht="15" thickBot="1" x14ac:dyDescent="0.35">
      <c r="A21" s="63" t="s">
        <v>13</v>
      </c>
      <c r="B21" s="65">
        <v>0.31795000000000001</v>
      </c>
      <c r="C21" s="65">
        <v>8.2489999999999994E-2</v>
      </c>
      <c r="D21" s="64">
        <v>-3.9190000000000003E-2</v>
      </c>
      <c r="E21" s="65">
        <v>0.53115000000000001</v>
      </c>
      <c r="F21" s="48">
        <v>6.4769999999999994E-2</v>
      </c>
      <c r="G21" s="48">
        <v>6.3E-3</v>
      </c>
      <c r="H21" s="48">
        <v>9.7900000000000001E-3</v>
      </c>
      <c r="I21" s="48">
        <v>2.8289999999999999E-2</v>
      </c>
      <c r="J21" s="55">
        <v>-4.086E-2</v>
      </c>
      <c r="K21" s="57">
        <v>5.5690000000000003E-2</v>
      </c>
    </row>
    <row r="22" spans="1:11" ht="15" thickBot="1" x14ac:dyDescent="0.35">
      <c r="A22" s="63" t="s">
        <v>12</v>
      </c>
      <c r="B22" s="65">
        <v>0.46678999999999998</v>
      </c>
      <c r="C22" s="65">
        <v>0.12806000000000001</v>
      </c>
      <c r="D22" s="64">
        <v>-5.74E-2</v>
      </c>
      <c r="E22" s="65">
        <v>0.48632999999999998</v>
      </c>
      <c r="F22" s="48">
        <v>6.8999999999999999E-3</v>
      </c>
      <c r="G22" s="55">
        <v>-7.5300000000000006E-2</v>
      </c>
      <c r="H22" s="48">
        <v>3.3340000000000002E-2</v>
      </c>
      <c r="I22" s="55">
        <v>-0.15731999999999999</v>
      </c>
      <c r="J22" s="48">
        <v>1.46E-2</v>
      </c>
      <c r="K22" s="57">
        <v>0.10122</v>
      </c>
    </row>
    <row r="23" spans="1:11" ht="15" thickBot="1" x14ac:dyDescent="0.35">
      <c r="A23" s="69" t="s">
        <v>19</v>
      </c>
      <c r="B23" s="70">
        <v>0.25356000000000001</v>
      </c>
      <c r="C23" s="70">
        <v>2.0070000000000001E-2</v>
      </c>
      <c r="D23" s="70">
        <v>6.7499999999999999E-3</v>
      </c>
      <c r="E23" s="70">
        <v>0.12522</v>
      </c>
      <c r="F23" s="70">
        <v>0.79551000000000005</v>
      </c>
      <c r="G23" s="48">
        <v>1.1780000000000001E-2</v>
      </c>
      <c r="H23" s="55">
        <v>-9.2200000000000008E-3</v>
      </c>
      <c r="I23" s="55">
        <v>-2.0629999999999999E-2</v>
      </c>
      <c r="J23" s="48">
        <v>7.8060000000000004E-2</v>
      </c>
      <c r="K23" s="57">
        <v>4.3770000000000003E-2</v>
      </c>
    </row>
    <row r="24" spans="1:11" ht="15" thickBot="1" x14ac:dyDescent="0.35">
      <c r="A24" s="69" t="s">
        <v>28</v>
      </c>
      <c r="B24" s="70">
        <v>0.57667999999999997</v>
      </c>
      <c r="C24" s="70">
        <v>6.3990000000000005E-2</v>
      </c>
      <c r="D24" s="71">
        <v>-3.4959999999999998E-2</v>
      </c>
      <c r="E24" s="70">
        <v>0.16672000000000001</v>
      </c>
      <c r="F24" s="70">
        <v>0.71938000000000002</v>
      </c>
      <c r="G24" s="55">
        <v>-1.7069999999999998E-2</v>
      </c>
      <c r="H24" s="55">
        <v>-3.2550000000000003E-2</v>
      </c>
      <c r="I24" s="55">
        <v>-3.2050000000000002E-2</v>
      </c>
      <c r="J24" s="55">
        <v>-5.5000000000000003E-4</v>
      </c>
      <c r="K24" s="57">
        <v>1.4420000000000001E-2</v>
      </c>
    </row>
    <row r="25" spans="1:11" ht="15" thickBot="1" x14ac:dyDescent="0.35">
      <c r="A25" s="69" t="s">
        <v>22</v>
      </c>
      <c r="B25" s="70">
        <v>0.29680000000000001</v>
      </c>
      <c r="C25" s="70">
        <v>1.8069999999999999E-2</v>
      </c>
      <c r="D25" s="71">
        <v>-2.2970000000000001E-2</v>
      </c>
      <c r="E25" s="70">
        <v>2.461E-2</v>
      </c>
      <c r="F25" s="70">
        <v>0.56696000000000002</v>
      </c>
      <c r="G25" s="55">
        <v>-2.7810000000000001E-2</v>
      </c>
      <c r="H25" s="48">
        <v>6.3E-3</v>
      </c>
      <c r="I25" s="55">
        <v>-5.2999999999999999E-2</v>
      </c>
      <c r="J25" s="55">
        <v>-5.0020000000000002E-2</v>
      </c>
      <c r="K25" s="56">
        <v>-5.2909999999999999E-2</v>
      </c>
    </row>
    <row r="26" spans="1:11" ht="15" thickBot="1" x14ac:dyDescent="0.35">
      <c r="A26" s="59" t="s">
        <v>34</v>
      </c>
      <c r="B26" s="73">
        <v>-1.7850000000000001E-2</v>
      </c>
      <c r="C26" s="60">
        <v>1.176E-2</v>
      </c>
      <c r="D26" s="60">
        <v>8.5550000000000001E-2</v>
      </c>
      <c r="E26" s="73">
        <v>-3.1399999999999997E-2</v>
      </c>
      <c r="F26" s="73">
        <v>-2.7550000000000002E-2</v>
      </c>
      <c r="G26" s="60">
        <v>0.93301999999999996</v>
      </c>
      <c r="H26" s="48">
        <v>4.0400000000000002E-3</v>
      </c>
      <c r="I26" s="48">
        <v>6.5199999999999998E-3</v>
      </c>
      <c r="J26" s="48">
        <v>6.7600000000000004E-3</v>
      </c>
      <c r="K26" s="57">
        <v>6.6299999999999996E-3</v>
      </c>
    </row>
    <row r="27" spans="1:11" ht="15" thickBot="1" x14ac:dyDescent="0.35">
      <c r="A27" s="59" t="s">
        <v>33</v>
      </c>
      <c r="B27" s="73">
        <v>-1.3999999999999999E-4</v>
      </c>
      <c r="C27" s="60">
        <v>3.8719999999999997E-2</v>
      </c>
      <c r="D27" s="60">
        <v>3.5920000000000001E-2</v>
      </c>
      <c r="E27" s="73">
        <v>-1.193E-2</v>
      </c>
      <c r="F27" s="73">
        <v>-1.5970000000000002E-2</v>
      </c>
      <c r="G27" s="60">
        <v>0.93232999999999999</v>
      </c>
      <c r="H27" s="48">
        <v>2.66E-3</v>
      </c>
      <c r="I27" s="55">
        <v>-1.5509999999999999E-2</v>
      </c>
      <c r="J27" s="48">
        <v>1.0659999999999999E-2</v>
      </c>
      <c r="K27" s="57">
        <v>1.5499999999999999E-3</v>
      </c>
    </row>
    <row r="28" spans="1:11" ht="15" thickBot="1" x14ac:dyDescent="0.35">
      <c r="A28" s="66" t="s">
        <v>16</v>
      </c>
      <c r="B28" s="67">
        <v>-5.491E-2</v>
      </c>
      <c r="C28" s="68">
        <v>1.8630000000000001E-2</v>
      </c>
      <c r="D28" s="68">
        <v>4.4999999999999997E-3</v>
      </c>
      <c r="E28" s="67">
        <v>-3.0100000000000001E-3</v>
      </c>
      <c r="F28" s="67">
        <v>-2.2669999999999999E-2</v>
      </c>
      <c r="G28" s="68">
        <v>1.6000000000000001E-4</v>
      </c>
      <c r="H28" s="68">
        <v>0.89451999999999998</v>
      </c>
      <c r="I28" s="55">
        <v>-1.1390000000000001E-2</v>
      </c>
      <c r="J28" s="48">
        <v>1.1000000000000001E-3</v>
      </c>
      <c r="K28" s="56">
        <v>-4.1099999999999999E-3</v>
      </c>
    </row>
    <row r="29" spans="1:11" ht="15" thickBot="1" x14ac:dyDescent="0.35">
      <c r="A29" s="66" t="s">
        <v>17</v>
      </c>
      <c r="B29" s="67">
        <v>-5.0040000000000001E-2</v>
      </c>
      <c r="C29" s="67">
        <v>-1.2710000000000001E-2</v>
      </c>
      <c r="D29" s="68">
        <v>1.57E-3</v>
      </c>
      <c r="E29" s="67">
        <v>-3.6580000000000001E-2</v>
      </c>
      <c r="F29" s="67">
        <v>-8.1999999999999998E-4</v>
      </c>
      <c r="G29" s="68">
        <v>6.3099999999999996E-3</v>
      </c>
      <c r="H29" s="68">
        <v>0.89217999999999997</v>
      </c>
      <c r="I29" s="48">
        <v>3.1700000000000001E-3</v>
      </c>
      <c r="J29" s="55">
        <v>-4.5700000000000003E-3</v>
      </c>
      <c r="K29" s="57">
        <v>5.4099999999999999E-3</v>
      </c>
    </row>
    <row r="30" spans="1:11" ht="15" thickBot="1" x14ac:dyDescent="0.35">
      <c r="A30" s="58" t="s">
        <v>40</v>
      </c>
      <c r="B30" s="74">
        <v>-0.20874000000000001</v>
      </c>
      <c r="C30" s="74">
        <v>-0.38919999999999999</v>
      </c>
      <c r="D30" s="49">
        <v>4.3499999999999997E-2</v>
      </c>
      <c r="E30" s="74">
        <v>-0.11260000000000001</v>
      </c>
      <c r="F30" s="74">
        <v>-7.4139999999999998E-2</v>
      </c>
      <c r="G30" s="74">
        <v>-2.1829999999999999E-2</v>
      </c>
      <c r="H30" s="74">
        <v>-1.2789999999999999E-2</v>
      </c>
      <c r="I30" s="49">
        <v>0.82157999999999998</v>
      </c>
      <c r="J30" s="48">
        <v>8.0300000000000007E-3</v>
      </c>
      <c r="K30" s="57">
        <v>2.0639999999999999E-2</v>
      </c>
    </row>
    <row r="31" spans="1:11" ht="15" thickBot="1" x14ac:dyDescent="0.35">
      <c r="A31" s="58" t="s">
        <v>32</v>
      </c>
      <c r="B31" s="74">
        <v>-4.2959999999999998E-2</v>
      </c>
      <c r="C31" s="49">
        <v>0.48958000000000002</v>
      </c>
      <c r="D31" s="49">
        <v>5.6099999999999997E-2</v>
      </c>
      <c r="E31" s="74">
        <v>-2.0789999999999999E-2</v>
      </c>
      <c r="F31" s="74">
        <v>-7.2150000000000006E-2</v>
      </c>
      <c r="G31" s="74">
        <v>-5.8E-4</v>
      </c>
      <c r="H31" s="74">
        <v>-1.75E-3</v>
      </c>
      <c r="I31" s="49">
        <v>0.80784999999999996</v>
      </c>
      <c r="J31" s="48">
        <v>1.1220000000000001E-2</v>
      </c>
      <c r="K31" s="57">
        <v>6.3E-3</v>
      </c>
    </row>
    <row r="32" spans="1:11" ht="15" thickBot="1" x14ac:dyDescent="0.35">
      <c r="A32" s="61" t="s">
        <v>29</v>
      </c>
      <c r="B32" s="62">
        <v>2.6630000000000001E-2</v>
      </c>
      <c r="C32" s="62">
        <v>1.6289999999999999E-2</v>
      </c>
      <c r="D32" s="72">
        <v>-1.98E-3</v>
      </c>
      <c r="E32" s="62">
        <v>5.271E-2</v>
      </c>
      <c r="F32" s="62">
        <v>2.2360000000000001E-2</v>
      </c>
      <c r="G32" s="62">
        <v>1.8089999999999998E-2</v>
      </c>
      <c r="H32" s="72">
        <v>-3.5899999999999999E-3</v>
      </c>
      <c r="I32" s="62">
        <v>1.124E-2</v>
      </c>
      <c r="J32" s="62">
        <v>0.97231000000000001</v>
      </c>
      <c r="K32" s="56">
        <v>-8.2100000000000003E-3</v>
      </c>
    </row>
    <row r="33" spans="1:11" ht="15" thickBot="1" x14ac:dyDescent="0.35">
      <c r="A33" s="75" t="s">
        <v>80</v>
      </c>
      <c r="B33" s="76">
        <v>9.6460000000000004E-2</v>
      </c>
      <c r="C33" s="76">
        <v>1.7479999999999999E-2</v>
      </c>
      <c r="D33" s="77">
        <v>-3.1260000000000003E-2</v>
      </c>
      <c r="E33" s="77">
        <v>-0.14194000000000001</v>
      </c>
      <c r="F33" s="77">
        <v>-1.52E-2</v>
      </c>
      <c r="G33" s="77">
        <v>-0.11924999999999999</v>
      </c>
      <c r="H33" s="76">
        <v>1.316E-2</v>
      </c>
      <c r="I33" s="77">
        <v>-9.9570000000000006E-2</v>
      </c>
      <c r="J33" s="76">
        <v>0.10546999999999999</v>
      </c>
      <c r="K33" s="78">
        <v>0.81972999999999996</v>
      </c>
    </row>
    <row r="34" spans="1:11" x14ac:dyDescent="0.3">
      <c r="A34" s="79" t="s">
        <v>82</v>
      </c>
      <c r="B34" s="80">
        <v>-0.12055</v>
      </c>
      <c r="C34" s="80">
        <v>-4.3860000000000003E-2</v>
      </c>
      <c r="D34" s="81">
        <v>0.10725</v>
      </c>
      <c r="E34" s="81">
        <v>0.20021</v>
      </c>
      <c r="F34" s="81">
        <v>1.41E-3</v>
      </c>
      <c r="G34" s="81">
        <v>0.17391000000000001</v>
      </c>
      <c r="H34" s="80">
        <v>-1.4760000000000001E-2</v>
      </c>
      <c r="I34" s="81">
        <v>0.16181000000000001</v>
      </c>
      <c r="J34" s="80">
        <v>-0.15484000000000001</v>
      </c>
      <c r="K34" s="82">
        <v>0.5333</v>
      </c>
    </row>
  </sheetData>
  <mergeCells count="1"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abSelected="1" workbookViewId="0">
      <selection activeCell="G34" sqref="G34"/>
    </sheetView>
  </sheetViews>
  <sheetFormatPr defaultRowHeight="14.4" x14ac:dyDescent="0.3"/>
  <cols>
    <col min="1" max="1" width="15" customWidth="1"/>
    <col min="8" max="8" width="17.88671875" customWidth="1"/>
    <col min="9" max="9" width="16.6640625" customWidth="1"/>
    <col min="10" max="10" width="15.77734375" customWidth="1"/>
    <col min="11" max="11" width="11.77734375" customWidth="1"/>
    <col min="15" max="15" width="12.109375" customWidth="1"/>
    <col min="17" max="17" width="11.88671875" customWidth="1"/>
    <col min="18" max="18" width="10.44140625" customWidth="1"/>
    <col min="19" max="19" width="12" customWidth="1"/>
    <col min="20" max="20" width="10.88671875" customWidth="1"/>
  </cols>
  <sheetData>
    <row r="1" spans="1:20" ht="28.2" customHeight="1" x14ac:dyDescent="0.3">
      <c r="A1" s="99" t="s">
        <v>129</v>
      </c>
      <c r="B1" s="99"/>
      <c r="C1" s="99"/>
      <c r="D1" s="99"/>
      <c r="E1" s="99"/>
      <c r="F1" s="99"/>
      <c r="G1" s="99"/>
      <c r="I1" s="99" t="s">
        <v>143</v>
      </c>
      <c r="J1" s="99"/>
      <c r="K1" s="99"/>
      <c r="L1" s="99"/>
    </row>
    <row r="2" spans="1:20" ht="27" x14ac:dyDescent="0.3">
      <c r="A2" s="107" t="s">
        <v>130</v>
      </c>
      <c r="B2" s="106" t="s">
        <v>131</v>
      </c>
      <c r="C2" s="106" t="s">
        <v>132</v>
      </c>
      <c r="D2" s="19" t="s">
        <v>133</v>
      </c>
      <c r="E2" s="19" t="s">
        <v>135</v>
      </c>
      <c r="F2" s="106" t="s">
        <v>137</v>
      </c>
      <c r="G2" s="106" t="s">
        <v>138</v>
      </c>
      <c r="H2" s="105" t="s">
        <v>186</v>
      </c>
      <c r="I2" s="38" t="s">
        <v>144</v>
      </c>
      <c r="J2" s="8">
        <v>62</v>
      </c>
      <c r="K2" s="38" t="s">
        <v>145</v>
      </c>
      <c r="L2" s="8">
        <v>0.24</v>
      </c>
      <c r="O2" s="99" t="s">
        <v>159</v>
      </c>
      <c r="P2" s="99"/>
      <c r="Q2" s="99"/>
    </row>
    <row r="3" spans="1:20" ht="27" x14ac:dyDescent="0.3">
      <c r="A3" s="107"/>
      <c r="B3" s="106"/>
      <c r="C3" s="106"/>
      <c r="D3" s="19" t="s">
        <v>134</v>
      </c>
      <c r="E3" s="19" t="s">
        <v>136</v>
      </c>
      <c r="F3" s="106"/>
      <c r="G3" s="106"/>
      <c r="H3" s="105"/>
      <c r="I3" s="38" t="s">
        <v>146</v>
      </c>
      <c r="J3" s="8">
        <v>38</v>
      </c>
      <c r="K3" s="38" t="s">
        <v>147</v>
      </c>
      <c r="L3" s="8">
        <v>0.24</v>
      </c>
      <c r="O3" s="19" t="s">
        <v>136</v>
      </c>
      <c r="P3" s="19" t="s">
        <v>131</v>
      </c>
      <c r="Q3" s="19" t="s">
        <v>137</v>
      </c>
    </row>
    <row r="4" spans="1:20" x14ac:dyDescent="0.3">
      <c r="A4" s="38" t="s">
        <v>139</v>
      </c>
      <c r="B4" s="8">
        <v>1</v>
      </c>
      <c r="C4" s="9">
        <v>-1.5402</v>
      </c>
      <c r="D4" s="8">
        <v>0.16569999999999999</v>
      </c>
      <c r="E4" s="8">
        <v>86.438999999999993</v>
      </c>
      <c r="F4" s="8" t="s">
        <v>117</v>
      </c>
      <c r="G4" s="8"/>
      <c r="I4" s="38" t="s">
        <v>148</v>
      </c>
      <c r="J4" s="8">
        <v>0</v>
      </c>
      <c r="K4" s="38" t="s">
        <v>149</v>
      </c>
      <c r="L4" s="8">
        <v>0.12</v>
      </c>
      <c r="O4" s="8">
        <v>31.299399999999999</v>
      </c>
      <c r="P4" s="8">
        <v>8</v>
      </c>
      <c r="Q4" s="8">
        <v>1E-4</v>
      </c>
    </row>
    <row r="5" spans="1:20" ht="14.4" customHeight="1" x14ac:dyDescent="0.3">
      <c r="A5" s="38" t="s">
        <v>7</v>
      </c>
      <c r="B5" s="8">
        <v>1</v>
      </c>
      <c r="C5" s="8">
        <v>0.39629999999999999</v>
      </c>
      <c r="D5" s="8">
        <v>4.1200000000000001E-2</v>
      </c>
      <c r="E5" s="8">
        <v>92.343599999999995</v>
      </c>
      <c r="F5" s="8" t="s">
        <v>117</v>
      </c>
      <c r="G5" s="8">
        <v>0.13320000000000001</v>
      </c>
      <c r="H5" s="12">
        <f>G5/$C$34</f>
        <v>-7.2990700809363859E-2</v>
      </c>
      <c r="I5" s="38" t="s">
        <v>150</v>
      </c>
      <c r="J5" s="8">
        <v>400000000</v>
      </c>
      <c r="K5" s="38" t="s">
        <v>151</v>
      </c>
      <c r="L5" s="8">
        <v>0.62</v>
      </c>
    </row>
    <row r="6" spans="1:20" ht="12.6" customHeight="1" x14ac:dyDescent="0.3">
      <c r="A6" s="38" t="s">
        <v>11</v>
      </c>
      <c r="B6" s="8">
        <v>1</v>
      </c>
      <c r="C6" s="9">
        <v>-0.1472</v>
      </c>
      <c r="D6" s="8">
        <v>1.17E-2</v>
      </c>
      <c r="E6" s="8">
        <v>158.29470000000001</v>
      </c>
      <c r="F6" s="8" t="s">
        <v>117</v>
      </c>
      <c r="G6" s="9">
        <v>-0.1192</v>
      </c>
      <c r="H6" s="12">
        <f t="shared" ref="H6:H33" si="0">G6/$C$34</f>
        <v>6.5319005529100388E-2</v>
      </c>
    </row>
    <row r="7" spans="1:20" ht="15" customHeight="1" x14ac:dyDescent="0.3">
      <c r="A7" s="38" t="s">
        <v>12</v>
      </c>
      <c r="B7" s="8">
        <v>1</v>
      </c>
      <c r="C7" s="9">
        <v>-8.6400000000000001E-3</v>
      </c>
      <c r="D7" s="8">
        <v>8.7100000000000003E-4</v>
      </c>
      <c r="E7" s="8">
        <v>98.403499999999994</v>
      </c>
      <c r="F7" s="8" t="s">
        <v>117</v>
      </c>
      <c r="G7" s="9">
        <v>-0.10390000000000001</v>
      </c>
      <c r="H7" s="12">
        <f t="shared" si="0"/>
        <v>5.6934938544241032E-2</v>
      </c>
    </row>
    <row r="8" spans="1:20" ht="15" customHeight="1" x14ac:dyDescent="0.3">
      <c r="A8" s="38" t="s">
        <v>14</v>
      </c>
      <c r="B8" s="8">
        <v>1</v>
      </c>
      <c r="C8" s="8">
        <v>6.7000000000000002E-4</v>
      </c>
      <c r="D8" s="8">
        <v>2.3800000000000001E-4</v>
      </c>
      <c r="E8" s="8">
        <v>7.9227999999999996</v>
      </c>
      <c r="F8" s="8">
        <v>4.8999999999999998E-3</v>
      </c>
      <c r="G8" s="8">
        <v>2.5399999999999999E-2</v>
      </c>
      <c r="H8" s="12">
        <f t="shared" si="0"/>
        <v>-1.3918647151335149E-2</v>
      </c>
    </row>
    <row r="9" spans="1:20" ht="13.2" customHeight="1" x14ac:dyDescent="0.3">
      <c r="A9" s="38" t="s">
        <v>15</v>
      </c>
      <c r="B9" s="8">
        <v>1</v>
      </c>
      <c r="C9" s="8">
        <v>1.26E-2</v>
      </c>
      <c r="D9" s="8">
        <v>3.14E-3</v>
      </c>
      <c r="E9" s="8">
        <v>16.175899999999999</v>
      </c>
      <c r="F9" s="8" t="s">
        <v>117</v>
      </c>
      <c r="G9" s="8">
        <v>2.4E-2</v>
      </c>
      <c r="H9" s="12">
        <f t="shared" si="0"/>
        <v>-1.3151477623308804E-2</v>
      </c>
    </row>
    <row r="10" spans="1:20" x14ac:dyDescent="0.3">
      <c r="A10" s="38" t="s">
        <v>16</v>
      </c>
      <c r="B10" s="8">
        <v>1</v>
      </c>
      <c r="C10" s="9">
        <v>-5.4000000000000001E-4</v>
      </c>
      <c r="D10" s="8">
        <v>5.8999999999999998E-5</v>
      </c>
      <c r="E10" s="8">
        <v>82.549599999999998</v>
      </c>
      <c r="F10" s="8" t="s">
        <v>117</v>
      </c>
      <c r="G10" s="9">
        <v>-6.6400000000000001E-2</v>
      </c>
      <c r="H10" s="12">
        <f t="shared" si="0"/>
        <v>3.6385754757821021E-2</v>
      </c>
      <c r="I10" s="99" t="s">
        <v>140</v>
      </c>
      <c r="J10" s="99"/>
      <c r="K10" s="99"/>
      <c r="L10" s="99"/>
      <c r="O10" s="99" t="s">
        <v>152</v>
      </c>
      <c r="P10" s="99"/>
      <c r="Q10" s="99"/>
      <c r="R10" s="99"/>
      <c r="S10" s="99"/>
      <c r="T10" s="99"/>
    </row>
    <row r="11" spans="1:20" x14ac:dyDescent="0.3">
      <c r="A11" s="38" t="s">
        <v>17</v>
      </c>
      <c r="B11" s="8">
        <v>1</v>
      </c>
      <c r="C11" s="8">
        <v>2.2100000000000002E-3</v>
      </c>
      <c r="D11" s="8">
        <v>4.5100000000000001E-4</v>
      </c>
      <c r="E11" s="8">
        <v>24.034199999999998</v>
      </c>
      <c r="F11" s="8" t="s">
        <v>117</v>
      </c>
      <c r="G11" s="8">
        <v>3.56E-2</v>
      </c>
      <c r="H11" s="12">
        <f t="shared" si="0"/>
        <v>-1.9508025141241392E-2</v>
      </c>
      <c r="I11" s="107" t="s">
        <v>141</v>
      </c>
      <c r="J11" s="106" t="s">
        <v>142</v>
      </c>
      <c r="K11" s="99" t="s">
        <v>182</v>
      </c>
      <c r="L11" s="99"/>
      <c r="O11" s="106" t="s">
        <v>153</v>
      </c>
      <c r="P11" s="106" t="s">
        <v>154</v>
      </c>
      <c r="Q11" s="99" t="s">
        <v>155</v>
      </c>
      <c r="R11" s="99"/>
      <c r="S11" s="99" t="s">
        <v>156</v>
      </c>
      <c r="T11" s="99"/>
    </row>
    <row r="12" spans="1:20" x14ac:dyDescent="0.3">
      <c r="A12" s="38" t="s">
        <v>18</v>
      </c>
      <c r="B12" s="8">
        <v>1</v>
      </c>
      <c r="C12" s="8">
        <v>7.3600000000000002E-3</v>
      </c>
      <c r="D12" s="8">
        <v>2.4499999999999999E-3</v>
      </c>
      <c r="E12" s="8">
        <v>9.0039999999999996</v>
      </c>
      <c r="F12" s="8">
        <v>2.7000000000000001E-3</v>
      </c>
      <c r="G12" s="8">
        <v>2.9100000000000001E-2</v>
      </c>
      <c r="H12" s="12">
        <f t="shared" si="0"/>
        <v>-1.5946166618261925E-2</v>
      </c>
      <c r="I12" s="107"/>
      <c r="J12" s="106"/>
      <c r="K12" s="99" t="s">
        <v>183</v>
      </c>
      <c r="L12" s="99"/>
      <c r="O12" s="106"/>
      <c r="P12" s="106"/>
      <c r="Q12" s="19" t="s">
        <v>157</v>
      </c>
      <c r="R12" s="19" t="s">
        <v>158</v>
      </c>
      <c r="S12" s="19" t="s">
        <v>157</v>
      </c>
      <c r="T12" s="19" t="s">
        <v>158</v>
      </c>
    </row>
    <row r="13" spans="1:20" x14ac:dyDescent="0.3">
      <c r="A13" s="38" t="s">
        <v>20</v>
      </c>
      <c r="B13" s="8">
        <v>1</v>
      </c>
      <c r="C13" s="8">
        <v>4.3400000000000001E-2</v>
      </c>
      <c r="D13" s="8">
        <v>1.3599999999999999E-2</v>
      </c>
      <c r="E13" s="8">
        <v>10.233000000000001</v>
      </c>
      <c r="F13" s="8">
        <v>1.4E-3</v>
      </c>
      <c r="G13" s="8">
        <v>3.4799999999999998E-2</v>
      </c>
      <c r="H13" s="12">
        <f t="shared" si="0"/>
        <v>-1.9069642553797762E-2</v>
      </c>
      <c r="I13" s="38" t="s">
        <v>7</v>
      </c>
      <c r="J13" s="8">
        <v>1.486</v>
      </c>
      <c r="K13" s="8">
        <v>1.371</v>
      </c>
      <c r="L13" s="8">
        <v>1.6120000000000001</v>
      </c>
      <c r="O13" s="10">
        <v>1</v>
      </c>
      <c r="P13" s="8">
        <v>4000</v>
      </c>
      <c r="Q13" s="8">
        <v>1303</v>
      </c>
      <c r="R13" s="8">
        <v>1247</v>
      </c>
      <c r="S13" s="8">
        <v>2697</v>
      </c>
      <c r="T13" s="8">
        <v>2753</v>
      </c>
    </row>
    <row r="14" spans="1:20" x14ac:dyDescent="0.3">
      <c r="A14" s="38" t="s">
        <v>22</v>
      </c>
      <c r="B14" s="8">
        <v>1</v>
      </c>
      <c r="C14" s="9">
        <v>-7.5800000000000006E-2</v>
      </c>
      <c r="D14" s="8">
        <v>1.89E-2</v>
      </c>
      <c r="E14" s="8">
        <v>16.102399999999999</v>
      </c>
      <c r="F14" s="8" t="s">
        <v>117</v>
      </c>
      <c r="G14" s="9">
        <v>-2.5499999999999998E-2</v>
      </c>
      <c r="H14" s="12">
        <f t="shared" si="0"/>
        <v>1.3973444974765601E-2</v>
      </c>
      <c r="I14" s="38" t="s">
        <v>11</v>
      </c>
      <c r="J14" s="8">
        <v>0.86299999999999999</v>
      </c>
      <c r="K14" s="8">
        <v>0.84399999999999997</v>
      </c>
      <c r="L14" s="8">
        <v>0.88300000000000001</v>
      </c>
      <c r="O14" s="10">
        <v>2</v>
      </c>
      <c r="P14" s="8">
        <v>4001</v>
      </c>
      <c r="Q14" s="8">
        <v>1478</v>
      </c>
      <c r="R14" s="8">
        <v>1589.41</v>
      </c>
      <c r="S14" s="8">
        <v>2523</v>
      </c>
      <c r="T14" s="8">
        <v>2411.59</v>
      </c>
    </row>
    <row r="15" spans="1:20" x14ac:dyDescent="0.3">
      <c r="A15" s="38" t="s">
        <v>25</v>
      </c>
      <c r="B15" s="8">
        <v>1</v>
      </c>
      <c r="C15" s="9">
        <v>-4.0400000000000002E-3</v>
      </c>
      <c r="D15" s="8">
        <v>1.0399999999999999E-3</v>
      </c>
      <c r="E15" s="8">
        <v>15.082800000000001</v>
      </c>
      <c r="F15" s="8">
        <v>1E-4</v>
      </c>
      <c r="G15" s="9">
        <v>-2.7400000000000001E-2</v>
      </c>
      <c r="H15" s="12">
        <f t="shared" si="0"/>
        <v>1.5014603619944217E-2</v>
      </c>
      <c r="I15" s="38" t="s">
        <v>12</v>
      </c>
      <c r="J15" s="8">
        <v>0.99099999999999999</v>
      </c>
      <c r="K15" s="8">
        <v>0.99</v>
      </c>
      <c r="L15" s="8">
        <v>0.99299999999999999</v>
      </c>
      <c r="O15" s="10">
        <v>3</v>
      </c>
      <c r="P15" s="8">
        <v>4000</v>
      </c>
      <c r="Q15" s="8">
        <v>1680</v>
      </c>
      <c r="R15" s="8">
        <v>1744.43</v>
      </c>
      <c r="S15" s="8">
        <v>2320</v>
      </c>
      <c r="T15" s="8">
        <v>2255.5700000000002</v>
      </c>
    </row>
    <row r="16" spans="1:20" x14ac:dyDescent="0.3">
      <c r="A16" s="38" t="s">
        <v>26</v>
      </c>
      <c r="B16" s="8">
        <v>1</v>
      </c>
      <c r="C16" s="9">
        <v>-6.1899999999999997E-2</v>
      </c>
      <c r="D16" s="8">
        <v>1.2800000000000001E-2</v>
      </c>
      <c r="E16" s="8">
        <v>23.327300000000001</v>
      </c>
      <c r="F16" s="8" t="s">
        <v>117</v>
      </c>
      <c r="G16" s="9">
        <v>-5.5199999999999999E-2</v>
      </c>
      <c r="H16" s="12">
        <f t="shared" si="0"/>
        <v>3.0248398533610246E-2</v>
      </c>
      <c r="I16" s="38" t="s">
        <v>14</v>
      </c>
      <c r="J16" s="8">
        <v>1.0009999999999999</v>
      </c>
      <c r="K16" s="8">
        <v>1</v>
      </c>
      <c r="L16" s="8">
        <v>1.0009999999999999</v>
      </c>
      <c r="O16" s="10">
        <v>4</v>
      </c>
      <c r="P16" s="8">
        <v>4000</v>
      </c>
      <c r="Q16" s="8">
        <v>1857</v>
      </c>
      <c r="R16" s="8">
        <v>1859.35</v>
      </c>
      <c r="S16" s="8">
        <v>2143</v>
      </c>
      <c r="T16" s="8">
        <v>2140.65</v>
      </c>
    </row>
    <row r="17" spans="1:20" x14ac:dyDescent="0.3">
      <c r="A17" s="38" t="s">
        <v>28</v>
      </c>
      <c r="B17" s="8">
        <v>1</v>
      </c>
      <c r="C17" s="8">
        <v>5.9300000000000004E-3</v>
      </c>
      <c r="D17" s="8">
        <v>1.5499999999999999E-3</v>
      </c>
      <c r="E17" s="8">
        <v>14.5847</v>
      </c>
      <c r="F17" s="8">
        <v>1E-4</v>
      </c>
      <c r="G17" s="8">
        <v>3.8399999999999997E-2</v>
      </c>
      <c r="H17" s="12">
        <f t="shared" si="0"/>
        <v>-2.1042364197294081E-2</v>
      </c>
      <c r="I17" s="38" t="s">
        <v>15</v>
      </c>
      <c r="J17" s="8">
        <v>1.0129999999999999</v>
      </c>
      <c r="K17" s="8">
        <v>1.0069999999999999</v>
      </c>
      <c r="L17" s="8">
        <v>1.0189999999999999</v>
      </c>
      <c r="O17" s="10">
        <v>5</v>
      </c>
      <c r="P17" s="8">
        <v>4000</v>
      </c>
      <c r="Q17" s="8">
        <v>1933</v>
      </c>
      <c r="R17" s="8">
        <v>1958.66</v>
      </c>
      <c r="S17" s="8">
        <v>2067</v>
      </c>
      <c r="T17" s="8">
        <v>2041.34</v>
      </c>
    </row>
    <row r="18" spans="1:20" x14ac:dyDescent="0.3">
      <c r="A18" s="38" t="s">
        <v>32</v>
      </c>
      <c r="B18" s="8">
        <v>1</v>
      </c>
      <c r="C18" s="9">
        <v>-8.5199999999999998E-3</v>
      </c>
      <c r="D18" s="8">
        <v>1.5200000000000001E-3</v>
      </c>
      <c r="E18" s="8">
        <v>31.487400000000001</v>
      </c>
      <c r="F18" s="8" t="s">
        <v>117</v>
      </c>
      <c r="G18" s="9">
        <v>-4.4499999999999998E-2</v>
      </c>
      <c r="H18" s="12">
        <f t="shared" si="0"/>
        <v>2.4385031426551736E-2</v>
      </c>
      <c r="I18" s="38" t="s">
        <v>16</v>
      </c>
      <c r="J18" s="8">
        <v>0.999</v>
      </c>
      <c r="K18" s="8">
        <v>0.999</v>
      </c>
      <c r="L18" s="8">
        <v>1</v>
      </c>
      <c r="O18" s="10">
        <v>6</v>
      </c>
      <c r="P18" s="8">
        <v>4000</v>
      </c>
      <c r="Q18" s="8">
        <v>2058</v>
      </c>
      <c r="R18" s="8">
        <v>2054.94</v>
      </c>
      <c r="S18" s="8">
        <v>1942</v>
      </c>
      <c r="T18" s="8">
        <v>1945.06</v>
      </c>
    </row>
    <row r="19" spans="1:20" x14ac:dyDescent="0.3">
      <c r="A19" s="38" t="s">
        <v>33</v>
      </c>
      <c r="B19" s="8">
        <v>1</v>
      </c>
      <c r="C19" s="8">
        <v>8.4599999999999995E-2</v>
      </c>
      <c r="D19" s="8">
        <v>1.29E-2</v>
      </c>
      <c r="E19" s="8">
        <v>42.947499999999998</v>
      </c>
      <c r="F19" s="8" t="s">
        <v>117</v>
      </c>
      <c r="G19" s="8">
        <v>3.8699999999999998E-2</v>
      </c>
      <c r="H19" s="12">
        <f t="shared" si="0"/>
        <v>-2.1206757667585445E-2</v>
      </c>
      <c r="I19" s="38" t="s">
        <v>17</v>
      </c>
      <c r="J19" s="8">
        <v>1.002</v>
      </c>
      <c r="K19" s="8">
        <v>1.0009999999999999</v>
      </c>
      <c r="L19" s="8">
        <v>1.0029999999999999</v>
      </c>
      <c r="O19" s="10">
        <v>7</v>
      </c>
      <c r="P19" s="8">
        <v>4000</v>
      </c>
      <c r="Q19" s="8">
        <v>2230</v>
      </c>
      <c r="R19" s="8">
        <v>2155.4299999999998</v>
      </c>
      <c r="S19" s="8">
        <v>1770</v>
      </c>
      <c r="T19" s="8">
        <v>1844.57</v>
      </c>
    </row>
    <row r="20" spans="1:20" x14ac:dyDescent="0.3">
      <c r="A20" s="38" t="s">
        <v>38</v>
      </c>
      <c r="B20" s="8">
        <v>1</v>
      </c>
      <c r="C20" s="8">
        <v>7.6300000000000007E-2</v>
      </c>
      <c r="D20" s="8">
        <v>1.34E-2</v>
      </c>
      <c r="E20" s="8">
        <v>32.218600000000002</v>
      </c>
      <c r="F20" s="8" t="s">
        <v>117</v>
      </c>
      <c r="G20" s="8">
        <v>4.8000000000000001E-2</v>
      </c>
      <c r="H20" s="12">
        <f t="shared" si="0"/>
        <v>-2.6302955246617608E-2</v>
      </c>
      <c r="I20" s="38" t="s">
        <v>18</v>
      </c>
      <c r="J20" s="8">
        <v>1.0069999999999999</v>
      </c>
      <c r="K20" s="8">
        <v>1.0029999999999999</v>
      </c>
      <c r="L20" s="8">
        <v>1.012</v>
      </c>
      <c r="O20" s="10">
        <v>8</v>
      </c>
      <c r="P20" s="8">
        <v>4000</v>
      </c>
      <c r="Q20" s="8">
        <v>2319</v>
      </c>
      <c r="R20" s="8">
        <v>2267.19</v>
      </c>
      <c r="S20" s="8">
        <v>1681</v>
      </c>
      <c r="T20" s="8">
        <v>1732.81</v>
      </c>
    </row>
    <row r="21" spans="1:20" x14ac:dyDescent="0.3">
      <c r="A21" s="38" t="s">
        <v>40</v>
      </c>
      <c r="B21" s="8">
        <v>1</v>
      </c>
      <c r="C21" s="8">
        <v>0.29480000000000001</v>
      </c>
      <c r="D21" s="8">
        <v>1.6E-2</v>
      </c>
      <c r="E21" s="8">
        <v>340.56920000000002</v>
      </c>
      <c r="F21" s="8" t="s">
        <v>117</v>
      </c>
      <c r="G21" s="8">
        <v>0.14680000000000001</v>
      </c>
      <c r="H21" s="12">
        <f t="shared" si="0"/>
        <v>-8.0443204795905512E-2</v>
      </c>
      <c r="I21" s="38" t="s">
        <v>20</v>
      </c>
      <c r="J21" s="8">
        <v>1.044</v>
      </c>
      <c r="K21" s="8">
        <v>1.0169999999999999</v>
      </c>
      <c r="L21" s="8">
        <v>1.0720000000000001</v>
      </c>
      <c r="O21" s="10">
        <v>9</v>
      </c>
      <c r="P21" s="8">
        <v>4000</v>
      </c>
      <c r="Q21" s="8">
        <v>2449</v>
      </c>
      <c r="R21" s="8">
        <v>2415.15</v>
      </c>
      <c r="S21" s="8">
        <v>1551</v>
      </c>
      <c r="T21" s="8">
        <v>1584.85</v>
      </c>
    </row>
    <row r="22" spans="1:20" x14ac:dyDescent="0.3">
      <c r="A22" s="38" t="s">
        <v>42</v>
      </c>
      <c r="B22" s="8">
        <v>1</v>
      </c>
      <c r="C22" s="9">
        <v>-4.5199999999999997E-3</v>
      </c>
      <c r="D22" s="8">
        <v>5.7300000000000005E-4</v>
      </c>
      <c r="E22" s="8">
        <v>62.251899999999999</v>
      </c>
      <c r="F22" s="8" t="s">
        <v>117</v>
      </c>
      <c r="G22" s="9">
        <v>-5.45E-2</v>
      </c>
      <c r="H22" s="12">
        <f t="shared" si="0"/>
        <v>2.9864813769597074E-2</v>
      </c>
      <c r="I22" s="38" t="s">
        <v>22</v>
      </c>
      <c r="J22" s="8">
        <v>0.92700000000000005</v>
      </c>
      <c r="K22" s="8">
        <v>0.89300000000000002</v>
      </c>
      <c r="L22" s="8">
        <v>0.96199999999999997</v>
      </c>
      <c r="O22" s="10">
        <v>10</v>
      </c>
      <c r="P22" s="8">
        <v>3999</v>
      </c>
      <c r="Q22" s="8">
        <v>2693</v>
      </c>
      <c r="R22" s="8">
        <v>2708.45</v>
      </c>
      <c r="S22" s="8">
        <v>1306</v>
      </c>
      <c r="T22" s="8">
        <v>1290.55</v>
      </c>
    </row>
    <row r="23" spans="1:20" x14ac:dyDescent="0.3">
      <c r="A23" s="38" t="s">
        <v>44</v>
      </c>
      <c r="B23" s="8">
        <v>1</v>
      </c>
      <c r="C23" s="8">
        <v>0.10340000000000001</v>
      </c>
      <c r="D23" s="8">
        <v>2.6499999999999999E-2</v>
      </c>
      <c r="E23" s="8">
        <v>15.283099999999999</v>
      </c>
      <c r="F23" s="8" t="s">
        <v>117</v>
      </c>
      <c r="G23" s="8">
        <v>2.4500000000000001E-2</v>
      </c>
      <c r="H23" s="12">
        <f t="shared" si="0"/>
        <v>-1.342546674046107E-2</v>
      </c>
      <c r="I23" s="38" t="s">
        <v>25</v>
      </c>
      <c r="J23" s="8">
        <v>0.996</v>
      </c>
      <c r="K23" s="8">
        <v>0.99399999999999999</v>
      </c>
      <c r="L23" s="8">
        <v>0.998</v>
      </c>
    </row>
    <row r="24" spans="1:20" x14ac:dyDescent="0.3">
      <c r="A24" s="38" t="s">
        <v>48</v>
      </c>
      <c r="B24" s="8">
        <v>1</v>
      </c>
      <c r="C24" s="9">
        <v>-0.1636</v>
      </c>
      <c r="D24" s="8">
        <v>3.49E-2</v>
      </c>
      <c r="E24" s="8">
        <v>21.9727</v>
      </c>
      <c r="F24" s="8" t="s">
        <v>117</v>
      </c>
      <c r="G24" s="9">
        <v>-2.7300000000000001E-2</v>
      </c>
      <c r="H24" s="12">
        <f t="shared" si="0"/>
        <v>1.4959805796513764E-2</v>
      </c>
      <c r="I24" s="38" t="s">
        <v>26</v>
      </c>
      <c r="J24" s="8">
        <v>0.94</v>
      </c>
      <c r="K24" s="8">
        <v>0.91700000000000004</v>
      </c>
      <c r="L24" s="8">
        <v>0.96399999999999997</v>
      </c>
    </row>
    <row r="25" spans="1:20" x14ac:dyDescent="0.3">
      <c r="A25" s="38" t="s">
        <v>49</v>
      </c>
      <c r="B25" s="8">
        <v>1</v>
      </c>
      <c r="C25" s="9">
        <v>-0.35949999999999999</v>
      </c>
      <c r="D25" s="8">
        <v>3.3599999999999998E-2</v>
      </c>
      <c r="E25" s="8">
        <v>114.236</v>
      </c>
      <c r="F25" s="8" t="s">
        <v>117</v>
      </c>
      <c r="G25" s="9">
        <v>-6.4000000000000001E-2</v>
      </c>
      <c r="H25" s="12">
        <f t="shared" si="0"/>
        <v>3.5070606995490139E-2</v>
      </c>
      <c r="I25" s="38" t="s">
        <v>28</v>
      </c>
      <c r="J25" s="8">
        <v>1.006</v>
      </c>
      <c r="K25" s="8">
        <v>1.0029999999999999</v>
      </c>
      <c r="L25" s="8">
        <v>1.0089999999999999</v>
      </c>
    </row>
    <row r="26" spans="1:20" x14ac:dyDescent="0.3">
      <c r="A26" s="38" t="s">
        <v>53</v>
      </c>
      <c r="B26" s="8">
        <v>1</v>
      </c>
      <c r="C26" s="9">
        <v>-4.99E-2</v>
      </c>
      <c r="D26" s="8">
        <v>2.23E-2</v>
      </c>
      <c r="E26" s="8">
        <v>4.9916999999999998</v>
      </c>
      <c r="F26" s="8">
        <v>2.5499999999999998E-2</v>
      </c>
      <c r="G26" s="9">
        <v>-1.2800000000000001E-2</v>
      </c>
      <c r="H26" s="12">
        <f t="shared" si="0"/>
        <v>7.0141213990980288E-3</v>
      </c>
      <c r="I26" s="38" t="s">
        <v>32</v>
      </c>
      <c r="J26" s="8">
        <v>0.99199999999999999</v>
      </c>
      <c r="K26" s="8">
        <v>0.98899999999999999</v>
      </c>
      <c r="L26" s="8">
        <v>0.99399999999999999</v>
      </c>
    </row>
    <row r="27" spans="1:20" x14ac:dyDescent="0.3">
      <c r="A27" s="38" t="s">
        <v>55</v>
      </c>
      <c r="B27" s="8">
        <v>1</v>
      </c>
      <c r="C27" s="8">
        <v>0.25600000000000001</v>
      </c>
      <c r="D27" s="8">
        <v>3.0700000000000002E-2</v>
      </c>
      <c r="E27" s="8">
        <v>69.301199999999994</v>
      </c>
      <c r="F27" s="8" t="s">
        <v>117</v>
      </c>
      <c r="G27" s="8">
        <v>4.9599999999999998E-2</v>
      </c>
      <c r="H27" s="12">
        <f t="shared" si="0"/>
        <v>-2.717972042150486E-2</v>
      </c>
      <c r="I27" s="38" t="s">
        <v>33</v>
      </c>
      <c r="J27" s="8">
        <v>1.0880000000000001</v>
      </c>
      <c r="K27" s="8">
        <v>1.0609999999999999</v>
      </c>
      <c r="L27" s="8">
        <v>1.1160000000000001</v>
      </c>
    </row>
    <row r="28" spans="1:20" x14ac:dyDescent="0.3">
      <c r="A28" s="38" t="s">
        <v>56</v>
      </c>
      <c r="B28" s="8">
        <v>1</v>
      </c>
      <c r="C28" s="9">
        <v>-0.2429</v>
      </c>
      <c r="D28" s="8">
        <v>3.6200000000000003E-2</v>
      </c>
      <c r="E28" s="8">
        <v>44.930199999999999</v>
      </c>
      <c r="F28" s="8" t="s">
        <v>117</v>
      </c>
      <c r="G28" s="9">
        <v>-4.1099999999999998E-2</v>
      </c>
      <c r="H28" s="12">
        <f t="shared" si="0"/>
        <v>2.2521905429916323E-2</v>
      </c>
      <c r="I28" s="38" t="s">
        <v>38</v>
      </c>
      <c r="J28" s="8">
        <v>1.079</v>
      </c>
      <c r="K28" s="8">
        <v>1.0509999999999999</v>
      </c>
      <c r="L28" s="8">
        <v>1.1080000000000001</v>
      </c>
    </row>
    <row r="29" spans="1:20" x14ac:dyDescent="0.3">
      <c r="A29" s="38" t="s">
        <v>69</v>
      </c>
      <c r="B29" s="8">
        <v>1</v>
      </c>
      <c r="C29" s="9">
        <v>-4.7800000000000002E-2</v>
      </c>
      <c r="D29" s="8">
        <v>2.5000000000000001E-2</v>
      </c>
      <c r="E29" s="8">
        <v>3.665</v>
      </c>
      <c r="F29" s="8">
        <v>5.5599999999999997E-2</v>
      </c>
      <c r="G29" s="9">
        <v>-1.14E-2</v>
      </c>
      <c r="H29" s="12">
        <f t="shared" si="0"/>
        <v>6.2469518710716815E-3</v>
      </c>
      <c r="I29" s="38" t="s">
        <v>40</v>
      </c>
      <c r="J29" s="8">
        <v>1.343</v>
      </c>
      <c r="K29" s="8">
        <v>1.3009999999999999</v>
      </c>
      <c r="L29" s="8">
        <v>1.3859999999999999</v>
      </c>
    </row>
    <row r="30" spans="1:20" x14ac:dyDescent="0.3">
      <c r="A30" s="38" t="s">
        <v>71</v>
      </c>
      <c r="B30" s="8">
        <v>1</v>
      </c>
      <c r="C30" s="9">
        <v>-0.1288</v>
      </c>
      <c r="D30" s="8">
        <v>2.5999999999999999E-2</v>
      </c>
      <c r="E30" s="8">
        <v>24.561699999999998</v>
      </c>
      <c r="F30" s="8" t="s">
        <v>117</v>
      </c>
      <c r="G30" s="9">
        <v>-3.4299999999999997E-2</v>
      </c>
      <c r="H30" s="12">
        <f t="shared" si="0"/>
        <v>1.8795653436645497E-2</v>
      </c>
      <c r="I30" s="38" t="s">
        <v>42</v>
      </c>
      <c r="J30" s="8">
        <v>0.995</v>
      </c>
      <c r="K30" s="8">
        <v>0.99399999999999999</v>
      </c>
      <c r="L30" s="8">
        <v>0.997</v>
      </c>
    </row>
    <row r="31" spans="1:20" x14ac:dyDescent="0.3">
      <c r="A31" s="38" t="s">
        <v>78</v>
      </c>
      <c r="B31" s="8">
        <v>1</v>
      </c>
      <c r="C31" s="9">
        <v>-7.7399999999999997E-2</v>
      </c>
      <c r="D31" s="8">
        <v>2.6200000000000001E-2</v>
      </c>
      <c r="E31" s="8">
        <v>8.7498000000000005</v>
      </c>
      <c r="F31" s="8">
        <v>3.0999999999999999E-3</v>
      </c>
      <c r="G31" s="9">
        <v>-1.6799999999999999E-2</v>
      </c>
      <c r="H31" s="12">
        <f t="shared" si="0"/>
        <v>9.2060343363161608E-3</v>
      </c>
      <c r="I31" s="38" t="s">
        <v>44</v>
      </c>
      <c r="J31" s="8">
        <v>1.109</v>
      </c>
      <c r="K31" s="8">
        <v>1.0529999999999999</v>
      </c>
      <c r="L31" s="8">
        <v>1.1679999999999999</v>
      </c>
    </row>
    <row r="32" spans="1:20" x14ac:dyDescent="0.3">
      <c r="A32" s="38" t="s">
        <v>82</v>
      </c>
      <c r="B32" s="8">
        <v>1</v>
      </c>
      <c r="C32" s="9">
        <v>-1.29E-2</v>
      </c>
      <c r="D32" s="8">
        <v>5.77E-3</v>
      </c>
      <c r="E32" s="8">
        <v>4.9714</v>
      </c>
      <c r="F32" s="8">
        <v>2.58E-2</v>
      </c>
      <c r="G32" s="9">
        <v>-1.34E-2</v>
      </c>
      <c r="H32" s="12">
        <f t="shared" si="0"/>
        <v>7.3429083396807484E-3</v>
      </c>
      <c r="I32" s="38" t="s">
        <v>48</v>
      </c>
      <c r="J32" s="8">
        <v>0.84899999999999998</v>
      </c>
      <c r="K32" s="8">
        <v>0.79300000000000004</v>
      </c>
      <c r="L32" s="8">
        <v>0.90900000000000003</v>
      </c>
    </row>
    <row r="33" spans="1:12" x14ac:dyDescent="0.3">
      <c r="A33" s="38" t="s">
        <v>84</v>
      </c>
      <c r="B33" s="8">
        <v>1</v>
      </c>
      <c r="C33" s="9">
        <v>-0.17430000000000001</v>
      </c>
      <c r="D33" s="8">
        <v>5.6500000000000002E-2</v>
      </c>
      <c r="E33" s="8">
        <v>9.5356000000000005</v>
      </c>
      <c r="F33" s="8">
        <v>2E-3</v>
      </c>
      <c r="G33" s="9">
        <v>-1.84E-2</v>
      </c>
      <c r="H33" s="12">
        <f t="shared" si="0"/>
        <v>1.0082799511203415E-2</v>
      </c>
      <c r="I33" s="38" t="s">
        <v>49</v>
      </c>
      <c r="J33" s="8">
        <v>0.69799999999999995</v>
      </c>
      <c r="K33" s="8">
        <v>0.65400000000000003</v>
      </c>
      <c r="L33" s="8">
        <v>0.746</v>
      </c>
    </row>
    <row r="34" spans="1:12" x14ac:dyDescent="0.3">
      <c r="C34">
        <f>SUM(C4:C33)</f>
        <v>-1.8248899999999999</v>
      </c>
      <c r="I34" s="38" t="s">
        <v>53</v>
      </c>
      <c r="J34" s="8">
        <v>0.95099999999999996</v>
      </c>
      <c r="K34" s="8">
        <v>0.91100000000000003</v>
      </c>
      <c r="L34" s="8">
        <v>0.99399999999999999</v>
      </c>
    </row>
    <row r="35" spans="1:12" x14ac:dyDescent="0.3">
      <c r="I35" s="38" t="s">
        <v>55</v>
      </c>
      <c r="J35" s="8">
        <v>1.292</v>
      </c>
      <c r="K35" s="8">
        <v>1.216</v>
      </c>
      <c r="L35" s="8">
        <v>1.3720000000000001</v>
      </c>
    </row>
    <row r="36" spans="1:12" x14ac:dyDescent="0.3">
      <c r="I36" s="38" t="s">
        <v>56</v>
      </c>
      <c r="J36" s="8">
        <v>0.78400000000000003</v>
      </c>
      <c r="K36" s="8">
        <v>0.73099999999999998</v>
      </c>
      <c r="L36" s="8">
        <v>0.84199999999999997</v>
      </c>
    </row>
    <row r="37" spans="1:12" x14ac:dyDescent="0.3">
      <c r="I37" s="38" t="s">
        <v>69</v>
      </c>
      <c r="J37" s="8">
        <v>0.95299999999999996</v>
      </c>
      <c r="K37" s="8">
        <v>0.90800000000000003</v>
      </c>
      <c r="L37" s="8">
        <v>1.0009999999999999</v>
      </c>
    </row>
    <row r="38" spans="1:12" x14ac:dyDescent="0.3">
      <c r="I38" s="38" t="s">
        <v>71</v>
      </c>
      <c r="J38" s="8">
        <v>0.879</v>
      </c>
      <c r="K38" s="8">
        <v>0.83499999999999996</v>
      </c>
      <c r="L38" s="8">
        <v>0.92500000000000004</v>
      </c>
    </row>
    <row r="39" spans="1:12" x14ac:dyDescent="0.3">
      <c r="I39" s="38" t="s">
        <v>78</v>
      </c>
      <c r="J39" s="8">
        <v>0.92600000000000005</v>
      </c>
      <c r="K39" s="8">
        <v>0.879</v>
      </c>
      <c r="L39" s="8">
        <v>0.97399999999999998</v>
      </c>
    </row>
    <row r="40" spans="1:12" x14ac:dyDescent="0.3">
      <c r="I40" s="38" t="s">
        <v>82</v>
      </c>
      <c r="J40" s="8">
        <v>0.98699999999999999</v>
      </c>
      <c r="K40" s="8">
        <v>0.97599999999999998</v>
      </c>
      <c r="L40" s="8">
        <v>0.998</v>
      </c>
    </row>
    <row r="41" spans="1:12" x14ac:dyDescent="0.3">
      <c r="I41" s="38" t="s">
        <v>84</v>
      </c>
      <c r="J41" s="8">
        <v>0.84</v>
      </c>
      <c r="K41" s="8">
        <v>0.752</v>
      </c>
      <c r="L41" s="8">
        <v>0.93799999999999994</v>
      </c>
    </row>
    <row r="66" ht="26.4" customHeight="1" x14ac:dyDescent="0.3"/>
    <row r="68" ht="26.4" customHeight="1" x14ac:dyDescent="0.3"/>
    <row r="86" ht="26.4" customHeight="1" x14ac:dyDescent="0.3"/>
    <row r="88" ht="26.4" customHeight="1" x14ac:dyDescent="0.3"/>
  </sheetData>
  <mergeCells count="19">
    <mergeCell ref="A1:G1"/>
    <mergeCell ref="A2:A3"/>
    <mergeCell ref="B2:B3"/>
    <mergeCell ref="C2:C3"/>
    <mergeCell ref="F2:F3"/>
    <mergeCell ref="G2:G3"/>
    <mergeCell ref="O2:Q2"/>
    <mergeCell ref="H2:H3"/>
    <mergeCell ref="I1:L1"/>
    <mergeCell ref="O10:T10"/>
    <mergeCell ref="O11:O12"/>
    <mergeCell ref="P11:P12"/>
    <mergeCell ref="Q11:R11"/>
    <mergeCell ref="S11:T11"/>
    <mergeCell ref="I10:L10"/>
    <mergeCell ref="I11:I12"/>
    <mergeCell ref="J11:J12"/>
    <mergeCell ref="K11:L11"/>
    <mergeCell ref="K12:L1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V16"/>
  <sheetViews>
    <sheetView workbookViewId="0">
      <selection activeCell="E5" sqref="E5:E15"/>
    </sheetView>
  </sheetViews>
  <sheetFormatPr defaultRowHeight="14.4" x14ac:dyDescent="0.3"/>
  <sheetData>
    <row r="4" spans="4:22" ht="40.200000000000003" x14ac:dyDescent="0.3">
      <c r="D4" s="15" t="s">
        <v>160</v>
      </c>
      <c r="E4" s="15" t="s">
        <v>175</v>
      </c>
      <c r="F4" s="15" t="s">
        <v>172</v>
      </c>
      <c r="G4" s="15" t="s">
        <v>173</v>
      </c>
      <c r="H4" s="15" t="s">
        <v>174</v>
      </c>
      <c r="Q4" s="15" t="s">
        <v>160</v>
      </c>
      <c r="R4" s="15" t="s">
        <v>175</v>
      </c>
      <c r="S4" s="15" t="s">
        <v>172</v>
      </c>
      <c r="T4" s="15" t="s">
        <v>173</v>
      </c>
      <c r="U4" s="15" t="s">
        <v>174</v>
      </c>
    </row>
    <row r="5" spans="4:22" ht="15" thickBot="1" x14ac:dyDescent="0.35">
      <c r="D5" s="11">
        <v>10</v>
      </c>
      <c r="E5" s="83">
        <v>4000</v>
      </c>
      <c r="F5" s="83">
        <v>2693</v>
      </c>
      <c r="G5" s="83">
        <v>0.62844100000000003</v>
      </c>
      <c r="H5" s="84">
        <v>0.89693000000000001</v>
      </c>
      <c r="I5" s="12">
        <f>F5/$F$15</f>
        <v>0.13464999999999999</v>
      </c>
      <c r="Q5" s="11">
        <v>9</v>
      </c>
      <c r="R5" s="83">
        <v>3104</v>
      </c>
      <c r="S5" s="83">
        <v>124</v>
      </c>
      <c r="T5" s="83">
        <v>0.60719900000000004</v>
      </c>
      <c r="U5" s="84">
        <v>0.86837699999999995</v>
      </c>
      <c r="V5" s="12">
        <f>S5/$S$15</f>
        <v>0.20361247947454844</v>
      </c>
    </row>
    <row r="6" spans="4:22" ht="15" thickBot="1" x14ac:dyDescent="0.35">
      <c r="D6" s="11">
        <v>9</v>
      </c>
      <c r="E6" s="83">
        <v>4000</v>
      </c>
      <c r="F6" s="83">
        <v>2450</v>
      </c>
      <c r="G6" s="83">
        <v>0.58295600000000003</v>
      </c>
      <c r="H6" s="84">
        <v>0.62842699999999996</v>
      </c>
      <c r="I6" s="12">
        <f t="shared" ref="I6:I14" si="0">F6/$F$15</f>
        <v>0.1225</v>
      </c>
      <c r="Q6" s="11">
        <v>8</v>
      </c>
      <c r="R6" s="83">
        <v>3105</v>
      </c>
      <c r="S6" s="83">
        <v>85</v>
      </c>
      <c r="T6" s="83">
        <v>0.56144000000000005</v>
      </c>
      <c r="U6" s="84">
        <v>0.60718399999999995</v>
      </c>
      <c r="V6" s="12">
        <f t="shared" ref="V6:V14" si="1">S6/$S$15</f>
        <v>0.13957307060755336</v>
      </c>
    </row>
    <row r="7" spans="4:22" ht="15" thickBot="1" x14ac:dyDescent="0.35">
      <c r="D7" s="11">
        <v>8</v>
      </c>
      <c r="E7" s="83">
        <v>4000</v>
      </c>
      <c r="F7" s="83">
        <v>2319</v>
      </c>
      <c r="G7" s="83">
        <v>0.55191999999999997</v>
      </c>
      <c r="H7" s="84">
        <v>0.58294199999999996</v>
      </c>
      <c r="I7" s="12">
        <f t="shared" si="0"/>
        <v>0.11595</v>
      </c>
      <c r="Q7" s="11">
        <v>7</v>
      </c>
      <c r="R7" s="83">
        <v>3105</v>
      </c>
      <c r="S7" s="83">
        <v>79</v>
      </c>
      <c r="T7" s="83">
        <v>0.53021700000000005</v>
      </c>
      <c r="U7" s="84">
        <v>0.56142400000000003</v>
      </c>
      <c r="V7" s="12">
        <f t="shared" si="1"/>
        <v>0.1297208538587849</v>
      </c>
    </row>
    <row r="8" spans="4:22" ht="15" thickBot="1" x14ac:dyDescent="0.35">
      <c r="D8" s="11">
        <v>7</v>
      </c>
      <c r="E8" s="83">
        <v>4000</v>
      </c>
      <c r="F8" s="83">
        <v>2227</v>
      </c>
      <c r="G8" s="83">
        <v>0.52608299999999997</v>
      </c>
      <c r="H8" s="84">
        <v>0.55191400000000002</v>
      </c>
      <c r="I8" s="12">
        <f t="shared" si="0"/>
        <v>0.11135</v>
      </c>
      <c r="Q8" s="11">
        <v>6</v>
      </c>
      <c r="R8" s="83">
        <v>3105</v>
      </c>
      <c r="S8" s="83">
        <v>60</v>
      </c>
      <c r="T8" s="83">
        <v>0.50529400000000002</v>
      </c>
      <c r="U8" s="84">
        <v>0.53021399999999996</v>
      </c>
      <c r="V8" s="12">
        <f t="shared" si="1"/>
        <v>9.8522167487684734E-2</v>
      </c>
    </row>
    <row r="9" spans="4:22" ht="15" thickBot="1" x14ac:dyDescent="0.35">
      <c r="D9" s="11">
        <v>6</v>
      </c>
      <c r="E9" s="83">
        <v>4000</v>
      </c>
      <c r="F9" s="83">
        <v>2058</v>
      </c>
      <c r="G9" s="83">
        <v>0.50171299999999996</v>
      </c>
      <c r="H9" s="84">
        <v>0.52607400000000004</v>
      </c>
      <c r="I9" s="12">
        <f t="shared" si="0"/>
        <v>0.10290000000000001</v>
      </c>
      <c r="Q9" s="11">
        <v>5</v>
      </c>
      <c r="R9" s="83">
        <v>3105</v>
      </c>
      <c r="S9" s="83">
        <v>65</v>
      </c>
      <c r="T9" s="83">
        <v>0.48165599999999997</v>
      </c>
      <c r="U9" s="84">
        <v>0.50529000000000002</v>
      </c>
      <c r="V9" s="12">
        <f t="shared" si="1"/>
        <v>0.10673234811165845</v>
      </c>
    </row>
    <row r="10" spans="4:22" ht="15" thickBot="1" x14ac:dyDescent="0.35">
      <c r="D10" s="11">
        <v>5</v>
      </c>
      <c r="E10" s="83">
        <v>4000</v>
      </c>
      <c r="F10" s="83">
        <v>1933</v>
      </c>
      <c r="G10" s="83">
        <v>0.477657</v>
      </c>
      <c r="H10" s="84">
        <v>0.50171200000000005</v>
      </c>
      <c r="I10" s="12">
        <f t="shared" si="0"/>
        <v>9.665E-2</v>
      </c>
      <c r="Q10" s="11">
        <v>4</v>
      </c>
      <c r="R10" s="83">
        <v>3104</v>
      </c>
      <c r="S10" s="83">
        <v>51</v>
      </c>
      <c r="T10" s="83">
        <v>0.457426</v>
      </c>
      <c r="U10" s="84">
        <v>0.48164000000000001</v>
      </c>
      <c r="V10" s="12">
        <f t="shared" si="1"/>
        <v>8.3743842364532015E-2</v>
      </c>
    </row>
    <row r="11" spans="4:22" ht="15" thickBot="1" x14ac:dyDescent="0.35">
      <c r="D11" s="11">
        <v>4</v>
      </c>
      <c r="E11" s="83">
        <v>4000</v>
      </c>
      <c r="F11" s="83">
        <v>1860</v>
      </c>
      <c r="G11" s="83">
        <v>0.45134299999999999</v>
      </c>
      <c r="H11" s="84">
        <v>0.47765600000000003</v>
      </c>
      <c r="I11" s="12">
        <f t="shared" si="0"/>
        <v>9.2999999999999999E-2</v>
      </c>
      <c r="Q11" s="11">
        <v>3</v>
      </c>
      <c r="R11" s="83">
        <v>3105</v>
      </c>
      <c r="S11" s="83">
        <v>46</v>
      </c>
      <c r="T11" s="83">
        <v>0.43115300000000001</v>
      </c>
      <c r="U11" s="84">
        <v>0.45742300000000002</v>
      </c>
      <c r="V11" s="12">
        <f t="shared" si="1"/>
        <v>7.5533661740558297E-2</v>
      </c>
    </row>
    <row r="12" spans="4:22" ht="15" thickBot="1" x14ac:dyDescent="0.35">
      <c r="D12" s="11">
        <v>3</v>
      </c>
      <c r="E12" s="83">
        <v>4000</v>
      </c>
      <c r="F12" s="83">
        <v>1680</v>
      </c>
      <c r="G12" s="83">
        <v>0.41938399999999998</v>
      </c>
      <c r="H12" s="84">
        <v>0.45134000000000002</v>
      </c>
      <c r="I12" s="12">
        <f t="shared" si="0"/>
        <v>8.4000000000000005E-2</v>
      </c>
      <c r="Q12" s="11">
        <v>2</v>
      </c>
      <c r="R12" s="83">
        <v>3105</v>
      </c>
      <c r="S12" s="83">
        <v>37</v>
      </c>
      <c r="T12" s="83">
        <v>0.39873799999999998</v>
      </c>
      <c r="U12" s="84">
        <v>0.43113899999999999</v>
      </c>
      <c r="V12" s="12">
        <f t="shared" si="1"/>
        <v>6.0755336617405585E-2</v>
      </c>
    </row>
    <row r="13" spans="4:22" ht="15" thickBot="1" x14ac:dyDescent="0.35">
      <c r="D13" s="11">
        <v>2</v>
      </c>
      <c r="E13" s="83">
        <v>4000</v>
      </c>
      <c r="F13" s="83">
        <v>1477</v>
      </c>
      <c r="G13" s="83">
        <v>0.37071300000000001</v>
      </c>
      <c r="H13" s="84">
        <v>0.41937799999999997</v>
      </c>
      <c r="I13" s="12">
        <f t="shared" si="0"/>
        <v>7.3849999999999999E-2</v>
      </c>
      <c r="Q13" s="11">
        <v>1</v>
      </c>
      <c r="R13" s="83">
        <v>3105</v>
      </c>
      <c r="S13" s="83">
        <v>37</v>
      </c>
      <c r="T13" s="83">
        <v>0.35029100000000002</v>
      </c>
      <c r="U13" s="84">
        <v>0.398733</v>
      </c>
      <c r="V13" s="12">
        <f t="shared" si="1"/>
        <v>6.0755336617405585E-2</v>
      </c>
    </row>
    <row r="14" spans="4:22" x14ac:dyDescent="0.3">
      <c r="D14" s="11">
        <v>1</v>
      </c>
      <c r="E14" s="85">
        <v>4000</v>
      </c>
      <c r="F14" s="85">
        <v>1303</v>
      </c>
      <c r="G14" s="85">
        <v>0.105694</v>
      </c>
      <c r="H14" s="86">
        <v>0.37070599999999998</v>
      </c>
      <c r="I14" s="12">
        <f t="shared" si="0"/>
        <v>6.515E-2</v>
      </c>
      <c r="Q14" s="11">
        <v>0</v>
      </c>
      <c r="R14" s="85">
        <v>3104</v>
      </c>
      <c r="S14" s="85">
        <v>25</v>
      </c>
      <c r="T14" s="85">
        <v>0.11379599999999999</v>
      </c>
      <c r="U14" s="86">
        <v>0.35026800000000002</v>
      </c>
      <c r="V14" s="12">
        <f t="shared" si="1"/>
        <v>4.1050903119868636E-2</v>
      </c>
    </row>
    <row r="15" spans="4:22" x14ac:dyDescent="0.3">
      <c r="D15" s="11"/>
      <c r="E15" s="11">
        <f>SUM(E5:E14)</f>
        <v>40000</v>
      </c>
      <c r="F15" s="11">
        <f>SUM(F5:F14)</f>
        <v>20000</v>
      </c>
      <c r="G15" s="11" t="s">
        <v>179</v>
      </c>
      <c r="H15" s="11" t="s">
        <v>179</v>
      </c>
      <c r="Q15" s="11"/>
      <c r="R15" s="11">
        <f>SUM(R5:R14)</f>
        <v>31047</v>
      </c>
      <c r="S15" s="11">
        <f>SUM(S5:S14)</f>
        <v>609</v>
      </c>
      <c r="T15" s="11"/>
      <c r="U15" s="11" t="s">
        <v>179</v>
      </c>
    </row>
    <row r="16" spans="4:22" x14ac:dyDescent="0.3">
      <c r="F16">
        <f>F15/E15</f>
        <v>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P20" sqref="P20:P29"/>
    </sheetView>
  </sheetViews>
  <sheetFormatPr defaultRowHeight="14.4" x14ac:dyDescent="0.3"/>
  <cols>
    <col min="9" max="9" width="11.88671875" customWidth="1"/>
    <col min="11" max="11" width="11.77734375" customWidth="1"/>
    <col min="15" max="15" width="10.77734375" customWidth="1"/>
    <col min="16" max="16" width="7.21875" customWidth="1"/>
  </cols>
  <sheetData>
    <row r="1" spans="1:17" x14ac:dyDescent="0.3">
      <c r="A1" s="108" t="s">
        <v>162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10"/>
    </row>
    <row r="2" spans="1:17" x14ac:dyDescent="0.3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3"/>
    </row>
    <row r="3" spans="1:17" ht="27.6" customHeight="1" x14ac:dyDescent="0.3">
      <c r="A3" s="25" t="s">
        <v>178</v>
      </c>
      <c r="B3" s="21" t="s">
        <v>173</v>
      </c>
      <c r="C3" s="21" t="s">
        <v>174</v>
      </c>
      <c r="D3" s="21" t="s">
        <v>176</v>
      </c>
      <c r="E3" s="21" t="s">
        <v>177</v>
      </c>
      <c r="F3" s="21" t="s">
        <v>154</v>
      </c>
      <c r="G3" s="21" t="s">
        <v>163</v>
      </c>
      <c r="H3" s="21" t="s">
        <v>164</v>
      </c>
      <c r="I3" s="21" t="s">
        <v>165</v>
      </c>
      <c r="J3" s="21" t="s">
        <v>166</v>
      </c>
      <c r="K3" s="21" t="s">
        <v>167</v>
      </c>
      <c r="L3" s="26" t="s">
        <v>168</v>
      </c>
      <c r="O3" s="23" t="s">
        <v>169</v>
      </c>
      <c r="P3" s="22" t="s">
        <v>170</v>
      </c>
      <c r="Q3" s="22" t="s">
        <v>171</v>
      </c>
    </row>
    <row r="4" spans="1:17" ht="15" thickBot="1" x14ac:dyDescent="0.35">
      <c r="A4" s="27">
        <v>10</v>
      </c>
      <c r="B4" s="87">
        <v>0.60719900000000004</v>
      </c>
      <c r="C4" s="88">
        <v>0.86837699999999995</v>
      </c>
      <c r="D4" s="83">
        <v>124</v>
      </c>
      <c r="E4" s="13">
        <f>F4-D4</f>
        <v>2980</v>
      </c>
      <c r="F4" s="83">
        <v>3104</v>
      </c>
      <c r="G4" s="16">
        <f>D4/F4</f>
        <v>3.994845360824742E-2</v>
      </c>
      <c r="H4" s="16">
        <f>D4/$D$14</f>
        <v>0.20361247947454844</v>
      </c>
      <c r="I4" s="16">
        <f>H4</f>
        <v>0.20361247947454844</v>
      </c>
      <c r="J4" s="16">
        <f>E4/$E$14</f>
        <v>9.7903935869636638E-2</v>
      </c>
      <c r="K4" s="16">
        <f>J4</f>
        <v>9.7903935869636638E-2</v>
      </c>
      <c r="L4" s="28">
        <f>ABS(I4-K4)</f>
        <v>0.1057085436049118</v>
      </c>
      <c r="O4" s="14">
        <v>0.1</v>
      </c>
      <c r="P4" s="37">
        <f>I4/O4</f>
        <v>2.0361247947454841</v>
      </c>
      <c r="Q4" s="13">
        <v>1</v>
      </c>
    </row>
    <row r="5" spans="1:17" ht="15" thickBot="1" x14ac:dyDescent="0.35">
      <c r="A5" s="27">
        <v>9</v>
      </c>
      <c r="B5" s="87">
        <v>0.56144000000000005</v>
      </c>
      <c r="C5" s="88">
        <v>0.60718399999999995</v>
      </c>
      <c r="D5" s="83">
        <v>85</v>
      </c>
      <c r="E5" s="13">
        <f t="shared" ref="E5:E14" si="0">F5-D5</f>
        <v>3020</v>
      </c>
      <c r="F5" s="83">
        <v>3105</v>
      </c>
      <c r="G5" s="16">
        <f t="shared" ref="G5:G13" si="1">D5/F5</f>
        <v>2.7375201288244767E-2</v>
      </c>
      <c r="H5" s="16">
        <f t="shared" ref="H5:H13" si="2">D5/$D$14</f>
        <v>0.13957307060755336</v>
      </c>
      <c r="I5" s="16">
        <f>SUM(H4:H5)</f>
        <v>0.34318555008210183</v>
      </c>
      <c r="J5" s="16">
        <f t="shared" ref="J5:J13" si="3">E5/$E$14</f>
        <v>9.9218082659833104E-2</v>
      </c>
      <c r="K5" s="16">
        <f>SUM(J4:J5)</f>
        <v>0.19712201852946976</v>
      </c>
      <c r="L5" s="28">
        <f t="shared" ref="L5:L13" si="4">ABS(I5-K5)</f>
        <v>0.14606353155263208</v>
      </c>
      <c r="O5" s="14">
        <v>0.2</v>
      </c>
      <c r="P5" s="24">
        <f t="shared" ref="P5:P13" si="5">I5/O5</f>
        <v>1.715927750410509</v>
      </c>
      <c r="Q5" s="13">
        <v>1</v>
      </c>
    </row>
    <row r="6" spans="1:17" ht="15" thickBot="1" x14ac:dyDescent="0.35">
      <c r="A6" s="29">
        <v>8</v>
      </c>
      <c r="B6" s="87">
        <v>0.53021700000000005</v>
      </c>
      <c r="C6" s="88">
        <v>0.56142400000000003</v>
      </c>
      <c r="D6" s="83">
        <v>79</v>
      </c>
      <c r="E6" s="13">
        <f t="shared" si="0"/>
        <v>3026</v>
      </c>
      <c r="F6" s="83">
        <v>3105</v>
      </c>
      <c r="G6" s="16">
        <f t="shared" si="1"/>
        <v>2.5442834138486314E-2</v>
      </c>
      <c r="H6" s="16">
        <f t="shared" si="2"/>
        <v>0.1297208538587849</v>
      </c>
      <c r="I6" s="16">
        <f>SUM(H4:H6)</f>
        <v>0.47290640394088673</v>
      </c>
      <c r="J6" s="16">
        <f t="shared" si="3"/>
        <v>9.9415204678362568E-2</v>
      </c>
      <c r="K6" s="16">
        <f>SUM(J4:J6)</f>
        <v>0.29653722320783232</v>
      </c>
      <c r="L6" s="28">
        <f t="shared" si="4"/>
        <v>0.17636918073305441</v>
      </c>
      <c r="O6" s="14">
        <v>0.3</v>
      </c>
      <c r="P6" s="24">
        <f t="shared" si="5"/>
        <v>1.5763546798029557</v>
      </c>
      <c r="Q6" s="13">
        <v>1</v>
      </c>
    </row>
    <row r="7" spans="1:17" ht="15" thickBot="1" x14ac:dyDescent="0.35">
      <c r="A7" s="27">
        <v>7</v>
      </c>
      <c r="B7" s="87">
        <v>0.50529400000000002</v>
      </c>
      <c r="C7" s="88">
        <v>0.53021399999999996</v>
      </c>
      <c r="D7" s="83">
        <v>60</v>
      </c>
      <c r="E7" s="13">
        <f t="shared" si="0"/>
        <v>3045</v>
      </c>
      <c r="F7" s="83">
        <v>3105</v>
      </c>
      <c r="G7" s="16">
        <f t="shared" si="1"/>
        <v>1.932367149758454E-2</v>
      </c>
      <c r="H7" s="16">
        <f t="shared" si="2"/>
        <v>9.8522167487684734E-2</v>
      </c>
      <c r="I7" s="16">
        <f>SUM(H4:H7)</f>
        <v>0.57142857142857151</v>
      </c>
      <c r="J7" s="16">
        <f t="shared" si="3"/>
        <v>0.10003942440370589</v>
      </c>
      <c r="K7" s="16">
        <f>SUM(J4:J7)</f>
        <v>0.39657664761153821</v>
      </c>
      <c r="L7" s="28">
        <f t="shared" si="4"/>
        <v>0.17485192381703329</v>
      </c>
      <c r="O7" s="14">
        <v>0.4</v>
      </c>
      <c r="P7" s="24">
        <f t="shared" si="5"/>
        <v>1.4285714285714286</v>
      </c>
      <c r="Q7" s="13">
        <v>1</v>
      </c>
    </row>
    <row r="8" spans="1:17" ht="15" thickBot="1" x14ac:dyDescent="0.35">
      <c r="A8" s="30">
        <v>6</v>
      </c>
      <c r="B8" s="87">
        <v>0.48165599999999997</v>
      </c>
      <c r="C8" s="88">
        <v>0.50529000000000002</v>
      </c>
      <c r="D8" s="83">
        <v>65</v>
      </c>
      <c r="E8" s="17">
        <f t="shared" si="0"/>
        <v>3040</v>
      </c>
      <c r="F8" s="83">
        <v>3105</v>
      </c>
      <c r="G8" s="18">
        <f t="shared" si="1"/>
        <v>2.0933977455716585E-2</v>
      </c>
      <c r="H8" s="18">
        <f t="shared" si="2"/>
        <v>0.10673234811165845</v>
      </c>
      <c r="I8" s="18">
        <f>SUM(H4:H8)</f>
        <v>0.67816091954022995</v>
      </c>
      <c r="J8" s="18">
        <f t="shared" si="3"/>
        <v>9.987515605493133E-2</v>
      </c>
      <c r="K8" s="18">
        <f>SUM(J4:J8)</f>
        <v>0.49645180366646957</v>
      </c>
      <c r="L8" s="31">
        <f t="shared" si="4"/>
        <v>0.18170911587376037</v>
      </c>
      <c r="O8" s="14">
        <v>0.5</v>
      </c>
      <c r="P8" s="24">
        <f t="shared" si="5"/>
        <v>1.3563218390804599</v>
      </c>
      <c r="Q8" s="13">
        <v>1</v>
      </c>
    </row>
    <row r="9" spans="1:17" ht="15" thickBot="1" x14ac:dyDescent="0.35">
      <c r="A9" s="27">
        <v>5</v>
      </c>
      <c r="B9" s="87">
        <v>0.457426</v>
      </c>
      <c r="C9" s="88">
        <v>0.48164000000000001</v>
      </c>
      <c r="D9" s="83">
        <v>51</v>
      </c>
      <c r="E9" s="13">
        <f t="shared" si="0"/>
        <v>3053</v>
      </c>
      <c r="F9" s="83">
        <v>3104</v>
      </c>
      <c r="G9" s="16">
        <f t="shared" si="1"/>
        <v>1.6430412371134021E-2</v>
      </c>
      <c r="H9" s="16">
        <f t="shared" si="2"/>
        <v>8.3743842364532015E-2</v>
      </c>
      <c r="I9" s="16">
        <f>SUM(H4:H9)</f>
        <v>0.76190476190476197</v>
      </c>
      <c r="J9" s="16">
        <f t="shared" si="3"/>
        <v>0.10030225376174519</v>
      </c>
      <c r="K9" s="16">
        <f>SUM(J4:J9)</f>
        <v>0.59675405742821475</v>
      </c>
      <c r="L9" s="28">
        <f t="shared" si="4"/>
        <v>0.16515070447654723</v>
      </c>
      <c r="O9" s="14">
        <v>0.6</v>
      </c>
      <c r="P9" s="24">
        <f t="shared" si="5"/>
        <v>1.26984126984127</v>
      </c>
      <c r="Q9" s="13">
        <v>1</v>
      </c>
    </row>
    <row r="10" spans="1:17" ht="15" thickBot="1" x14ac:dyDescent="0.35">
      <c r="A10" s="27">
        <v>4</v>
      </c>
      <c r="B10" s="87">
        <v>0.43115300000000001</v>
      </c>
      <c r="C10" s="88">
        <v>0.45742300000000002</v>
      </c>
      <c r="D10" s="83">
        <v>46</v>
      </c>
      <c r="E10" s="13">
        <f t="shared" si="0"/>
        <v>3059</v>
      </c>
      <c r="F10" s="83">
        <v>3105</v>
      </c>
      <c r="G10" s="16">
        <f t="shared" si="1"/>
        <v>1.4814814814814815E-2</v>
      </c>
      <c r="H10" s="16">
        <f t="shared" si="2"/>
        <v>7.5533661740558297E-2</v>
      </c>
      <c r="I10" s="16">
        <f>SUM(H4:H10)</f>
        <v>0.83743842364532028</v>
      </c>
      <c r="J10" s="16">
        <f t="shared" si="3"/>
        <v>0.10049937578027465</v>
      </c>
      <c r="K10" s="16">
        <f>SUM(J4:J10)</f>
        <v>0.69725343320848943</v>
      </c>
      <c r="L10" s="28">
        <f t="shared" si="4"/>
        <v>0.14018499043683086</v>
      </c>
      <c r="O10" s="14">
        <v>0.7</v>
      </c>
      <c r="P10" s="24">
        <f t="shared" si="5"/>
        <v>1.1963406052076004</v>
      </c>
      <c r="Q10" s="13">
        <v>1</v>
      </c>
    </row>
    <row r="11" spans="1:17" ht="15" thickBot="1" x14ac:dyDescent="0.35">
      <c r="A11" s="27">
        <v>3</v>
      </c>
      <c r="B11" s="87">
        <v>0.39873799999999998</v>
      </c>
      <c r="C11" s="88">
        <v>0.43113899999999999</v>
      </c>
      <c r="D11" s="83">
        <v>37</v>
      </c>
      <c r="E11" s="13">
        <f t="shared" si="0"/>
        <v>3068</v>
      </c>
      <c r="F11" s="83">
        <v>3105</v>
      </c>
      <c r="G11" s="16">
        <f t="shared" si="1"/>
        <v>1.1916264090177134E-2</v>
      </c>
      <c r="H11" s="16">
        <f t="shared" si="2"/>
        <v>6.0755336617405585E-2</v>
      </c>
      <c r="I11" s="16">
        <f>SUM(H4:H11)</f>
        <v>0.8981937602627259</v>
      </c>
      <c r="J11" s="16">
        <f t="shared" si="3"/>
        <v>0.10079505880806885</v>
      </c>
      <c r="K11" s="16">
        <f>SUM(J4:J11)</f>
        <v>0.79804849201655825</v>
      </c>
      <c r="L11" s="28">
        <f t="shared" si="4"/>
        <v>0.10014526824616765</v>
      </c>
      <c r="O11" s="14">
        <v>0.8</v>
      </c>
      <c r="P11" s="24">
        <f t="shared" si="5"/>
        <v>1.1227422003284073</v>
      </c>
      <c r="Q11" s="13">
        <v>1</v>
      </c>
    </row>
    <row r="12" spans="1:17" ht="15" thickBot="1" x14ac:dyDescent="0.35">
      <c r="A12" s="27">
        <v>2</v>
      </c>
      <c r="B12" s="87">
        <v>0.35029100000000002</v>
      </c>
      <c r="C12" s="88">
        <v>0.398733</v>
      </c>
      <c r="D12" s="83">
        <v>37</v>
      </c>
      <c r="E12" s="13">
        <f t="shared" si="0"/>
        <v>3068</v>
      </c>
      <c r="F12" s="83">
        <v>3105</v>
      </c>
      <c r="G12" s="16">
        <f t="shared" si="1"/>
        <v>1.1916264090177134E-2</v>
      </c>
      <c r="H12" s="16">
        <f t="shared" si="2"/>
        <v>6.0755336617405585E-2</v>
      </c>
      <c r="I12" s="16">
        <f>SUM(H4:H12)</f>
        <v>0.95894909688013152</v>
      </c>
      <c r="J12" s="16">
        <f t="shared" si="3"/>
        <v>0.10079505880806885</v>
      </c>
      <c r="K12" s="16">
        <f>SUM(J4:J12)</f>
        <v>0.89884355082462708</v>
      </c>
      <c r="L12" s="28">
        <f t="shared" si="4"/>
        <v>6.0105546055504444E-2</v>
      </c>
      <c r="O12" s="14">
        <v>0.9</v>
      </c>
      <c r="P12" s="24">
        <f t="shared" si="5"/>
        <v>1.0654989965334793</v>
      </c>
      <c r="Q12" s="13">
        <v>1</v>
      </c>
    </row>
    <row r="13" spans="1:17" x14ac:dyDescent="0.3">
      <c r="A13" s="27">
        <v>1</v>
      </c>
      <c r="B13" s="89">
        <v>0.11379599999999999</v>
      </c>
      <c r="C13" s="90">
        <v>0.35026800000000002</v>
      </c>
      <c r="D13" s="85">
        <v>25</v>
      </c>
      <c r="E13" s="13">
        <f t="shared" si="0"/>
        <v>3079</v>
      </c>
      <c r="F13" s="85">
        <v>3104</v>
      </c>
      <c r="G13" s="16">
        <f t="shared" si="1"/>
        <v>8.0541237113402053E-3</v>
      </c>
      <c r="H13" s="16">
        <f t="shared" si="2"/>
        <v>4.1050903119868636E-2</v>
      </c>
      <c r="I13" s="16">
        <f>SUM(H4:H13)</f>
        <v>1.0000000000000002</v>
      </c>
      <c r="J13" s="16">
        <f t="shared" si="3"/>
        <v>0.10115644917537289</v>
      </c>
      <c r="K13" s="16">
        <f>SUM(J4:J13)</f>
        <v>1</v>
      </c>
      <c r="L13" s="28">
        <f t="shared" si="4"/>
        <v>2.2204460492503131E-16</v>
      </c>
      <c r="O13" s="14">
        <v>1</v>
      </c>
      <c r="P13" s="24">
        <f t="shared" si="5"/>
        <v>1.0000000000000002</v>
      </c>
      <c r="Q13" s="13">
        <v>1</v>
      </c>
    </row>
    <row r="14" spans="1:17" ht="15" thickBot="1" x14ac:dyDescent="0.35">
      <c r="A14" s="32"/>
      <c r="B14" s="33"/>
      <c r="C14" s="33"/>
      <c r="D14" s="11">
        <f>SUM(D4:D13)</f>
        <v>609</v>
      </c>
      <c r="E14" s="33">
        <f t="shared" si="0"/>
        <v>30438</v>
      </c>
      <c r="F14" s="11">
        <f>SUM(F4:F13)</f>
        <v>31047</v>
      </c>
      <c r="G14" s="33"/>
      <c r="H14" s="33"/>
      <c r="I14" s="33"/>
      <c r="J14" s="33"/>
      <c r="K14" s="33"/>
      <c r="L14" s="34"/>
    </row>
    <row r="16" spans="1:17" ht="15" thickBot="1" x14ac:dyDescent="0.35"/>
    <row r="17" spans="1:17" x14ac:dyDescent="0.3">
      <c r="A17" s="108" t="s">
        <v>161</v>
      </c>
      <c r="B17" s="109"/>
      <c r="C17" s="109"/>
      <c r="D17" s="109"/>
      <c r="E17" s="109"/>
      <c r="F17" s="109"/>
      <c r="G17" s="109"/>
      <c r="H17" s="109"/>
      <c r="I17" s="109"/>
      <c r="J17" s="109"/>
      <c r="K17" s="109"/>
      <c r="L17" s="110"/>
    </row>
    <row r="18" spans="1:17" x14ac:dyDescent="0.3">
      <c r="A18" s="111"/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3"/>
    </row>
    <row r="19" spans="1:17" ht="27.6" x14ac:dyDescent="0.3">
      <c r="A19" s="25" t="s">
        <v>178</v>
      </c>
      <c r="B19" s="21" t="s">
        <v>173</v>
      </c>
      <c r="C19" s="21" t="s">
        <v>174</v>
      </c>
      <c r="D19" s="21" t="s">
        <v>176</v>
      </c>
      <c r="E19" s="21" t="s">
        <v>177</v>
      </c>
      <c r="F19" s="21" t="s">
        <v>154</v>
      </c>
      <c r="G19" s="21" t="s">
        <v>163</v>
      </c>
      <c r="H19" s="21" t="s">
        <v>164</v>
      </c>
      <c r="I19" s="21" t="s">
        <v>165</v>
      </c>
      <c r="J19" s="21" t="s">
        <v>166</v>
      </c>
      <c r="K19" s="21" t="s">
        <v>167</v>
      </c>
      <c r="L19" s="26" t="s">
        <v>168</v>
      </c>
      <c r="O19" s="23" t="s">
        <v>169</v>
      </c>
      <c r="P19" s="22" t="s">
        <v>170</v>
      </c>
      <c r="Q19" s="22" t="s">
        <v>171</v>
      </c>
    </row>
    <row r="20" spans="1:17" ht="15" thickBot="1" x14ac:dyDescent="0.35">
      <c r="A20" s="27">
        <v>10</v>
      </c>
      <c r="B20" s="87">
        <v>0.62844100000000003</v>
      </c>
      <c r="C20" s="88">
        <v>0.89693000000000001</v>
      </c>
      <c r="D20" s="83">
        <v>2693</v>
      </c>
      <c r="E20" s="13">
        <f>F20-D20</f>
        <v>1307</v>
      </c>
      <c r="F20" s="83">
        <v>4000</v>
      </c>
      <c r="G20" s="16">
        <f>D20/F20</f>
        <v>0.67325000000000002</v>
      </c>
      <c r="H20" s="16">
        <f>D20/$D$30</f>
        <v>0.13464999999999999</v>
      </c>
      <c r="I20" s="16">
        <f>H20</f>
        <v>0.13464999999999999</v>
      </c>
      <c r="J20" s="16">
        <f>E20/$E$30</f>
        <v>6.5350000000000005E-2</v>
      </c>
      <c r="K20" s="16">
        <f>J20</f>
        <v>6.5350000000000005E-2</v>
      </c>
      <c r="L20" s="28">
        <f>ABS(I20-K20)</f>
        <v>6.9299999999999987E-2</v>
      </c>
      <c r="O20" s="14">
        <v>0.1</v>
      </c>
      <c r="P20" s="24">
        <f>I20/O20</f>
        <v>1.3464999999999998</v>
      </c>
      <c r="Q20" s="13">
        <v>1</v>
      </c>
    </row>
    <row r="21" spans="1:17" ht="15" thickBot="1" x14ac:dyDescent="0.35">
      <c r="A21" s="27">
        <v>9</v>
      </c>
      <c r="B21" s="87">
        <v>0.58295600000000003</v>
      </c>
      <c r="C21" s="88">
        <v>0.62842699999999996</v>
      </c>
      <c r="D21" s="83">
        <v>2450</v>
      </c>
      <c r="E21" s="13">
        <f t="shared" ref="E21:E29" si="6">F21-D21</f>
        <v>1550</v>
      </c>
      <c r="F21" s="83">
        <v>4000</v>
      </c>
      <c r="G21" s="16">
        <f t="shared" ref="G21:G29" si="7">D21/F21</f>
        <v>0.61250000000000004</v>
      </c>
      <c r="H21" s="16">
        <f t="shared" ref="H21:H29" si="8">D21/$D$30</f>
        <v>0.1225</v>
      </c>
      <c r="I21" s="16">
        <f>SUM(H20:H21)</f>
        <v>0.25714999999999999</v>
      </c>
      <c r="J21" s="16">
        <f t="shared" ref="J21:J29" si="9">E21/$E$30</f>
        <v>7.7499999999999999E-2</v>
      </c>
      <c r="K21" s="16">
        <f>SUM(J20:J21)</f>
        <v>0.14285</v>
      </c>
      <c r="L21" s="28">
        <f t="shared" ref="L21:L29" si="10">ABS(I21-K21)</f>
        <v>0.11429999999999998</v>
      </c>
      <c r="O21" s="14">
        <v>0.2</v>
      </c>
      <c r="P21" s="24">
        <f t="shared" ref="P21:P29" si="11">I21/O21</f>
        <v>1.2857499999999999</v>
      </c>
      <c r="Q21" s="13">
        <v>1</v>
      </c>
    </row>
    <row r="22" spans="1:17" ht="15" thickBot="1" x14ac:dyDescent="0.35">
      <c r="A22" s="29">
        <v>8</v>
      </c>
      <c r="B22" s="87">
        <v>0.55191999999999997</v>
      </c>
      <c r="C22" s="88">
        <v>0.58294199999999996</v>
      </c>
      <c r="D22" s="83">
        <v>2319</v>
      </c>
      <c r="E22" s="13">
        <f t="shared" si="6"/>
        <v>1681</v>
      </c>
      <c r="F22" s="83">
        <v>4000</v>
      </c>
      <c r="G22" s="16">
        <f t="shared" si="7"/>
        <v>0.57974999999999999</v>
      </c>
      <c r="H22" s="16">
        <f t="shared" si="8"/>
        <v>0.11595</v>
      </c>
      <c r="I22" s="16">
        <f>SUM(H20:H22)</f>
        <v>0.37309999999999999</v>
      </c>
      <c r="J22" s="16">
        <f t="shared" si="9"/>
        <v>8.405E-2</v>
      </c>
      <c r="K22" s="16">
        <f>SUM(J20:J22)</f>
        <v>0.22689999999999999</v>
      </c>
      <c r="L22" s="28">
        <f t="shared" si="10"/>
        <v>0.1462</v>
      </c>
      <c r="O22" s="14">
        <v>0.3</v>
      </c>
      <c r="P22" s="24">
        <f t="shared" si="11"/>
        <v>1.2436666666666667</v>
      </c>
      <c r="Q22" s="13">
        <v>1</v>
      </c>
    </row>
    <row r="23" spans="1:17" ht="15" thickBot="1" x14ac:dyDescent="0.35">
      <c r="A23" s="27">
        <v>7</v>
      </c>
      <c r="B23" s="87">
        <v>0.52608299999999997</v>
      </c>
      <c r="C23" s="88">
        <v>0.55191400000000002</v>
      </c>
      <c r="D23" s="83">
        <v>2227</v>
      </c>
      <c r="E23" s="13">
        <f t="shared" si="6"/>
        <v>1773</v>
      </c>
      <c r="F23" s="83">
        <v>4000</v>
      </c>
      <c r="G23" s="16">
        <f t="shared" si="7"/>
        <v>0.55674999999999997</v>
      </c>
      <c r="H23" s="16">
        <f t="shared" si="8"/>
        <v>0.11135</v>
      </c>
      <c r="I23" s="16">
        <f>SUM(H20:H23)</f>
        <v>0.48444999999999999</v>
      </c>
      <c r="J23" s="16">
        <f t="shared" si="9"/>
        <v>8.8650000000000007E-2</v>
      </c>
      <c r="K23" s="16">
        <f>SUM(J20:J23)</f>
        <v>0.31555</v>
      </c>
      <c r="L23" s="28">
        <f t="shared" si="10"/>
        <v>0.16889999999999999</v>
      </c>
      <c r="O23" s="14">
        <v>0.4</v>
      </c>
      <c r="P23" s="24">
        <f t="shared" si="11"/>
        <v>1.211125</v>
      </c>
      <c r="Q23" s="13">
        <v>1</v>
      </c>
    </row>
    <row r="24" spans="1:17" ht="15" thickBot="1" x14ac:dyDescent="0.35">
      <c r="A24" s="30">
        <v>6</v>
      </c>
      <c r="B24" s="87">
        <v>0.50171299999999996</v>
      </c>
      <c r="C24" s="88">
        <v>0.52607400000000004</v>
      </c>
      <c r="D24" s="83">
        <v>2058</v>
      </c>
      <c r="E24" s="17">
        <f t="shared" si="6"/>
        <v>1942</v>
      </c>
      <c r="F24" s="83">
        <v>4000</v>
      </c>
      <c r="G24" s="18">
        <f t="shared" si="7"/>
        <v>0.51449999999999996</v>
      </c>
      <c r="H24" s="18">
        <f t="shared" si="8"/>
        <v>0.10290000000000001</v>
      </c>
      <c r="I24" s="18">
        <f>SUM(H20:H24)</f>
        <v>0.58735000000000004</v>
      </c>
      <c r="J24" s="18">
        <f t="shared" si="9"/>
        <v>9.7100000000000006E-2</v>
      </c>
      <c r="K24" s="18">
        <f>SUM(J20:J24)</f>
        <v>0.41265000000000002</v>
      </c>
      <c r="L24" s="31">
        <f t="shared" si="10"/>
        <v>0.17470000000000002</v>
      </c>
      <c r="O24" s="14">
        <v>0.5</v>
      </c>
      <c r="P24" s="24">
        <f t="shared" si="11"/>
        <v>1.1747000000000001</v>
      </c>
      <c r="Q24" s="13">
        <v>1</v>
      </c>
    </row>
    <row r="25" spans="1:17" ht="15" thickBot="1" x14ac:dyDescent="0.35">
      <c r="A25" s="27">
        <v>5</v>
      </c>
      <c r="B25" s="87">
        <v>0.477657</v>
      </c>
      <c r="C25" s="88">
        <v>0.50171200000000005</v>
      </c>
      <c r="D25" s="83">
        <v>1933</v>
      </c>
      <c r="E25" s="13">
        <f t="shared" si="6"/>
        <v>2067</v>
      </c>
      <c r="F25" s="83">
        <v>4000</v>
      </c>
      <c r="G25" s="16">
        <f t="shared" si="7"/>
        <v>0.48325000000000001</v>
      </c>
      <c r="H25" s="16">
        <f t="shared" si="8"/>
        <v>9.665E-2</v>
      </c>
      <c r="I25" s="16">
        <f>SUM(H20:H25)</f>
        <v>0.68400000000000005</v>
      </c>
      <c r="J25" s="16">
        <f t="shared" si="9"/>
        <v>0.10335</v>
      </c>
      <c r="K25" s="16">
        <f>SUM(J20:J25)</f>
        <v>0.51600000000000001</v>
      </c>
      <c r="L25" s="28">
        <f t="shared" si="10"/>
        <v>0.16800000000000004</v>
      </c>
      <c r="O25" s="14">
        <v>0.6</v>
      </c>
      <c r="P25" s="24">
        <f t="shared" si="11"/>
        <v>1.1400000000000001</v>
      </c>
      <c r="Q25" s="13">
        <v>1</v>
      </c>
    </row>
    <row r="26" spans="1:17" ht="15" thickBot="1" x14ac:dyDescent="0.35">
      <c r="A26" s="27">
        <v>4</v>
      </c>
      <c r="B26" s="87">
        <v>0.45134299999999999</v>
      </c>
      <c r="C26" s="88">
        <v>0.47765600000000003</v>
      </c>
      <c r="D26" s="83">
        <v>1860</v>
      </c>
      <c r="E26" s="13">
        <f t="shared" si="6"/>
        <v>2140</v>
      </c>
      <c r="F26" s="83">
        <v>4000</v>
      </c>
      <c r="G26" s="16">
        <f t="shared" si="7"/>
        <v>0.46500000000000002</v>
      </c>
      <c r="H26" s="16">
        <f t="shared" si="8"/>
        <v>9.2999999999999999E-2</v>
      </c>
      <c r="I26" s="16">
        <f>SUM(H20:H26)</f>
        <v>0.77700000000000002</v>
      </c>
      <c r="J26" s="16">
        <f t="shared" si="9"/>
        <v>0.107</v>
      </c>
      <c r="K26" s="16">
        <f>SUM(J20:J26)</f>
        <v>0.623</v>
      </c>
      <c r="L26" s="28">
        <f t="shared" si="10"/>
        <v>0.15400000000000003</v>
      </c>
      <c r="O26" s="14">
        <v>0.7</v>
      </c>
      <c r="P26" s="24">
        <f t="shared" si="11"/>
        <v>1.1100000000000001</v>
      </c>
      <c r="Q26" s="13">
        <v>1</v>
      </c>
    </row>
    <row r="27" spans="1:17" ht="15" thickBot="1" x14ac:dyDescent="0.35">
      <c r="A27" s="27">
        <v>3</v>
      </c>
      <c r="B27" s="87">
        <v>0.41938399999999998</v>
      </c>
      <c r="C27" s="88">
        <v>0.45134000000000002</v>
      </c>
      <c r="D27" s="83">
        <v>1680</v>
      </c>
      <c r="E27" s="13">
        <f t="shared" si="6"/>
        <v>2320</v>
      </c>
      <c r="F27" s="83">
        <v>4000</v>
      </c>
      <c r="G27" s="16">
        <f t="shared" si="7"/>
        <v>0.42</v>
      </c>
      <c r="H27" s="16">
        <f t="shared" si="8"/>
        <v>8.4000000000000005E-2</v>
      </c>
      <c r="I27" s="16">
        <f>SUM(H20:H27)</f>
        <v>0.86099999999999999</v>
      </c>
      <c r="J27" s="16">
        <f t="shared" si="9"/>
        <v>0.11600000000000001</v>
      </c>
      <c r="K27" s="16">
        <f>SUM(J20:J27)</f>
        <v>0.73899999999999999</v>
      </c>
      <c r="L27" s="28">
        <f t="shared" si="10"/>
        <v>0.122</v>
      </c>
      <c r="O27" s="14">
        <v>0.8</v>
      </c>
      <c r="P27" s="24">
        <f t="shared" si="11"/>
        <v>1.0762499999999999</v>
      </c>
      <c r="Q27" s="13">
        <v>1</v>
      </c>
    </row>
    <row r="28" spans="1:17" ht="15" thickBot="1" x14ac:dyDescent="0.35">
      <c r="A28" s="27">
        <v>2</v>
      </c>
      <c r="B28" s="87">
        <v>0.37071300000000001</v>
      </c>
      <c r="C28" s="88">
        <v>0.41937799999999997</v>
      </c>
      <c r="D28" s="83">
        <v>1477</v>
      </c>
      <c r="E28" s="13">
        <f t="shared" si="6"/>
        <v>2523</v>
      </c>
      <c r="F28" s="83">
        <v>4000</v>
      </c>
      <c r="G28" s="16">
        <f t="shared" si="7"/>
        <v>0.36925000000000002</v>
      </c>
      <c r="H28" s="16">
        <f t="shared" si="8"/>
        <v>7.3849999999999999E-2</v>
      </c>
      <c r="I28" s="16">
        <f>SUM(H20:H28)</f>
        <v>0.93484999999999996</v>
      </c>
      <c r="J28" s="16">
        <f t="shared" si="9"/>
        <v>0.12615000000000001</v>
      </c>
      <c r="K28" s="16">
        <f>SUM(J20:J28)</f>
        <v>0.86514999999999997</v>
      </c>
      <c r="L28" s="28">
        <f t="shared" si="10"/>
        <v>6.9699999999999984E-2</v>
      </c>
      <c r="O28" s="14">
        <v>0.9</v>
      </c>
      <c r="P28" s="24">
        <f t="shared" si="11"/>
        <v>1.0387222222222221</v>
      </c>
      <c r="Q28" s="13">
        <v>1</v>
      </c>
    </row>
    <row r="29" spans="1:17" x14ac:dyDescent="0.3">
      <c r="A29" s="27">
        <v>1</v>
      </c>
      <c r="B29" s="89">
        <v>0.105694</v>
      </c>
      <c r="C29" s="90">
        <v>0.37070599999999998</v>
      </c>
      <c r="D29" s="85">
        <v>1303</v>
      </c>
      <c r="E29" s="13">
        <f t="shared" si="6"/>
        <v>2697</v>
      </c>
      <c r="F29" s="85">
        <v>4000</v>
      </c>
      <c r="G29" s="16">
        <f t="shared" si="7"/>
        <v>0.32574999999999998</v>
      </c>
      <c r="H29" s="16">
        <f t="shared" si="8"/>
        <v>6.515E-2</v>
      </c>
      <c r="I29" s="16">
        <f>SUM(H20:H29)</f>
        <v>1</v>
      </c>
      <c r="J29" s="16">
        <f t="shared" si="9"/>
        <v>0.13485</v>
      </c>
      <c r="K29" s="16">
        <f>SUM(J20:J29)</f>
        <v>1</v>
      </c>
      <c r="L29" s="28">
        <f t="shared" si="10"/>
        <v>0</v>
      </c>
      <c r="O29" s="14">
        <v>1</v>
      </c>
      <c r="P29" s="24">
        <f t="shared" si="11"/>
        <v>1</v>
      </c>
      <c r="Q29" s="13">
        <v>1</v>
      </c>
    </row>
    <row r="30" spans="1:17" ht="15" thickBot="1" x14ac:dyDescent="0.35">
      <c r="A30" s="32"/>
      <c r="B30" s="33"/>
      <c r="C30" s="33"/>
      <c r="D30" s="11">
        <f>SUM(D20:D29)</f>
        <v>20000</v>
      </c>
      <c r="E30" s="33">
        <f>SUM(E20:E29)</f>
        <v>20000</v>
      </c>
      <c r="F30" s="11">
        <f>SUM(F20:F29)</f>
        <v>40000</v>
      </c>
      <c r="G30" s="35"/>
      <c r="H30" s="35"/>
      <c r="I30" s="35"/>
      <c r="J30" s="35"/>
      <c r="K30" s="35"/>
      <c r="L30" s="36"/>
    </row>
  </sheetData>
  <mergeCells count="2">
    <mergeCell ref="A1:L2"/>
    <mergeCell ref="A17:L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activeCell="U22" sqref="U22"/>
    </sheetView>
  </sheetViews>
  <sheetFormatPr defaultRowHeight="14.4" x14ac:dyDescent="0.3"/>
  <sheetData>
    <row r="1" spans="1:19" x14ac:dyDescent="0.3">
      <c r="A1" t="s">
        <v>185</v>
      </c>
      <c r="B1" t="s">
        <v>184</v>
      </c>
      <c r="J1" t="s">
        <v>185</v>
      </c>
      <c r="K1" t="s">
        <v>184</v>
      </c>
      <c r="R1" t="s">
        <v>185</v>
      </c>
      <c r="S1" t="s">
        <v>184</v>
      </c>
    </row>
    <row r="2" spans="1:19" x14ac:dyDescent="0.3">
      <c r="A2" s="20">
        <v>0.13464999999999999</v>
      </c>
      <c r="B2" s="20">
        <v>0.20361247947454844</v>
      </c>
      <c r="I2" s="12"/>
      <c r="J2" s="12">
        <v>0.67325000000000002</v>
      </c>
      <c r="K2" s="12">
        <v>3.994845360824742E-2</v>
      </c>
      <c r="R2">
        <v>1.3464999999999998</v>
      </c>
      <c r="S2">
        <v>2.0361247947454841</v>
      </c>
    </row>
    <row r="3" spans="1:19" x14ac:dyDescent="0.3">
      <c r="A3" s="20">
        <v>0.25714999999999999</v>
      </c>
      <c r="B3" s="20">
        <v>0.34318555008210183</v>
      </c>
      <c r="I3" s="12"/>
      <c r="J3" s="12">
        <v>0.61250000000000004</v>
      </c>
      <c r="K3" s="12">
        <v>2.7375201288244767E-2</v>
      </c>
      <c r="R3">
        <v>1.2857499999999999</v>
      </c>
      <c r="S3">
        <v>1.715927750410509</v>
      </c>
    </row>
    <row r="4" spans="1:19" x14ac:dyDescent="0.3">
      <c r="A4" s="20">
        <v>0.37309999999999999</v>
      </c>
      <c r="B4" s="20">
        <v>0.47290640394088673</v>
      </c>
      <c r="I4" s="12"/>
      <c r="J4" s="12">
        <v>0.57974999999999999</v>
      </c>
      <c r="K4" s="12">
        <v>2.5442834138486314E-2</v>
      </c>
      <c r="R4">
        <v>1.2436666666666667</v>
      </c>
      <c r="S4">
        <v>1.5763546798029557</v>
      </c>
    </row>
    <row r="5" spans="1:19" x14ac:dyDescent="0.3">
      <c r="A5" s="20">
        <v>0.48444999999999999</v>
      </c>
      <c r="B5" s="20">
        <v>0.57142857142857151</v>
      </c>
      <c r="I5" s="12"/>
      <c r="J5" s="12">
        <v>0.55674999999999997</v>
      </c>
      <c r="K5" s="12">
        <v>1.932367149758454E-2</v>
      </c>
      <c r="R5">
        <v>1.211125</v>
      </c>
      <c r="S5">
        <v>1.4285714285714286</v>
      </c>
    </row>
    <row r="6" spans="1:19" x14ac:dyDescent="0.3">
      <c r="A6" s="20">
        <v>0.58735000000000004</v>
      </c>
      <c r="B6" s="20">
        <v>0.67816091954022995</v>
      </c>
      <c r="I6" s="12"/>
      <c r="J6" s="12">
        <v>0.51449999999999996</v>
      </c>
      <c r="K6" s="12">
        <v>2.0933977455716585E-2</v>
      </c>
      <c r="R6">
        <v>1.1747000000000001</v>
      </c>
      <c r="S6">
        <v>1.3563218390804599</v>
      </c>
    </row>
    <row r="7" spans="1:19" x14ac:dyDescent="0.3">
      <c r="A7" s="20">
        <v>0.68400000000000005</v>
      </c>
      <c r="B7" s="20">
        <v>0.76190476190476197</v>
      </c>
      <c r="I7" s="12"/>
      <c r="J7" s="12">
        <v>0.48325000000000001</v>
      </c>
      <c r="K7" s="12">
        <v>1.6430412371134021E-2</v>
      </c>
      <c r="R7">
        <v>1.1400000000000001</v>
      </c>
      <c r="S7">
        <v>1.26984126984127</v>
      </c>
    </row>
    <row r="8" spans="1:19" x14ac:dyDescent="0.3">
      <c r="A8" s="20">
        <v>0.77700000000000002</v>
      </c>
      <c r="B8" s="20">
        <v>0.83743842364532028</v>
      </c>
      <c r="I8" s="12"/>
      <c r="J8" s="12">
        <v>0.46500000000000002</v>
      </c>
      <c r="K8" s="12">
        <v>1.4814814814814815E-2</v>
      </c>
      <c r="R8">
        <v>1.1100000000000001</v>
      </c>
      <c r="S8">
        <v>1.1963406052076004</v>
      </c>
    </row>
    <row r="9" spans="1:19" x14ac:dyDescent="0.3">
      <c r="A9" s="20">
        <v>0.86099999999999999</v>
      </c>
      <c r="B9" s="20">
        <v>0.8981937602627259</v>
      </c>
      <c r="I9" s="12"/>
      <c r="J9" s="12">
        <v>0.42</v>
      </c>
      <c r="K9" s="12">
        <v>1.1916264090177134E-2</v>
      </c>
      <c r="R9">
        <v>1.0762499999999999</v>
      </c>
      <c r="S9">
        <v>1.1227422003284073</v>
      </c>
    </row>
    <row r="10" spans="1:19" x14ac:dyDescent="0.3">
      <c r="A10" s="20">
        <v>0.93484999999999996</v>
      </c>
      <c r="B10" s="20">
        <v>0.95894909688013152</v>
      </c>
      <c r="I10" s="12"/>
      <c r="J10" s="12">
        <v>0.36925000000000002</v>
      </c>
      <c r="K10" s="12">
        <v>1.1916264090177134E-2</v>
      </c>
      <c r="R10">
        <v>1.0387222222222221</v>
      </c>
      <c r="S10">
        <v>1.0654989965334793</v>
      </c>
    </row>
    <row r="11" spans="1:19" x14ac:dyDescent="0.3">
      <c r="A11" s="20">
        <v>1</v>
      </c>
      <c r="B11" s="20">
        <v>1.0000000000000002</v>
      </c>
      <c r="I11" s="12"/>
      <c r="J11" s="12">
        <v>0.32574999999999998</v>
      </c>
      <c r="K11" s="12">
        <v>8.0541237113402053E-3</v>
      </c>
      <c r="R11">
        <v>1</v>
      </c>
      <c r="S11">
        <v>1.0000000000000002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PROC CONTENTS</vt:lpstr>
      <vt:lpstr>PROC MEANS</vt:lpstr>
      <vt:lpstr>PROC CORR</vt:lpstr>
      <vt:lpstr>FACTOR ANALYSIS</vt:lpstr>
      <vt:lpstr>FINAL MODEL</vt:lpstr>
      <vt:lpstr>DECILING</vt:lpstr>
      <vt:lpstr>STATISTICS</vt:lpstr>
      <vt:lpstr>CHARTS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Aakriti</dc:creator>
  <cp:lastModifiedBy>Lenovo</cp:lastModifiedBy>
  <dcterms:created xsi:type="dcterms:W3CDTF">2018-01-10T12:18:32Z</dcterms:created>
  <dcterms:modified xsi:type="dcterms:W3CDTF">2018-02-10T21:29:03Z</dcterms:modified>
</cp:coreProperties>
</file>