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Business Analytics\Case studies\Linear Regression Case Study\Linear Reg in SAS\"/>
    </mc:Choice>
  </mc:AlternateContent>
  <bookViews>
    <workbookView xWindow="0" yWindow="0" windowWidth="23040" windowHeight="9384" activeTab="5"/>
  </bookViews>
  <sheets>
    <sheet name="PROC CONTENTS" sheetId="14" r:id="rId1"/>
    <sheet name="PROC MEANS" sheetId="18" r:id="rId2"/>
    <sheet name="PROC CORR" sheetId="15" r:id="rId3"/>
    <sheet name="FACTOR ANALYSIS" sheetId="16" r:id="rId4"/>
    <sheet name="FINAL MODEL" sheetId="19" r:id="rId5"/>
    <sheet name="DECILING IN SAS" sheetId="20" r:id="rId6"/>
  </sheets>
  <definedNames>
    <definedName name="_xlnm._FilterDatabase" localSheetId="0" hidden="1">'PROC CONTENTS'!$A$2:$G$123</definedName>
    <definedName name="_xlnm._FilterDatabase" localSheetId="2" hidden="1">'PROC CORR'!$A$1:$AE$62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9" l="1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5" i="19"/>
  <c r="I4" i="19"/>
  <c r="R4" i="18" l="1"/>
  <c r="R5" i="18"/>
  <c r="R6" i="18"/>
  <c r="R7" i="18"/>
  <c r="R8" i="18"/>
  <c r="R9" i="18"/>
  <c r="R10" i="18"/>
  <c r="R11" i="18"/>
  <c r="R12" i="18"/>
  <c r="R13" i="18"/>
  <c r="R14" i="18"/>
  <c r="R15" i="18"/>
  <c r="R16" i="18"/>
  <c r="R17" i="18"/>
  <c r="R18" i="18"/>
  <c r="R19" i="18"/>
  <c r="R20" i="18"/>
  <c r="R21" i="18"/>
  <c r="R22" i="18"/>
  <c r="R23" i="18"/>
  <c r="R24" i="18"/>
  <c r="R25" i="18"/>
  <c r="R26" i="18"/>
  <c r="R27" i="18"/>
  <c r="R28" i="18"/>
  <c r="R29" i="18"/>
  <c r="R30" i="18"/>
  <c r="R31" i="18"/>
  <c r="R32" i="18"/>
  <c r="R33" i="18"/>
  <c r="R3" i="18"/>
  <c r="Q4" i="18"/>
  <c r="Q5" i="18"/>
  <c r="Q6" i="18"/>
  <c r="Q7" i="18"/>
  <c r="Q8" i="18"/>
  <c r="Q9" i="18"/>
  <c r="Q10" i="18"/>
  <c r="Q11" i="18"/>
  <c r="Q12" i="18"/>
  <c r="Q13" i="18"/>
  <c r="Q14" i="18"/>
  <c r="Q15" i="18"/>
  <c r="Q16" i="18"/>
  <c r="Q17" i="18"/>
  <c r="Q18" i="18"/>
  <c r="Q19" i="18"/>
  <c r="Q20" i="18"/>
  <c r="Q21" i="18"/>
  <c r="Q22" i="18"/>
  <c r="Q23" i="18"/>
  <c r="Q24" i="18"/>
  <c r="Q25" i="18"/>
  <c r="Q26" i="18"/>
  <c r="Q27" i="18"/>
  <c r="Q28" i="18"/>
  <c r="Q29" i="18"/>
  <c r="Q30" i="18"/>
  <c r="Q31" i="18"/>
  <c r="Q32" i="18"/>
  <c r="Q33" i="18"/>
  <c r="Q3" i="18"/>
  <c r="Q7" i="20" l="1"/>
  <c r="Q8" i="20"/>
  <c r="Q9" i="20"/>
  <c r="Q10" i="20"/>
  <c r="Q11" i="20"/>
  <c r="Q12" i="20"/>
  <c r="Q13" i="20"/>
  <c r="Q14" i="20"/>
  <c r="Q15" i="20"/>
  <c r="Q16" i="20"/>
  <c r="Q6" i="20"/>
  <c r="H7" i="20"/>
  <c r="H8" i="20"/>
  <c r="H9" i="20"/>
  <c r="H10" i="20"/>
  <c r="H11" i="20"/>
  <c r="H12" i="20"/>
  <c r="H13" i="20"/>
  <c r="H14" i="20"/>
  <c r="H15" i="20"/>
  <c r="H16" i="20"/>
  <c r="H6" i="20"/>
  <c r="G123" i="14" l="1"/>
</calcChain>
</file>

<file path=xl/sharedStrings.xml><?xml version="1.0" encoding="utf-8"?>
<sst xmlns="http://schemas.openxmlformats.org/spreadsheetml/2006/main" count="1113" uniqueCount="225">
  <si>
    <t>Rotated Factor Pattern</t>
  </si>
  <si>
    <t>Factor1</t>
  </si>
  <si>
    <t>Factor2</t>
  </si>
  <si>
    <t>Factor3</t>
  </si>
  <si>
    <t>Factor4</t>
  </si>
  <si>
    <t>Factor5</t>
  </si>
  <si>
    <t>Factor6</t>
  </si>
  <si>
    <t>Factor7</t>
  </si>
  <si>
    <t>Factor8</t>
  </si>
  <si>
    <t>Factor9</t>
  </si>
  <si>
    <t>Factor10</t>
  </si>
  <si>
    <t>age</t>
  </si>
  <si>
    <t>cardtenure</t>
  </si>
  <si>
    <t>agecat</t>
  </si>
  <si>
    <t>card2tenure</t>
  </si>
  <si>
    <t>addresscat</t>
  </si>
  <si>
    <t>address</t>
  </si>
  <si>
    <t>card2tenurecat</t>
  </si>
  <si>
    <t>cardtenurecat</t>
  </si>
  <si>
    <t>tenure</t>
  </si>
  <si>
    <t>empcat</t>
  </si>
  <si>
    <t>employ</t>
  </si>
  <si>
    <t>retire</t>
  </si>
  <si>
    <t>jobsat</t>
  </si>
  <si>
    <t>lninc</t>
  </si>
  <si>
    <t>inccat</t>
  </si>
  <si>
    <t>income</t>
  </si>
  <si>
    <t>othdebt</t>
  </si>
  <si>
    <t>ed</t>
  </si>
  <si>
    <t>edcat</t>
  </si>
  <si>
    <t>debtinc</t>
  </si>
  <si>
    <t>creddebt</t>
  </si>
  <si>
    <t>default</t>
  </si>
  <si>
    <t>commutecat</t>
  </si>
  <si>
    <t>cars</t>
  </si>
  <si>
    <t>marital</t>
  </si>
  <si>
    <t>card</t>
  </si>
  <si>
    <t>card2</t>
  </si>
  <si>
    <t>jobcat</t>
  </si>
  <si>
    <t>gender</t>
  </si>
  <si>
    <t>card2spent</t>
  </si>
  <si>
    <t>response_03</t>
  </si>
  <si>
    <t>card2type</t>
  </si>
  <si>
    <t>response_02</t>
  </si>
  <si>
    <t>cardtype</t>
  </si>
  <si>
    <t>cardfee</t>
  </si>
  <si>
    <t>region</t>
  </si>
  <si>
    <t>pets</t>
  </si>
  <si>
    <t>card2benefit</t>
  </si>
  <si>
    <t>card2fee</t>
  </si>
  <si>
    <t>response_01</t>
  </si>
  <si>
    <t>homeown</t>
  </si>
  <si>
    <t>cardbenefit</t>
  </si>
  <si>
    <t>townsize</t>
  </si>
  <si>
    <t>union</t>
  </si>
  <si>
    <t>lncreddebt</t>
  </si>
  <si>
    <t>lnothdebt</t>
  </si>
  <si>
    <t>spoused</t>
  </si>
  <si>
    <t>spousedcat</t>
  </si>
  <si>
    <t>reside</t>
  </si>
  <si>
    <t>pets_cats</t>
  </si>
  <si>
    <t>pets_dogs</t>
  </si>
  <si>
    <t>pets_birds</t>
  </si>
  <si>
    <t>pets_reptiles</t>
  </si>
  <si>
    <t>pets_small</t>
  </si>
  <si>
    <t>pets_saltfish</t>
  </si>
  <si>
    <t>pets_freshfish</t>
  </si>
  <si>
    <t>hometype</t>
  </si>
  <si>
    <t>carown</t>
  </si>
  <si>
    <t>cartype</t>
  </si>
  <si>
    <t>carvalue</t>
  </si>
  <si>
    <t>carcatvalue</t>
  </si>
  <si>
    <t>carbought</t>
  </si>
  <si>
    <t>carbuy</t>
  </si>
  <si>
    <t>commute</t>
  </si>
  <si>
    <t>commutetime</t>
  </si>
  <si>
    <t>commutecar</t>
  </si>
  <si>
    <t>commutemotorcycle</t>
  </si>
  <si>
    <t>commutecarpool</t>
  </si>
  <si>
    <t>commutebus</t>
  </si>
  <si>
    <t>commuterail</t>
  </si>
  <si>
    <t>commutepublic</t>
  </si>
  <si>
    <t>commutebike</t>
  </si>
  <si>
    <t>commutewalk</t>
  </si>
  <si>
    <t>commutenonmotor</t>
  </si>
  <si>
    <t>telecommute</t>
  </si>
  <si>
    <t>reason</t>
  </si>
  <si>
    <t>polview</t>
  </si>
  <si>
    <t>polparty</t>
  </si>
  <si>
    <t>polcontrib</t>
  </si>
  <si>
    <t>vote</t>
  </si>
  <si>
    <t>cardspent</t>
  </si>
  <si>
    <t>active</t>
  </si>
  <si>
    <t>bfast</t>
  </si>
  <si>
    <t>churn</t>
  </si>
  <si>
    <t>longmon</t>
  </si>
  <si>
    <t>lnlongmon</t>
  </si>
  <si>
    <t>longten</t>
  </si>
  <si>
    <t>lnlongten</t>
  </si>
  <si>
    <t>tollfree</t>
  </si>
  <si>
    <t>tollmon</t>
  </si>
  <si>
    <t>tollten</t>
  </si>
  <si>
    <t>equip</t>
  </si>
  <si>
    <t>equipmon</t>
  </si>
  <si>
    <t>equipten</t>
  </si>
  <si>
    <t>callcard</t>
  </si>
  <si>
    <t>cardmon</t>
  </si>
  <si>
    <t>cardten</t>
  </si>
  <si>
    <t>wireless</t>
  </si>
  <si>
    <t>wiremon</t>
  </si>
  <si>
    <t>wireten</t>
  </si>
  <si>
    <t>multline</t>
  </si>
  <si>
    <t>voice</t>
  </si>
  <si>
    <t>pager</t>
  </si>
  <si>
    <t>internet</t>
  </si>
  <si>
    <t>callid</t>
  </si>
  <si>
    <t>callwait</t>
  </si>
  <si>
    <t>forward</t>
  </si>
  <si>
    <t>confer</t>
  </si>
  <si>
    <t>ebill</t>
  </si>
  <si>
    <t>owntv</t>
  </si>
  <si>
    <t>hourstv</t>
  </si>
  <si>
    <t>ownvcr</t>
  </si>
  <si>
    <t>owndvd</t>
  </si>
  <si>
    <t>owncd</t>
  </si>
  <si>
    <t>ownpda</t>
  </si>
  <si>
    <t>ownpc</t>
  </si>
  <si>
    <t>ownipod</t>
  </si>
  <si>
    <t>owngame</t>
  </si>
  <si>
    <t>ownfax</t>
  </si>
  <si>
    <t>news</t>
  </si>
  <si>
    <t>Variable</t>
  </si>
  <si>
    <t>N</t>
  </si>
  <si>
    <t>N Miss</t>
  </si>
  <si>
    <t>Mean</t>
  </si>
  <si>
    <t>Std Dev</t>
  </si>
  <si>
    <t>Minimum</t>
  </si>
  <si>
    <t>1st Pctl</t>
  </si>
  <si>
    <t>5th Pctl</t>
  </si>
  <si>
    <t>10th Pctl</t>
  </si>
  <si>
    <t>25th Pctl</t>
  </si>
  <si>
    <t>50th Pctl</t>
  </si>
  <si>
    <t>75th Pctl</t>
  </si>
  <si>
    <t>90th Pctl</t>
  </si>
  <si>
    <t>95th Pctl</t>
  </si>
  <si>
    <t>99th Pctl</t>
  </si>
  <si>
    <t>Maximum</t>
  </si>
  <si>
    <t>DF</t>
  </si>
  <si>
    <t>&lt;.0001</t>
  </si>
  <si>
    <t>Error</t>
  </si>
  <si>
    <t>Root MSE</t>
  </si>
  <si>
    <t>R-Square</t>
  </si>
  <si>
    <t>Dependent Mean</t>
  </si>
  <si>
    <t>Adj R-Sq</t>
  </si>
  <si>
    <t>Coeff Var</t>
  </si>
  <si>
    <t>Parameter Estimates</t>
  </si>
  <si>
    <t>Parameter</t>
  </si>
  <si>
    <t>Estimate</t>
  </si>
  <si>
    <t>Standard</t>
  </si>
  <si>
    <t>t Value</t>
  </si>
  <si>
    <t>Pr &gt; |t|</t>
  </si>
  <si>
    <t>Standardized</t>
  </si>
  <si>
    <t>Variance</t>
  </si>
  <si>
    <t>Inflation</t>
  </si>
  <si>
    <t>Intercept</t>
  </si>
  <si>
    <t>card_american</t>
  </si>
  <si>
    <t>card_discover</t>
  </si>
  <si>
    <t>card2_american</t>
  </si>
  <si>
    <t>card2_discover</t>
  </si>
  <si>
    <t>Decile</t>
  </si>
  <si>
    <t>Deciling on Validation sample</t>
  </si>
  <si>
    <t>Distribution of Estimated and Actual Balance</t>
  </si>
  <si>
    <t>Count</t>
  </si>
  <si>
    <t>Actual Average Credit Card spending</t>
  </si>
  <si>
    <t>Predicted Average Credit Card Spending</t>
  </si>
  <si>
    <t>Sum of Actual Spending</t>
  </si>
  <si>
    <t>%Balance</t>
  </si>
  <si>
    <t>Total</t>
  </si>
  <si>
    <t>The MEANS Procedure</t>
  </si>
  <si>
    <t>Alphabetic List of Variables and Attributes</t>
  </si>
  <si>
    <t>#</t>
  </si>
  <si>
    <t>Type</t>
  </si>
  <si>
    <t>Len</t>
  </si>
  <si>
    <t>Format</t>
  </si>
  <si>
    <t>Informat</t>
  </si>
  <si>
    <t>Num</t>
  </si>
  <si>
    <t>BEST12.</t>
  </si>
  <si>
    <t>BEST32.</t>
  </si>
  <si>
    <t>totalcredspend</t>
  </si>
  <si>
    <t>internetdial</t>
  </si>
  <si>
    <t>Deciling on Development sample</t>
  </si>
  <si>
    <t>Continuous/Categorical</t>
  </si>
  <si>
    <t>LN_TOTALCREDSPEND</t>
  </si>
  <si>
    <t>ln_cars</t>
  </si>
  <si>
    <t>ln_carvalue</t>
  </si>
  <si>
    <t>ln_employ</t>
  </si>
  <si>
    <t>sq_age</t>
  </si>
  <si>
    <t>sq_debtinc</t>
  </si>
  <si>
    <t>sq_tenure</t>
  </si>
  <si>
    <t>Pearson Correlation Coefficients, N = 4994</t>
  </si>
  <si>
    <t>Prob &gt; |r| under H0: Rho=0</t>
  </si>
  <si>
    <t>region_1</t>
  </si>
  <si>
    <t>region_3</t>
  </si>
  <si>
    <t>jobcat_1</t>
  </si>
  <si>
    <t>jobsat_4</t>
  </si>
  <si>
    <t>reason_prices</t>
  </si>
  <si>
    <t>reason_conven</t>
  </si>
  <si>
    <t>reason_oth</t>
  </si>
  <si>
    <t>card2benefit_airlinemiles</t>
  </si>
  <si>
    <t>jobsat_1</t>
  </si>
  <si>
    <t>lncardmon</t>
  </si>
  <si>
    <t>lncardten</t>
  </si>
  <si>
    <t>lnequipmon</t>
  </si>
  <si>
    <t>lnequipten</t>
  </si>
  <si>
    <t>lntollmon</t>
  </si>
  <si>
    <t>lntollten</t>
  </si>
  <si>
    <t>lnwiremon</t>
  </si>
  <si>
    <t>lnwireten</t>
  </si>
  <si>
    <t>sq_card2tenure</t>
  </si>
  <si>
    <t>sq_cardtenure</t>
  </si>
  <si>
    <t>cardtenurecat_2</t>
  </si>
  <si>
    <t>carown_own</t>
  </si>
  <si>
    <t>reason_serv</t>
  </si>
  <si>
    <t>card2tenurecat_2</t>
  </si>
  <si>
    <t>edcat_4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</si>
</sst>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112277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4"/>
      <color theme="1"/>
      <name val="Calibri"/>
      <family val="2"/>
      <scheme val="minor"/>
    </font>
    <font>
      <b/>
      <sz val="11"/>
      <name val="Arial"/>
      <family val="2"/>
    </font>
    <font>
      <sz val="14"/>
      <color theme="1"/>
      <name val="Arial Narrow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DF2F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AFBFE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C1C1C1"/>
      </right>
      <top/>
      <bottom style="medium">
        <color rgb="FFC1C1C1"/>
      </bottom>
      <diagonal/>
    </border>
    <border>
      <left/>
      <right style="medium">
        <color rgb="FFB0B7BB"/>
      </right>
      <top/>
      <bottom style="medium">
        <color rgb="FFB0B7BB"/>
      </bottom>
      <diagonal/>
    </border>
    <border>
      <left style="medium">
        <color rgb="FFC1C1C1"/>
      </left>
      <right style="medium">
        <color rgb="FFB0B7BB"/>
      </right>
      <top/>
      <bottom style="medium">
        <color rgb="FFB0B7BB"/>
      </bottom>
      <diagonal/>
    </border>
    <border>
      <left/>
      <right/>
      <top/>
      <bottom style="medium">
        <color rgb="FFC1C1C1"/>
      </bottom>
      <diagonal/>
    </border>
    <border>
      <left style="medium">
        <color rgb="FFC1C1C1"/>
      </left>
      <right style="medium">
        <color rgb="FFB0B7BB"/>
      </right>
      <top/>
      <bottom/>
      <diagonal/>
    </border>
    <border>
      <left/>
      <right/>
      <top/>
      <bottom style="medium">
        <color rgb="FFB0B7BB"/>
      </bottom>
      <diagonal/>
    </border>
    <border>
      <left/>
      <right style="medium">
        <color rgb="FFC1C1C1"/>
      </right>
      <top/>
      <bottom/>
      <diagonal/>
    </border>
    <border>
      <left style="medium">
        <color rgb="FFC1C1C1"/>
      </left>
      <right style="medium">
        <color rgb="FFC1C1C1"/>
      </right>
      <top/>
      <bottom/>
      <diagonal/>
    </border>
    <border>
      <left style="medium">
        <color rgb="FFC1C1C1"/>
      </left>
      <right style="medium">
        <color rgb="FFB0B7BB"/>
      </right>
      <top style="medium">
        <color rgb="FFB0B7BB"/>
      </top>
      <bottom/>
      <diagonal/>
    </border>
    <border>
      <left style="medium">
        <color rgb="FFC1C1C1"/>
      </left>
      <right style="medium">
        <color rgb="FFB0B7BB"/>
      </right>
      <top style="medium">
        <color rgb="FFC1C1C1"/>
      </top>
      <bottom style="medium">
        <color rgb="FFB0B7BB"/>
      </bottom>
      <diagonal/>
    </border>
    <border>
      <left/>
      <right style="medium">
        <color rgb="FFB0B7BB"/>
      </right>
      <top style="medium">
        <color rgb="FFC1C1C1"/>
      </top>
      <bottom style="medium">
        <color rgb="FFB0B7BB"/>
      </bottom>
      <diagonal/>
    </border>
    <border>
      <left/>
      <right/>
      <top style="medium">
        <color rgb="FFC1C1C1"/>
      </top>
      <bottom style="medium">
        <color rgb="FFB0B7BB"/>
      </bottom>
      <diagonal/>
    </border>
    <border>
      <left style="medium">
        <color rgb="FFC1C1C1"/>
      </left>
      <right style="medium">
        <color rgb="FFC1C1C1"/>
      </right>
      <top style="medium">
        <color rgb="FFC1C1C1"/>
      </top>
      <bottom/>
      <diagonal/>
    </border>
    <border>
      <left style="medium">
        <color rgb="FFC1C1C1"/>
      </left>
      <right/>
      <top/>
      <bottom style="medium">
        <color rgb="FFB0B7BB"/>
      </bottom>
      <diagonal/>
    </border>
    <border>
      <left style="medium">
        <color rgb="FFB0B7BB"/>
      </left>
      <right style="medium">
        <color rgb="FFC1C1C1"/>
      </right>
      <top style="medium">
        <color rgb="FFB0B7BB"/>
      </top>
      <bottom/>
      <diagonal/>
    </border>
    <border>
      <left style="medium">
        <color rgb="FFB0B7BB"/>
      </left>
      <right style="medium">
        <color rgb="FFC1C1C1"/>
      </right>
      <top/>
      <bottom style="medium">
        <color rgb="FFC1C1C1"/>
      </bottom>
      <diagonal/>
    </border>
    <border>
      <left style="medium">
        <color rgb="FFC1C1C1"/>
      </left>
      <right style="medium">
        <color rgb="FFC1C1C1"/>
      </right>
      <top/>
      <bottom style="medium">
        <color rgb="FFC1C1C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3" fillId="0" borderId="0"/>
  </cellStyleXfs>
  <cellXfs count="111">
    <xf numFmtId="0" fontId="0" fillId="0" borderId="0" xfId="0"/>
    <xf numFmtId="0" fontId="2" fillId="3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right" vertical="top" wrapText="1"/>
    </xf>
    <xf numFmtId="0" fontId="1" fillId="2" borderId="1" xfId="0" applyFont="1" applyFill="1" applyBorder="1" applyAlignment="1">
      <alignment horizontal="right" vertical="top"/>
    </xf>
    <xf numFmtId="0" fontId="2" fillId="4" borderId="1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right" vertical="top" wrapText="1"/>
    </xf>
    <xf numFmtId="0" fontId="2" fillId="5" borderId="1" xfId="0" applyFont="1" applyFill="1" applyBorder="1" applyAlignment="1">
      <alignment horizontal="left" vertical="top" wrapText="1"/>
    </xf>
    <xf numFmtId="0" fontId="1" fillId="5" borderId="1" xfId="0" applyFont="1" applyFill="1" applyBorder="1" applyAlignment="1">
      <alignment horizontal="right" vertical="top" wrapText="1"/>
    </xf>
    <xf numFmtId="0" fontId="2" fillId="6" borderId="1" xfId="0" applyFont="1" applyFill="1" applyBorder="1" applyAlignment="1">
      <alignment horizontal="left" vertical="top" wrapText="1"/>
    </xf>
    <xf numFmtId="0" fontId="1" fillId="6" borderId="1" xfId="0" applyFont="1" applyFill="1" applyBorder="1" applyAlignment="1">
      <alignment horizontal="right" vertical="top" wrapText="1"/>
    </xf>
    <xf numFmtId="0" fontId="4" fillId="8" borderId="0" xfId="0" applyFont="1" applyFill="1"/>
    <xf numFmtId="0" fontId="5" fillId="8" borderId="1" xfId="0" applyFont="1" applyFill="1" applyBorder="1" applyAlignment="1">
      <alignment horizontal="center" vertical="top" wrapText="1"/>
    </xf>
    <xf numFmtId="0" fontId="7" fillId="0" borderId="2" xfId="0" applyFont="1" applyBorder="1"/>
    <xf numFmtId="0" fontId="3" fillId="0" borderId="1" xfId="2" applyBorder="1"/>
    <xf numFmtId="0" fontId="2" fillId="9" borderId="1" xfId="0" applyFont="1" applyFill="1" applyBorder="1" applyAlignment="1">
      <alignment horizontal="left" vertical="top" wrapText="1"/>
    </xf>
    <xf numFmtId="0" fontId="1" fillId="9" borderId="1" xfId="0" applyFont="1" applyFill="1" applyBorder="1" applyAlignment="1">
      <alignment horizontal="right" vertical="top" wrapText="1"/>
    </xf>
    <xf numFmtId="0" fontId="1" fillId="9" borderId="1" xfId="0" applyFont="1" applyFill="1" applyBorder="1" applyAlignment="1">
      <alignment horizontal="right" vertical="top"/>
    </xf>
    <xf numFmtId="0" fontId="8" fillId="8" borderId="1" xfId="0" applyFont="1" applyFill="1" applyBorder="1" applyAlignment="1">
      <alignment horizontal="center" vertical="top" wrapText="1"/>
    </xf>
    <xf numFmtId="0" fontId="0" fillId="0" borderId="1" xfId="0" applyFont="1" applyBorder="1"/>
    <xf numFmtId="0" fontId="1" fillId="2" borderId="16" xfId="0" applyFont="1" applyFill="1" applyBorder="1" applyAlignment="1">
      <alignment horizontal="right" vertical="center" wrapText="1"/>
    </xf>
    <xf numFmtId="0" fontId="0" fillId="0" borderId="16" xfId="0" applyBorder="1"/>
    <xf numFmtId="0" fontId="0" fillId="0" borderId="7" xfId="0" applyBorder="1"/>
    <xf numFmtId="0" fontId="0" fillId="0" borderId="19" xfId="0" applyBorder="1"/>
    <xf numFmtId="9" fontId="0" fillId="0" borderId="8" xfId="1" applyFont="1" applyBorder="1"/>
    <xf numFmtId="0" fontId="2" fillId="3" borderId="21" xfId="0" applyFont="1" applyFill="1" applyBorder="1" applyAlignment="1">
      <alignment horizontal="right" wrapText="1"/>
    </xf>
    <xf numFmtId="0" fontId="2" fillId="3" borderId="1" xfId="0" applyFont="1" applyFill="1" applyBorder="1" applyAlignment="1">
      <alignment horizontal="right" wrapText="1"/>
    </xf>
    <xf numFmtId="0" fontId="1" fillId="2" borderId="26" xfId="0" applyFont="1" applyFill="1" applyBorder="1" applyAlignment="1">
      <alignment horizontal="right" vertical="center" wrapText="1"/>
    </xf>
    <xf numFmtId="0" fontId="1" fillId="2" borderId="0" xfId="0" applyFont="1" applyFill="1" applyBorder="1" applyAlignment="1">
      <alignment horizontal="right" vertical="center" wrapText="1"/>
    </xf>
    <xf numFmtId="0" fontId="2" fillId="3" borderId="25" xfId="0" applyFont="1" applyFill="1" applyBorder="1" applyAlignment="1">
      <alignment horizontal="right" wrapText="1"/>
    </xf>
    <xf numFmtId="0" fontId="1" fillId="4" borderId="1" xfId="0" applyFont="1" applyFill="1" applyBorder="1" applyAlignment="1">
      <alignment horizontal="right" vertical="top"/>
    </xf>
    <xf numFmtId="0" fontId="2" fillId="10" borderId="1" xfId="0" applyFont="1" applyFill="1" applyBorder="1" applyAlignment="1">
      <alignment horizontal="left" vertical="top" wrapText="1"/>
    </xf>
    <xf numFmtId="0" fontId="1" fillId="10" borderId="1" xfId="0" applyFont="1" applyFill="1" applyBorder="1" applyAlignment="1">
      <alignment horizontal="right" vertical="top" wrapText="1"/>
    </xf>
    <xf numFmtId="0" fontId="1" fillId="5" borderId="1" xfId="0" applyFont="1" applyFill="1" applyBorder="1" applyAlignment="1">
      <alignment horizontal="right" vertical="top"/>
    </xf>
    <xf numFmtId="0" fontId="1" fillId="2" borderId="20" xfId="0" applyFont="1" applyFill="1" applyBorder="1" applyAlignment="1">
      <alignment horizontal="right" vertical="center" wrapText="1"/>
    </xf>
    <xf numFmtId="0" fontId="2" fillId="3" borderId="29" xfId="0" applyFont="1" applyFill="1" applyBorder="1" applyAlignment="1">
      <alignment horizontal="left" wrapText="1"/>
    </xf>
    <xf numFmtId="0" fontId="2" fillId="3" borderId="30" xfId="0" applyFont="1" applyFill="1" applyBorder="1" applyAlignment="1">
      <alignment horizontal="right" wrapText="1"/>
    </xf>
    <xf numFmtId="0" fontId="2" fillId="3" borderId="31" xfId="0" applyFont="1" applyFill="1" applyBorder="1" applyAlignment="1">
      <alignment horizontal="right" wrapText="1"/>
    </xf>
    <xf numFmtId="0" fontId="1" fillId="2" borderId="27" xfId="0" applyFont="1" applyFill="1" applyBorder="1" applyAlignment="1">
      <alignment horizontal="left" vertical="center" wrapText="1"/>
    </xf>
    <xf numFmtId="0" fontId="2" fillId="3" borderId="22" xfId="0" applyFont="1" applyFill="1" applyBorder="1" applyAlignment="1">
      <alignment horizontal="center" vertical="top" wrapText="1"/>
    </xf>
    <xf numFmtId="0" fontId="1" fillId="2" borderId="23" xfId="0" applyFont="1" applyFill="1" applyBorder="1" applyAlignment="1">
      <alignment horizontal="right" vertical="center" wrapText="1"/>
    </xf>
    <xf numFmtId="0" fontId="0" fillId="0" borderId="13" xfId="0" applyBorder="1"/>
    <xf numFmtId="0" fontId="2" fillId="11" borderId="1" xfId="0" applyFont="1" applyFill="1" applyBorder="1" applyAlignment="1">
      <alignment horizontal="left" vertical="top" wrapText="1"/>
    </xf>
    <xf numFmtId="0" fontId="1" fillId="11" borderId="1" xfId="0" applyFont="1" applyFill="1" applyBorder="1" applyAlignment="1">
      <alignment horizontal="right" vertical="top" wrapText="1"/>
    </xf>
    <xf numFmtId="0" fontId="1" fillId="6" borderId="1" xfId="0" applyFont="1" applyFill="1" applyBorder="1" applyAlignment="1">
      <alignment horizontal="right" vertical="top"/>
    </xf>
    <xf numFmtId="0" fontId="1" fillId="11" borderId="1" xfId="0" applyFont="1" applyFill="1" applyBorder="1" applyAlignment="1">
      <alignment horizontal="right" vertical="top"/>
    </xf>
    <xf numFmtId="0" fontId="2" fillId="13" borderId="1" xfId="0" applyFont="1" applyFill="1" applyBorder="1" applyAlignment="1">
      <alignment horizontal="left" vertical="top" wrapText="1"/>
    </xf>
    <xf numFmtId="0" fontId="1" fillId="13" borderId="1" xfId="0" applyFont="1" applyFill="1" applyBorder="1" applyAlignment="1">
      <alignment horizontal="right" vertical="top"/>
    </xf>
    <xf numFmtId="0" fontId="1" fillId="13" borderId="1" xfId="0" applyFont="1" applyFill="1" applyBorder="1" applyAlignment="1">
      <alignment horizontal="right" vertical="top" wrapText="1"/>
    </xf>
    <xf numFmtId="0" fontId="2" fillId="12" borderId="1" xfId="0" applyFont="1" applyFill="1" applyBorder="1" applyAlignment="1">
      <alignment horizontal="left" vertical="top" wrapText="1"/>
    </xf>
    <xf numFmtId="0" fontId="1" fillId="12" borderId="1" xfId="0" applyFont="1" applyFill="1" applyBorder="1" applyAlignment="1">
      <alignment horizontal="right" vertical="top" wrapText="1"/>
    </xf>
    <xf numFmtId="0" fontId="1" fillId="12" borderId="1" xfId="0" applyFont="1" applyFill="1" applyBorder="1" applyAlignment="1">
      <alignment horizontal="right" vertical="top"/>
    </xf>
    <xf numFmtId="0" fontId="5" fillId="8" borderId="1" xfId="0" applyFont="1" applyFill="1" applyBorder="1" applyAlignment="1">
      <alignment horizontal="center" vertical="top" wrapText="1"/>
    </xf>
    <xf numFmtId="0" fontId="2" fillId="0" borderId="23" xfId="0" applyFont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left" vertical="top" wrapText="1"/>
    </xf>
    <xf numFmtId="0" fontId="2" fillId="3" borderId="22" xfId="0" applyFont="1" applyFill="1" applyBorder="1" applyAlignment="1">
      <alignment horizontal="left" vertical="top" wrapText="1"/>
    </xf>
    <xf numFmtId="0" fontId="2" fillId="3" borderId="13" xfId="0" applyFont="1" applyFill="1" applyBorder="1" applyAlignment="1">
      <alignment horizontal="center" wrapText="1"/>
    </xf>
    <xf numFmtId="0" fontId="2" fillId="3" borderId="14" xfId="0" applyFont="1" applyFill="1" applyBorder="1" applyAlignment="1">
      <alignment horizontal="center" wrapText="1"/>
    </xf>
    <xf numFmtId="0" fontId="2" fillId="3" borderId="33" xfId="0" applyFont="1" applyFill="1" applyBorder="1" applyAlignment="1">
      <alignment horizontal="center" wrapText="1"/>
    </xf>
    <xf numFmtId="0" fontId="2" fillId="3" borderId="25" xfId="0" applyFont="1" applyFill="1" applyBorder="1" applyAlignment="1">
      <alignment horizontal="center" wrapText="1"/>
    </xf>
    <xf numFmtId="0" fontId="1" fillId="2" borderId="34" xfId="0" applyFont="1" applyFill="1" applyBorder="1" applyAlignment="1">
      <alignment horizontal="right" vertical="center" wrapText="1"/>
    </xf>
    <xf numFmtId="0" fontId="1" fillId="2" borderId="35" xfId="0" applyFont="1" applyFill="1" applyBorder="1" applyAlignment="1">
      <alignment horizontal="right" vertical="center" wrapText="1"/>
    </xf>
    <xf numFmtId="0" fontId="1" fillId="2" borderId="32" xfId="0" applyFont="1" applyFill="1" applyBorder="1" applyAlignment="1">
      <alignment horizontal="right" vertical="center" wrapText="1"/>
    </xf>
    <xf numFmtId="0" fontId="1" fillId="2" borderId="36" xfId="0" applyFont="1" applyFill="1" applyBorder="1" applyAlignment="1">
      <alignment horizontal="right" vertical="center" wrapText="1"/>
    </xf>
    <xf numFmtId="0" fontId="4" fillId="2" borderId="13" xfId="0" applyFont="1" applyFill="1" applyBorder="1" applyAlignment="1">
      <alignment horizontal="right" vertical="center" wrapText="1"/>
    </xf>
    <xf numFmtId="0" fontId="4" fillId="2" borderId="15" xfId="0" applyFont="1" applyFill="1" applyBorder="1" applyAlignment="1">
      <alignment horizontal="right" vertical="center" wrapText="1"/>
    </xf>
    <xf numFmtId="0" fontId="2" fillId="3" borderId="24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center" wrapText="1"/>
    </xf>
    <xf numFmtId="0" fontId="11" fillId="5" borderId="17" xfId="0" applyFont="1" applyFill="1" applyBorder="1" applyAlignment="1">
      <alignment horizontal="center"/>
    </xf>
    <xf numFmtId="0" fontId="9" fillId="5" borderId="12" xfId="0" applyFont="1" applyFill="1" applyBorder="1" applyAlignment="1">
      <alignment horizontal="center"/>
    </xf>
    <xf numFmtId="0" fontId="9" fillId="5" borderId="18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0" fontId="10" fillId="6" borderId="9" xfId="0" applyFont="1" applyFill="1" applyBorder="1" applyAlignment="1">
      <alignment horizontal="center" vertical="center"/>
    </xf>
    <xf numFmtId="0" fontId="10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right" wrapText="1"/>
    </xf>
    <xf numFmtId="0" fontId="2" fillId="3" borderId="1" xfId="0" applyFont="1" applyFill="1" applyBorder="1" applyAlignment="1">
      <alignment horizontal="left" vertical="top" wrapText="1"/>
    </xf>
    <xf numFmtId="0" fontId="2" fillId="7" borderId="4" xfId="0" applyFont="1" applyFill="1" applyBorder="1" applyAlignment="1">
      <alignment horizontal="center" wrapText="1"/>
    </xf>
    <xf numFmtId="0" fontId="2" fillId="7" borderId="5" xfId="0" applyFont="1" applyFill="1" applyBorder="1" applyAlignment="1">
      <alignment horizontal="center" wrapText="1"/>
    </xf>
    <xf numFmtId="0" fontId="2" fillId="7" borderId="6" xfId="0" applyFont="1" applyFill="1" applyBorder="1" applyAlignment="1">
      <alignment horizontal="center" wrapText="1"/>
    </xf>
    <xf numFmtId="0" fontId="2" fillId="5" borderId="7" xfId="0" applyFont="1" applyFill="1" applyBorder="1" applyAlignment="1">
      <alignment horizontal="left" wrapText="1"/>
    </xf>
    <xf numFmtId="0" fontId="2" fillId="5" borderId="8" xfId="0" applyFont="1" applyFill="1" applyBorder="1" applyAlignment="1">
      <alignment horizontal="right" wrapText="1"/>
    </xf>
    <xf numFmtId="0" fontId="2" fillId="3" borderId="7" xfId="0" applyFont="1" applyFill="1" applyBorder="1" applyAlignment="1">
      <alignment horizontal="left" vertical="top" wrapText="1"/>
    </xf>
    <xf numFmtId="0" fontId="1" fillId="2" borderId="8" xfId="0" applyFont="1" applyFill="1" applyBorder="1" applyAlignment="1">
      <alignment horizontal="right" vertical="top" wrapText="1"/>
    </xf>
    <xf numFmtId="0" fontId="2" fillId="3" borderId="9" xfId="0" applyFont="1" applyFill="1" applyBorder="1" applyAlignment="1">
      <alignment horizontal="left" vertical="top" wrapText="1"/>
    </xf>
    <xf numFmtId="0" fontId="1" fillId="2" borderId="10" xfId="0" applyFont="1" applyFill="1" applyBorder="1" applyAlignment="1">
      <alignment horizontal="right" vertical="top" wrapText="1"/>
    </xf>
    <xf numFmtId="0" fontId="1" fillId="2" borderId="11" xfId="0" applyFont="1" applyFill="1" applyBorder="1" applyAlignment="1">
      <alignment horizontal="right" vertical="top" wrapText="1"/>
    </xf>
    <xf numFmtId="0" fontId="3" fillId="0" borderId="0" xfId="2"/>
    <xf numFmtId="9" fontId="0" fillId="0" borderId="37" xfId="1" applyFont="1" applyBorder="1"/>
    <xf numFmtId="0" fontId="3" fillId="0" borderId="38" xfId="2" applyBorder="1"/>
    <xf numFmtId="9" fontId="0" fillId="0" borderId="39" xfId="1" applyFont="1" applyBorder="1"/>
    <xf numFmtId="0" fontId="7" fillId="7" borderId="40" xfId="0" applyFont="1" applyFill="1" applyBorder="1" applyAlignment="1">
      <alignment horizontal="center"/>
    </xf>
    <xf numFmtId="0" fontId="7" fillId="7" borderId="41" xfId="0" applyFont="1" applyFill="1" applyBorder="1" applyAlignment="1">
      <alignment horizontal="center"/>
    </xf>
    <xf numFmtId="0" fontId="7" fillId="7" borderId="41" xfId="0" applyFont="1" applyFill="1" applyBorder="1" applyAlignment="1">
      <alignment horizontal="center" wrapText="1"/>
    </xf>
    <xf numFmtId="0" fontId="7" fillId="7" borderId="42" xfId="0" applyFont="1" applyFill="1" applyBorder="1" applyAlignment="1">
      <alignment horizontal="center" wrapText="1"/>
    </xf>
    <xf numFmtId="0" fontId="0" fillId="0" borderId="4" xfId="0" applyBorder="1"/>
    <xf numFmtId="0" fontId="3" fillId="0" borderId="5" xfId="2" applyBorder="1"/>
    <xf numFmtId="9" fontId="0" fillId="0" borderId="6" xfId="1" applyFont="1" applyBorder="1"/>
    <xf numFmtId="0" fontId="0" fillId="0" borderId="9" xfId="0" applyBorder="1"/>
    <xf numFmtId="0" fontId="3" fillId="0" borderId="10" xfId="2" applyBorder="1"/>
    <xf numFmtId="9" fontId="0" fillId="0" borderId="11" xfId="1" applyFont="1" applyBorder="1"/>
    <xf numFmtId="0" fontId="0" fillId="0" borderId="43" xfId="0" applyBorder="1"/>
    <xf numFmtId="9" fontId="0" fillId="0" borderId="44" xfId="1" applyFont="1" applyBorder="1"/>
    <xf numFmtId="0" fontId="7" fillId="7" borderId="2" xfId="0" applyFont="1" applyFill="1" applyBorder="1" applyAlignment="1">
      <alignment horizontal="center"/>
    </xf>
    <xf numFmtId="0" fontId="7" fillId="7" borderId="3" xfId="0" applyFont="1" applyFill="1" applyBorder="1" applyAlignment="1">
      <alignment horizontal="center"/>
    </xf>
    <xf numFmtId="0" fontId="7" fillId="7" borderId="3" xfId="0" applyFont="1" applyFill="1" applyBorder="1" applyAlignment="1">
      <alignment horizontal="center" wrapText="1"/>
    </xf>
    <xf numFmtId="0" fontId="7" fillId="7" borderId="39" xfId="0" applyFont="1" applyFill="1" applyBorder="1" applyAlignment="1">
      <alignment horizontal="center" wrapText="1"/>
    </xf>
  </cellXfs>
  <cellStyles count="3">
    <cellStyle name="Normal" xfId="0" builtinId="0"/>
    <cellStyle name="Normal 2" xfId="2"/>
    <cellStyle name="Percent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D945D"/>
      <color rgb="FFFF3399"/>
      <color rgb="FFBF7A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Development</a:t>
            </a:r>
            <a:r>
              <a:rPr lang="en-IN" baseline="0"/>
              <a:t> Sample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'DECILING IN SAS'!$E$5</c:f>
              <c:strCache>
                <c:ptCount val="1"/>
                <c:pt idx="0">
                  <c:v>Actual Average Credit Card spending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'DECILING IN SAS'!$E$6:$E$15</c:f>
              <c:numCache>
                <c:formatCode>General</c:formatCode>
                <c:ptCount val="10"/>
                <c:pt idx="0">
                  <c:v>910.50530085959861</c:v>
                </c:pt>
                <c:pt idx="1">
                  <c:v>676.13248571428608</c:v>
                </c:pt>
                <c:pt idx="2">
                  <c:v>575.10002857142888</c:v>
                </c:pt>
                <c:pt idx="3">
                  <c:v>516.59315186246442</c:v>
                </c:pt>
                <c:pt idx="4">
                  <c:v>463.84479999999974</c:v>
                </c:pt>
                <c:pt idx="5">
                  <c:v>428.05162857142818</c:v>
                </c:pt>
                <c:pt idx="6">
                  <c:v>388.54048710601722</c:v>
                </c:pt>
                <c:pt idx="7">
                  <c:v>339.93759999999986</c:v>
                </c:pt>
                <c:pt idx="8">
                  <c:v>310.67385714285706</c:v>
                </c:pt>
                <c:pt idx="9">
                  <c:v>267.51103151862452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'DECILING IN SAS'!$F$5</c:f>
              <c:strCache>
                <c:ptCount val="1"/>
                <c:pt idx="0">
                  <c:v>Predicted Average Credit Card Spending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'DECILING IN SAS'!$F$6:$F$15</c:f>
              <c:numCache>
                <c:formatCode>General</c:formatCode>
                <c:ptCount val="10"/>
                <c:pt idx="0">
                  <c:v>813.15107801321892</c:v>
                </c:pt>
                <c:pt idx="1">
                  <c:v>613.5492238513549</c:v>
                </c:pt>
                <c:pt idx="2">
                  <c:v>526.11555353860376</c:v>
                </c:pt>
                <c:pt idx="3">
                  <c:v>463.60576984307579</c:v>
                </c:pt>
                <c:pt idx="4">
                  <c:v>417.06631197910309</c:v>
                </c:pt>
                <c:pt idx="5">
                  <c:v>380.16767412135744</c:v>
                </c:pt>
                <c:pt idx="6">
                  <c:v>346.50330640922812</c:v>
                </c:pt>
                <c:pt idx="7">
                  <c:v>317.80522789093055</c:v>
                </c:pt>
                <c:pt idx="8">
                  <c:v>287.06881227510621</c:v>
                </c:pt>
                <c:pt idx="9">
                  <c:v>237.48327377559642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700560"/>
        <c:axId val="569708176"/>
      </c:lineChart>
      <c:catAx>
        <c:axId val="569700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708176"/>
        <c:crosses val="autoZero"/>
        <c:auto val="1"/>
        <c:lblAlgn val="ctr"/>
        <c:lblOffset val="100"/>
        <c:noMultiLvlLbl val="0"/>
      </c:catAx>
      <c:valAx>
        <c:axId val="56970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70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Validation Sample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'DECILING IN SAS'!$N$5</c:f>
              <c:strCache>
                <c:ptCount val="1"/>
                <c:pt idx="0">
                  <c:v>Actual Average Credit Card spending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'DECILING IN SAS'!$N$6:$N$15</c:f>
              <c:numCache>
                <c:formatCode>General</c:formatCode>
                <c:ptCount val="10"/>
                <c:pt idx="0">
                  <c:v>913.63369127516785</c:v>
                </c:pt>
                <c:pt idx="1">
                  <c:v>779.65693333333354</c:v>
                </c:pt>
                <c:pt idx="2">
                  <c:v>589.94213333333323</c:v>
                </c:pt>
                <c:pt idx="3">
                  <c:v>515.35486666666679</c:v>
                </c:pt>
                <c:pt idx="4">
                  <c:v>522.21759999999995</c:v>
                </c:pt>
                <c:pt idx="5">
                  <c:v>398.32213333333334</c:v>
                </c:pt>
                <c:pt idx="6">
                  <c:v>401.89246666666651</c:v>
                </c:pt>
                <c:pt idx="7">
                  <c:v>371.25360000000012</c:v>
                </c:pt>
                <c:pt idx="8">
                  <c:v>311.68819999999988</c:v>
                </c:pt>
                <c:pt idx="9">
                  <c:v>262.95892617449681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'DECILING IN SAS'!$O$5</c:f>
              <c:strCache>
                <c:ptCount val="1"/>
                <c:pt idx="0">
                  <c:v>Predicted Average Credit Card Spending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'DECILING IN SAS'!$O$6:$O$15</c:f>
              <c:numCache>
                <c:formatCode>General</c:formatCode>
                <c:ptCount val="10"/>
                <c:pt idx="0">
                  <c:v>826.06905861465793</c:v>
                </c:pt>
                <c:pt idx="1">
                  <c:v>640.70354274509384</c:v>
                </c:pt>
                <c:pt idx="2">
                  <c:v>544.18502071317812</c:v>
                </c:pt>
                <c:pt idx="3">
                  <c:v>475.69559259986903</c:v>
                </c:pt>
                <c:pt idx="4">
                  <c:v>427.51855676246714</c:v>
                </c:pt>
                <c:pt idx="5">
                  <c:v>388.2606795697809</c:v>
                </c:pt>
                <c:pt idx="6">
                  <c:v>353.25952404559212</c:v>
                </c:pt>
                <c:pt idx="7">
                  <c:v>318.11754124615982</c:v>
                </c:pt>
                <c:pt idx="8">
                  <c:v>288.42656309252288</c:v>
                </c:pt>
                <c:pt idx="9">
                  <c:v>236.88871785067627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707088"/>
        <c:axId val="569708720"/>
      </c:lineChart>
      <c:catAx>
        <c:axId val="569707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708720"/>
        <c:crosses val="autoZero"/>
        <c:auto val="1"/>
        <c:lblAlgn val="ctr"/>
        <c:lblOffset val="100"/>
        <c:noMultiLvlLbl val="0"/>
      </c:catAx>
      <c:valAx>
        <c:axId val="56970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70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16</xdr:row>
      <xdr:rowOff>80010</xdr:rowOff>
    </xdr:from>
    <xdr:to>
      <xdr:col>8</xdr:col>
      <xdr:colOff>53340</xdr:colOff>
      <xdr:row>31</xdr:row>
      <xdr:rowOff>80010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601980</xdr:colOff>
      <xdr:row>16</xdr:row>
      <xdr:rowOff>64770</xdr:rowOff>
    </xdr:from>
    <xdr:to>
      <xdr:col>17</xdr:col>
      <xdr:colOff>228600</xdr:colOff>
      <xdr:row>31</xdr:row>
      <xdr:rowOff>64770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23"/>
  <sheetViews>
    <sheetView zoomScale="85" zoomScaleNormal="85" workbookViewId="0">
      <selection activeCell="B23" sqref="B23"/>
    </sheetView>
  </sheetViews>
  <sheetFormatPr defaultRowHeight="14.4" x14ac:dyDescent="0.3"/>
  <cols>
    <col min="2" max="2" width="23.6640625" customWidth="1"/>
    <col min="7" max="7" width="20.88671875" customWidth="1"/>
  </cols>
  <sheetData>
    <row r="1" spans="1:7" x14ac:dyDescent="0.3">
      <c r="A1" s="51" t="s">
        <v>179</v>
      </c>
      <c r="B1" s="51"/>
      <c r="C1" s="51"/>
      <c r="D1" s="51"/>
      <c r="E1" s="51"/>
      <c r="F1" s="51"/>
      <c r="G1" s="18"/>
    </row>
    <row r="2" spans="1:7" ht="33" customHeight="1" x14ac:dyDescent="0.3">
      <c r="A2" s="11" t="s">
        <v>180</v>
      </c>
      <c r="B2" s="11" t="s">
        <v>131</v>
      </c>
      <c r="C2" s="11" t="s">
        <v>181</v>
      </c>
      <c r="D2" s="11" t="s">
        <v>182</v>
      </c>
      <c r="E2" s="11" t="s">
        <v>183</v>
      </c>
      <c r="F2" s="11" t="s">
        <v>184</v>
      </c>
      <c r="G2" s="11" t="s">
        <v>191</v>
      </c>
    </row>
    <row r="3" spans="1:7" ht="19.2" customHeight="1" x14ac:dyDescent="0.3">
      <c r="A3" s="11">
        <v>76</v>
      </c>
      <c r="B3" s="17" t="s">
        <v>92</v>
      </c>
      <c r="C3" s="17" t="s">
        <v>185</v>
      </c>
      <c r="D3" s="17">
        <v>8</v>
      </c>
      <c r="E3" s="17" t="s">
        <v>186</v>
      </c>
      <c r="F3" s="17" t="s">
        <v>187</v>
      </c>
      <c r="G3" s="18">
        <v>0</v>
      </c>
    </row>
    <row r="4" spans="1:7" ht="18.600000000000001" hidden="1" customHeight="1" x14ac:dyDescent="0.3">
      <c r="A4" s="11">
        <v>34</v>
      </c>
      <c r="B4" s="17" t="s">
        <v>16</v>
      </c>
      <c r="C4" s="17" t="s">
        <v>185</v>
      </c>
      <c r="D4" s="17">
        <v>8</v>
      </c>
      <c r="E4" s="17" t="s">
        <v>186</v>
      </c>
      <c r="F4" s="17" t="s">
        <v>187</v>
      </c>
      <c r="G4" s="18">
        <v>1</v>
      </c>
    </row>
    <row r="5" spans="1:7" ht="15.6" customHeight="1" x14ac:dyDescent="0.3">
      <c r="A5" s="11">
        <v>35</v>
      </c>
      <c r="B5" s="17" t="s">
        <v>15</v>
      </c>
      <c r="C5" s="17" t="s">
        <v>185</v>
      </c>
      <c r="D5" s="17">
        <v>8</v>
      </c>
      <c r="E5" s="17" t="s">
        <v>186</v>
      </c>
      <c r="F5" s="17" t="s">
        <v>187</v>
      </c>
      <c r="G5" s="18">
        <v>0</v>
      </c>
    </row>
    <row r="6" spans="1:7" ht="15" hidden="1" customHeight="1" x14ac:dyDescent="0.3">
      <c r="A6" s="11">
        <v>3</v>
      </c>
      <c r="B6" s="17" t="s">
        <v>11</v>
      </c>
      <c r="C6" s="17" t="s">
        <v>185</v>
      </c>
      <c r="D6" s="17">
        <v>8</v>
      </c>
      <c r="E6" s="17" t="s">
        <v>186</v>
      </c>
      <c r="F6" s="17" t="s">
        <v>187</v>
      </c>
      <c r="G6" s="18">
        <v>1</v>
      </c>
    </row>
    <row r="7" spans="1:7" ht="15.6" customHeight="1" x14ac:dyDescent="0.3">
      <c r="A7" s="11">
        <v>4</v>
      </c>
      <c r="B7" s="17" t="s">
        <v>13</v>
      </c>
      <c r="C7" s="17" t="s">
        <v>185</v>
      </c>
      <c r="D7" s="17">
        <v>8</v>
      </c>
      <c r="E7" s="17" t="s">
        <v>186</v>
      </c>
      <c r="F7" s="17" t="s">
        <v>187</v>
      </c>
      <c r="G7" s="18">
        <v>0</v>
      </c>
    </row>
    <row r="8" spans="1:7" ht="17.399999999999999" customHeight="1" x14ac:dyDescent="0.3">
      <c r="A8" s="11">
        <v>77</v>
      </c>
      <c r="B8" s="17" t="s">
        <v>93</v>
      </c>
      <c r="C8" s="17" t="s">
        <v>185</v>
      </c>
      <c r="D8" s="17">
        <v>8</v>
      </c>
      <c r="E8" s="17" t="s">
        <v>186</v>
      </c>
      <c r="F8" s="17" t="s">
        <v>187</v>
      </c>
      <c r="G8" s="18">
        <v>0</v>
      </c>
    </row>
    <row r="9" spans="1:7" ht="15.6" customHeight="1" x14ac:dyDescent="0.3">
      <c r="A9" s="11">
        <v>88</v>
      </c>
      <c r="B9" s="17" t="s">
        <v>105</v>
      </c>
      <c r="C9" s="17" t="s">
        <v>185</v>
      </c>
      <c r="D9" s="17">
        <v>8</v>
      </c>
      <c r="E9" s="17" t="s">
        <v>186</v>
      </c>
      <c r="F9" s="17" t="s">
        <v>187</v>
      </c>
      <c r="G9" s="18">
        <v>0</v>
      </c>
    </row>
    <row r="10" spans="1:7" ht="16.2" customHeight="1" x14ac:dyDescent="0.3">
      <c r="A10" s="11">
        <v>97</v>
      </c>
      <c r="B10" s="17" t="s">
        <v>115</v>
      </c>
      <c r="C10" s="17" t="s">
        <v>185</v>
      </c>
      <c r="D10" s="17">
        <v>8</v>
      </c>
      <c r="E10" s="17" t="s">
        <v>186</v>
      </c>
      <c r="F10" s="17" t="s">
        <v>187</v>
      </c>
      <c r="G10" s="18">
        <v>0</v>
      </c>
    </row>
    <row r="11" spans="1:7" ht="16.2" customHeight="1" x14ac:dyDescent="0.3">
      <c r="A11" s="11">
        <v>98</v>
      </c>
      <c r="B11" s="17" t="s">
        <v>116</v>
      </c>
      <c r="C11" s="17" t="s">
        <v>185</v>
      </c>
      <c r="D11" s="17">
        <v>8</v>
      </c>
      <c r="E11" s="17" t="s">
        <v>186</v>
      </c>
      <c r="F11" s="17" t="s">
        <v>187</v>
      </c>
      <c r="G11" s="18">
        <v>0</v>
      </c>
    </row>
    <row r="12" spans="1:7" ht="15.6" customHeight="1" x14ac:dyDescent="0.3">
      <c r="A12" s="11">
        <v>41</v>
      </c>
      <c r="B12" s="17" t="s">
        <v>72</v>
      </c>
      <c r="C12" s="17" t="s">
        <v>185</v>
      </c>
      <c r="D12" s="17">
        <v>8</v>
      </c>
      <c r="E12" s="17" t="s">
        <v>186</v>
      </c>
      <c r="F12" s="17" t="s">
        <v>187</v>
      </c>
      <c r="G12" s="18">
        <v>0</v>
      </c>
    </row>
    <row r="13" spans="1:7" ht="16.2" customHeight="1" x14ac:dyDescent="0.3">
      <c r="A13" s="11">
        <v>42</v>
      </c>
      <c r="B13" s="17" t="s">
        <v>73</v>
      </c>
      <c r="C13" s="17" t="s">
        <v>185</v>
      </c>
      <c r="D13" s="17">
        <v>8</v>
      </c>
      <c r="E13" s="17" t="s">
        <v>186</v>
      </c>
      <c r="F13" s="17" t="s">
        <v>187</v>
      </c>
      <c r="G13" s="18">
        <v>0</v>
      </c>
    </row>
    <row r="14" spans="1:7" ht="18.600000000000001" customHeight="1" x14ac:dyDescent="0.3">
      <c r="A14" s="11">
        <v>40</v>
      </c>
      <c r="B14" s="17" t="s">
        <v>71</v>
      </c>
      <c r="C14" s="17" t="s">
        <v>185</v>
      </c>
      <c r="D14" s="17">
        <v>8</v>
      </c>
      <c r="E14" s="17" t="s">
        <v>186</v>
      </c>
      <c r="F14" s="17" t="s">
        <v>187</v>
      </c>
      <c r="G14" s="18">
        <v>0</v>
      </c>
    </row>
    <row r="15" spans="1:7" ht="15.6" customHeight="1" x14ac:dyDescent="0.3">
      <c r="A15" s="11">
        <v>60</v>
      </c>
      <c r="B15" s="17" t="s">
        <v>36</v>
      </c>
      <c r="C15" s="17" t="s">
        <v>185</v>
      </c>
      <c r="D15" s="17">
        <v>8</v>
      </c>
      <c r="E15" s="17" t="s">
        <v>186</v>
      </c>
      <c r="F15" s="17" t="s">
        <v>187</v>
      </c>
      <c r="G15" s="18">
        <v>0</v>
      </c>
    </row>
    <row r="16" spans="1:7" ht="15.6" customHeight="1" x14ac:dyDescent="0.3">
      <c r="A16" s="11">
        <v>66</v>
      </c>
      <c r="B16" s="17" t="s">
        <v>37</v>
      </c>
      <c r="C16" s="17" t="s">
        <v>185</v>
      </c>
      <c r="D16" s="17">
        <v>8</v>
      </c>
      <c r="E16" s="17" t="s">
        <v>186</v>
      </c>
      <c r="F16" s="17" t="s">
        <v>187</v>
      </c>
      <c r="G16" s="18">
        <v>0</v>
      </c>
    </row>
    <row r="17" spans="1:7" ht="16.2" customHeight="1" x14ac:dyDescent="0.3">
      <c r="A17" s="11">
        <v>68</v>
      </c>
      <c r="B17" s="17" t="s">
        <v>48</v>
      </c>
      <c r="C17" s="17" t="s">
        <v>185</v>
      </c>
      <c r="D17" s="17">
        <v>8</v>
      </c>
      <c r="E17" s="17" t="s">
        <v>186</v>
      </c>
      <c r="F17" s="17" t="s">
        <v>187</v>
      </c>
      <c r="G17" s="18">
        <v>0</v>
      </c>
    </row>
    <row r="18" spans="1:7" ht="14.4" customHeight="1" x14ac:dyDescent="0.3">
      <c r="A18" s="11">
        <v>69</v>
      </c>
      <c r="B18" s="17" t="s">
        <v>49</v>
      </c>
      <c r="C18" s="17" t="s">
        <v>185</v>
      </c>
      <c r="D18" s="17">
        <v>8</v>
      </c>
      <c r="E18" s="17" t="s">
        <v>186</v>
      </c>
      <c r="F18" s="17" t="s">
        <v>187</v>
      </c>
      <c r="G18" s="18">
        <v>0</v>
      </c>
    </row>
    <row r="19" spans="1:7" ht="17.399999999999999" hidden="1" customHeight="1" x14ac:dyDescent="0.3">
      <c r="A19" s="11">
        <v>75</v>
      </c>
      <c r="B19" s="17" t="s">
        <v>40</v>
      </c>
      <c r="C19" s="17" t="s">
        <v>185</v>
      </c>
      <c r="D19" s="17">
        <v>8</v>
      </c>
      <c r="E19" s="17" t="s">
        <v>186</v>
      </c>
      <c r="F19" s="17" t="s">
        <v>187</v>
      </c>
      <c r="G19" s="18">
        <v>1</v>
      </c>
    </row>
    <row r="20" spans="1:7" ht="17.399999999999999" hidden="1" customHeight="1" x14ac:dyDescent="0.3">
      <c r="A20" s="11">
        <v>70</v>
      </c>
      <c r="B20" s="17" t="s">
        <v>14</v>
      </c>
      <c r="C20" s="17" t="s">
        <v>185</v>
      </c>
      <c r="D20" s="17">
        <v>8</v>
      </c>
      <c r="E20" s="17" t="s">
        <v>186</v>
      </c>
      <c r="F20" s="17" t="s">
        <v>187</v>
      </c>
      <c r="G20" s="18">
        <v>1</v>
      </c>
    </row>
    <row r="21" spans="1:7" ht="13.2" customHeight="1" x14ac:dyDescent="0.3">
      <c r="A21" s="11">
        <v>71</v>
      </c>
      <c r="B21" s="17" t="s">
        <v>17</v>
      </c>
      <c r="C21" s="17" t="s">
        <v>185</v>
      </c>
      <c r="D21" s="17">
        <v>8</v>
      </c>
      <c r="E21" s="17" t="s">
        <v>186</v>
      </c>
      <c r="F21" s="17" t="s">
        <v>187</v>
      </c>
      <c r="G21" s="18">
        <v>0</v>
      </c>
    </row>
    <row r="22" spans="1:7" ht="15.6" customHeight="1" x14ac:dyDescent="0.3">
      <c r="A22" s="11">
        <v>67</v>
      </c>
      <c r="B22" s="17" t="s">
        <v>42</v>
      </c>
      <c r="C22" s="17" t="s">
        <v>185</v>
      </c>
      <c r="D22" s="17">
        <v>8</v>
      </c>
      <c r="E22" s="17" t="s">
        <v>186</v>
      </c>
      <c r="F22" s="17" t="s">
        <v>187</v>
      </c>
      <c r="G22" s="18">
        <v>0</v>
      </c>
    </row>
    <row r="23" spans="1:7" ht="13.2" customHeight="1" x14ac:dyDescent="0.3">
      <c r="A23" s="11">
        <v>62</v>
      </c>
      <c r="B23" s="17" t="s">
        <v>52</v>
      </c>
      <c r="C23" s="17" t="s">
        <v>185</v>
      </c>
      <c r="D23" s="17">
        <v>8</v>
      </c>
      <c r="E23" s="17" t="s">
        <v>186</v>
      </c>
      <c r="F23" s="17" t="s">
        <v>187</v>
      </c>
      <c r="G23" s="18">
        <v>0</v>
      </c>
    </row>
    <row r="24" spans="1:7" ht="15" customHeight="1" x14ac:dyDescent="0.3">
      <c r="A24" s="11">
        <v>63</v>
      </c>
      <c r="B24" s="17" t="s">
        <v>45</v>
      </c>
      <c r="C24" s="17" t="s">
        <v>185</v>
      </c>
      <c r="D24" s="17">
        <v>8</v>
      </c>
      <c r="E24" s="17" t="s">
        <v>186</v>
      </c>
      <c r="F24" s="17" t="s">
        <v>187</v>
      </c>
      <c r="G24" s="18">
        <v>0</v>
      </c>
    </row>
    <row r="25" spans="1:7" ht="14.4" hidden="1" customHeight="1" x14ac:dyDescent="0.3">
      <c r="A25" s="11">
        <v>89</v>
      </c>
      <c r="B25" s="17" t="s">
        <v>106</v>
      </c>
      <c r="C25" s="17" t="s">
        <v>185</v>
      </c>
      <c r="D25" s="17">
        <v>8</v>
      </c>
      <c r="E25" s="17" t="s">
        <v>186</v>
      </c>
      <c r="F25" s="17" t="s">
        <v>187</v>
      </c>
      <c r="G25" s="18">
        <v>1</v>
      </c>
    </row>
    <row r="26" spans="1:7" ht="15" hidden="1" customHeight="1" x14ac:dyDescent="0.3">
      <c r="A26" s="11">
        <v>73</v>
      </c>
      <c r="B26" s="17" t="s">
        <v>91</v>
      </c>
      <c r="C26" s="17" t="s">
        <v>185</v>
      </c>
      <c r="D26" s="17">
        <v>8</v>
      </c>
      <c r="E26" s="17" t="s">
        <v>186</v>
      </c>
      <c r="F26" s="17" t="s">
        <v>187</v>
      </c>
      <c r="G26" s="18">
        <v>1</v>
      </c>
    </row>
    <row r="27" spans="1:7" hidden="1" x14ac:dyDescent="0.3">
      <c r="A27" s="11">
        <v>118</v>
      </c>
      <c r="B27" s="17" t="s">
        <v>107</v>
      </c>
      <c r="C27" s="17" t="s">
        <v>185</v>
      </c>
      <c r="D27" s="17">
        <v>8</v>
      </c>
      <c r="E27" s="17"/>
      <c r="F27" s="17"/>
      <c r="G27" s="18">
        <v>1</v>
      </c>
    </row>
    <row r="28" spans="1:7" ht="14.4" hidden="1" customHeight="1" x14ac:dyDescent="0.3">
      <c r="A28" s="11">
        <v>64</v>
      </c>
      <c r="B28" s="17" t="s">
        <v>12</v>
      </c>
      <c r="C28" s="17" t="s">
        <v>185</v>
      </c>
      <c r="D28" s="17">
        <v>8</v>
      </c>
      <c r="E28" s="17" t="s">
        <v>186</v>
      </c>
      <c r="F28" s="17" t="s">
        <v>187</v>
      </c>
      <c r="G28" s="18">
        <v>1</v>
      </c>
    </row>
    <row r="29" spans="1:7" ht="16.8" customHeight="1" x14ac:dyDescent="0.3">
      <c r="A29" s="11">
        <v>65</v>
      </c>
      <c r="B29" s="17" t="s">
        <v>18</v>
      </c>
      <c r="C29" s="17" t="s">
        <v>185</v>
      </c>
      <c r="D29" s="17">
        <v>8</v>
      </c>
      <c r="E29" s="17" t="s">
        <v>186</v>
      </c>
      <c r="F29" s="17" t="s">
        <v>187</v>
      </c>
      <c r="G29" s="18">
        <v>0</v>
      </c>
    </row>
    <row r="30" spans="1:7" ht="16.2" customHeight="1" x14ac:dyDescent="0.3">
      <c r="A30" s="11">
        <v>61</v>
      </c>
      <c r="B30" s="17" t="s">
        <v>44</v>
      </c>
      <c r="C30" s="17" t="s">
        <v>185</v>
      </c>
      <c r="D30" s="17">
        <v>8</v>
      </c>
      <c r="E30" s="17" t="s">
        <v>186</v>
      </c>
      <c r="F30" s="17" t="s">
        <v>187</v>
      </c>
      <c r="G30" s="18">
        <v>0</v>
      </c>
    </row>
    <row r="31" spans="1:7" ht="15.6" customHeight="1" x14ac:dyDescent="0.3">
      <c r="A31" s="11">
        <v>37</v>
      </c>
      <c r="B31" s="17" t="s">
        <v>68</v>
      </c>
      <c r="C31" s="17" t="s">
        <v>185</v>
      </c>
      <c r="D31" s="17">
        <v>8</v>
      </c>
      <c r="E31" s="17" t="s">
        <v>186</v>
      </c>
      <c r="F31" s="17" t="s">
        <v>187</v>
      </c>
      <c r="G31" s="18">
        <v>0</v>
      </c>
    </row>
    <row r="32" spans="1:7" ht="16.2" hidden="1" customHeight="1" x14ac:dyDescent="0.3">
      <c r="A32" s="11">
        <v>36</v>
      </c>
      <c r="B32" s="17" t="s">
        <v>34</v>
      </c>
      <c r="C32" s="17" t="s">
        <v>185</v>
      </c>
      <c r="D32" s="17">
        <v>8</v>
      </c>
      <c r="E32" s="17" t="s">
        <v>186</v>
      </c>
      <c r="F32" s="17" t="s">
        <v>187</v>
      </c>
      <c r="G32" s="18">
        <v>1</v>
      </c>
    </row>
    <row r="33" spans="1:7" ht="18" customHeight="1" x14ac:dyDescent="0.3">
      <c r="A33" s="11">
        <v>38</v>
      </c>
      <c r="B33" s="17" t="s">
        <v>69</v>
      </c>
      <c r="C33" s="17" t="s">
        <v>185</v>
      </c>
      <c r="D33" s="17">
        <v>8</v>
      </c>
      <c r="E33" s="17" t="s">
        <v>186</v>
      </c>
      <c r="F33" s="17" t="s">
        <v>187</v>
      </c>
      <c r="G33" s="18">
        <v>0</v>
      </c>
    </row>
    <row r="34" spans="1:7" ht="15.6" hidden="1" customHeight="1" x14ac:dyDescent="0.3">
      <c r="A34" s="11">
        <v>39</v>
      </c>
      <c r="B34" s="17" t="s">
        <v>70</v>
      </c>
      <c r="C34" s="17" t="s">
        <v>185</v>
      </c>
      <c r="D34" s="17">
        <v>8</v>
      </c>
      <c r="E34" s="17" t="s">
        <v>186</v>
      </c>
      <c r="F34" s="17" t="s">
        <v>187</v>
      </c>
      <c r="G34" s="18">
        <v>1</v>
      </c>
    </row>
    <row r="35" spans="1:7" ht="16.2" customHeight="1" x14ac:dyDescent="0.3">
      <c r="A35" s="11">
        <v>79</v>
      </c>
      <c r="B35" s="17" t="s">
        <v>94</v>
      </c>
      <c r="C35" s="17" t="s">
        <v>185</v>
      </c>
      <c r="D35" s="17">
        <v>8</v>
      </c>
      <c r="E35" s="17" t="s">
        <v>186</v>
      </c>
      <c r="F35" s="17" t="s">
        <v>187</v>
      </c>
      <c r="G35" s="18">
        <v>0</v>
      </c>
    </row>
    <row r="36" spans="1:7" ht="15.6" hidden="1" customHeight="1" x14ac:dyDescent="0.3">
      <c r="A36" s="11">
        <v>43</v>
      </c>
      <c r="B36" s="17" t="s">
        <v>74</v>
      </c>
      <c r="C36" s="17" t="s">
        <v>185</v>
      </c>
      <c r="D36" s="17">
        <v>8</v>
      </c>
      <c r="E36" s="17" t="s">
        <v>186</v>
      </c>
      <c r="F36" s="17" t="s">
        <v>187</v>
      </c>
      <c r="G36" s="18">
        <v>1</v>
      </c>
    </row>
    <row r="37" spans="1:7" ht="16.2" customHeight="1" x14ac:dyDescent="0.3">
      <c r="A37" s="11">
        <v>51</v>
      </c>
      <c r="B37" s="17" t="s">
        <v>82</v>
      </c>
      <c r="C37" s="17" t="s">
        <v>185</v>
      </c>
      <c r="D37" s="17">
        <v>8</v>
      </c>
      <c r="E37" s="17" t="s">
        <v>186</v>
      </c>
      <c r="F37" s="17" t="s">
        <v>187</v>
      </c>
      <c r="G37" s="18">
        <v>0</v>
      </c>
    </row>
    <row r="38" spans="1:7" ht="16.2" customHeight="1" x14ac:dyDescent="0.3">
      <c r="A38" s="11">
        <v>48</v>
      </c>
      <c r="B38" s="17" t="s">
        <v>79</v>
      </c>
      <c r="C38" s="17" t="s">
        <v>185</v>
      </c>
      <c r="D38" s="17">
        <v>8</v>
      </c>
      <c r="E38" s="17" t="s">
        <v>186</v>
      </c>
      <c r="F38" s="17" t="s">
        <v>187</v>
      </c>
      <c r="G38" s="18">
        <v>0</v>
      </c>
    </row>
    <row r="39" spans="1:7" ht="15.6" customHeight="1" x14ac:dyDescent="0.3">
      <c r="A39" s="11">
        <v>45</v>
      </c>
      <c r="B39" s="17" t="s">
        <v>76</v>
      </c>
      <c r="C39" s="17" t="s">
        <v>185</v>
      </c>
      <c r="D39" s="17">
        <v>8</v>
      </c>
      <c r="E39" s="17" t="s">
        <v>186</v>
      </c>
      <c r="F39" s="17" t="s">
        <v>187</v>
      </c>
      <c r="G39" s="18">
        <v>0</v>
      </c>
    </row>
    <row r="40" spans="1:7" ht="17.399999999999999" customHeight="1" x14ac:dyDescent="0.3">
      <c r="A40" s="11">
        <v>47</v>
      </c>
      <c r="B40" s="17" t="s">
        <v>78</v>
      </c>
      <c r="C40" s="17" t="s">
        <v>185</v>
      </c>
      <c r="D40" s="17">
        <v>8</v>
      </c>
      <c r="E40" s="17" t="s">
        <v>186</v>
      </c>
      <c r="F40" s="17" t="s">
        <v>187</v>
      </c>
      <c r="G40" s="18">
        <v>0</v>
      </c>
    </row>
    <row r="41" spans="1:7" ht="16.2" customHeight="1" x14ac:dyDescent="0.3">
      <c r="A41" s="11">
        <v>44</v>
      </c>
      <c r="B41" s="17" t="s">
        <v>33</v>
      </c>
      <c r="C41" s="17" t="s">
        <v>185</v>
      </c>
      <c r="D41" s="17">
        <v>8</v>
      </c>
      <c r="E41" s="17" t="s">
        <v>186</v>
      </c>
      <c r="F41" s="17" t="s">
        <v>187</v>
      </c>
      <c r="G41" s="18">
        <v>0</v>
      </c>
    </row>
    <row r="42" spans="1:7" ht="16.8" customHeight="1" x14ac:dyDescent="0.3">
      <c r="A42" s="11">
        <v>46</v>
      </c>
      <c r="B42" s="17" t="s">
        <v>77</v>
      </c>
      <c r="C42" s="17" t="s">
        <v>185</v>
      </c>
      <c r="D42" s="17">
        <v>8</v>
      </c>
      <c r="E42" s="17" t="s">
        <v>186</v>
      </c>
      <c r="F42" s="17" t="s">
        <v>187</v>
      </c>
      <c r="G42" s="18">
        <v>0</v>
      </c>
    </row>
    <row r="43" spans="1:7" ht="15" customHeight="1" x14ac:dyDescent="0.3">
      <c r="A43" s="11">
        <v>53</v>
      </c>
      <c r="B43" s="17" t="s">
        <v>84</v>
      </c>
      <c r="C43" s="17" t="s">
        <v>185</v>
      </c>
      <c r="D43" s="17">
        <v>8</v>
      </c>
      <c r="E43" s="17" t="s">
        <v>186</v>
      </c>
      <c r="F43" s="17" t="s">
        <v>187</v>
      </c>
      <c r="G43" s="18">
        <v>0</v>
      </c>
    </row>
    <row r="44" spans="1:7" ht="15" customHeight="1" x14ac:dyDescent="0.3">
      <c r="A44" s="11">
        <v>50</v>
      </c>
      <c r="B44" s="17" t="s">
        <v>81</v>
      </c>
      <c r="C44" s="17" t="s">
        <v>185</v>
      </c>
      <c r="D44" s="17">
        <v>8</v>
      </c>
      <c r="E44" s="17" t="s">
        <v>186</v>
      </c>
      <c r="F44" s="17" t="s">
        <v>187</v>
      </c>
      <c r="G44" s="18">
        <v>0</v>
      </c>
    </row>
    <row r="45" spans="1:7" ht="15.6" customHeight="1" x14ac:dyDescent="0.3">
      <c r="A45" s="11">
        <v>49</v>
      </c>
      <c r="B45" s="17" t="s">
        <v>80</v>
      </c>
      <c r="C45" s="17" t="s">
        <v>185</v>
      </c>
      <c r="D45" s="17">
        <v>8</v>
      </c>
      <c r="E45" s="17" t="s">
        <v>186</v>
      </c>
      <c r="F45" s="17" t="s">
        <v>187</v>
      </c>
      <c r="G45" s="18">
        <v>0</v>
      </c>
    </row>
    <row r="46" spans="1:7" hidden="1" x14ac:dyDescent="0.3">
      <c r="A46" s="11">
        <v>119</v>
      </c>
      <c r="B46" s="17" t="s">
        <v>75</v>
      </c>
      <c r="C46" s="17" t="s">
        <v>185</v>
      </c>
      <c r="D46" s="17">
        <v>8</v>
      </c>
      <c r="E46" s="17"/>
      <c r="F46" s="17"/>
      <c r="G46" s="18">
        <v>1</v>
      </c>
    </row>
    <row r="47" spans="1:7" ht="17.399999999999999" customHeight="1" x14ac:dyDescent="0.3">
      <c r="A47" s="11">
        <v>52</v>
      </c>
      <c r="B47" s="17" t="s">
        <v>83</v>
      </c>
      <c r="C47" s="17" t="s">
        <v>185</v>
      </c>
      <c r="D47" s="17">
        <v>8</v>
      </c>
      <c r="E47" s="17" t="s">
        <v>186</v>
      </c>
      <c r="F47" s="17" t="s">
        <v>187</v>
      </c>
      <c r="G47" s="18">
        <v>0</v>
      </c>
    </row>
    <row r="48" spans="1:7" ht="17.399999999999999" customHeight="1" x14ac:dyDescent="0.3">
      <c r="A48" s="11">
        <v>100</v>
      </c>
      <c r="B48" s="17" t="s">
        <v>118</v>
      </c>
      <c r="C48" s="17" t="s">
        <v>185</v>
      </c>
      <c r="D48" s="17">
        <v>8</v>
      </c>
      <c r="E48" s="17" t="s">
        <v>186</v>
      </c>
      <c r="F48" s="17" t="s">
        <v>187</v>
      </c>
      <c r="G48" s="18">
        <v>0</v>
      </c>
    </row>
    <row r="49" spans="1:7" ht="17.399999999999999" hidden="1" customHeight="1" x14ac:dyDescent="0.3">
      <c r="A49" s="11">
        <v>16</v>
      </c>
      <c r="B49" s="17" t="s">
        <v>31</v>
      </c>
      <c r="C49" s="17" t="s">
        <v>185</v>
      </c>
      <c r="D49" s="17">
        <v>8</v>
      </c>
      <c r="E49" s="17" t="s">
        <v>186</v>
      </c>
      <c r="F49" s="17" t="s">
        <v>187</v>
      </c>
      <c r="G49" s="18">
        <v>1</v>
      </c>
    </row>
    <row r="50" spans="1:7" ht="15.6" hidden="1" customHeight="1" x14ac:dyDescent="0.3">
      <c r="A50" s="11">
        <v>15</v>
      </c>
      <c r="B50" s="17" t="s">
        <v>30</v>
      </c>
      <c r="C50" s="17" t="s">
        <v>185</v>
      </c>
      <c r="D50" s="17">
        <v>8</v>
      </c>
      <c r="E50" s="17" t="s">
        <v>186</v>
      </c>
      <c r="F50" s="17" t="s">
        <v>187</v>
      </c>
      <c r="G50" s="18">
        <v>1</v>
      </c>
    </row>
    <row r="51" spans="1:7" ht="15.6" customHeight="1" x14ac:dyDescent="0.3">
      <c r="A51" s="11">
        <v>18</v>
      </c>
      <c r="B51" s="17" t="s">
        <v>32</v>
      </c>
      <c r="C51" s="17" t="s">
        <v>185</v>
      </c>
      <c r="D51" s="17">
        <v>8</v>
      </c>
      <c r="E51" s="17" t="s">
        <v>186</v>
      </c>
      <c r="F51" s="17" t="s">
        <v>187</v>
      </c>
      <c r="G51" s="18">
        <v>0</v>
      </c>
    </row>
    <row r="52" spans="1:7" ht="16.8" customHeight="1" x14ac:dyDescent="0.3">
      <c r="A52" s="11">
        <v>101</v>
      </c>
      <c r="B52" s="17" t="s">
        <v>119</v>
      </c>
      <c r="C52" s="17" t="s">
        <v>185</v>
      </c>
      <c r="D52" s="17">
        <v>8</v>
      </c>
      <c r="E52" s="17" t="s">
        <v>186</v>
      </c>
      <c r="F52" s="17" t="s">
        <v>187</v>
      </c>
      <c r="G52" s="18">
        <v>0</v>
      </c>
    </row>
    <row r="53" spans="1:7" ht="14.4" hidden="1" customHeight="1" x14ac:dyDescent="0.3">
      <c r="A53" s="11">
        <v>5</v>
      </c>
      <c r="B53" s="17" t="s">
        <v>28</v>
      </c>
      <c r="C53" s="17" t="s">
        <v>185</v>
      </c>
      <c r="D53" s="17">
        <v>8</v>
      </c>
      <c r="E53" s="17" t="s">
        <v>186</v>
      </c>
      <c r="F53" s="17" t="s">
        <v>187</v>
      </c>
      <c r="G53" s="18">
        <v>1</v>
      </c>
    </row>
    <row r="54" spans="1:7" ht="15.6" customHeight="1" x14ac:dyDescent="0.3">
      <c r="A54" s="11">
        <v>6</v>
      </c>
      <c r="B54" s="17" t="s">
        <v>29</v>
      </c>
      <c r="C54" s="17" t="s">
        <v>185</v>
      </c>
      <c r="D54" s="17">
        <v>8</v>
      </c>
      <c r="E54" s="17" t="s">
        <v>186</v>
      </c>
      <c r="F54" s="17" t="s">
        <v>187</v>
      </c>
      <c r="G54" s="18">
        <v>0</v>
      </c>
    </row>
    <row r="55" spans="1:7" ht="16.2" customHeight="1" x14ac:dyDescent="0.3">
      <c r="A55" s="11">
        <v>10</v>
      </c>
      <c r="B55" s="17" t="s">
        <v>20</v>
      </c>
      <c r="C55" s="17" t="s">
        <v>185</v>
      </c>
      <c r="D55" s="17">
        <v>8</v>
      </c>
      <c r="E55" s="17" t="s">
        <v>186</v>
      </c>
      <c r="F55" s="17" t="s">
        <v>187</v>
      </c>
      <c r="G55" s="18">
        <v>0</v>
      </c>
    </row>
    <row r="56" spans="1:7" ht="16.2" hidden="1" customHeight="1" x14ac:dyDescent="0.3">
      <c r="A56" s="11">
        <v>9</v>
      </c>
      <c r="B56" s="17" t="s">
        <v>21</v>
      </c>
      <c r="C56" s="17" t="s">
        <v>185</v>
      </c>
      <c r="D56" s="17">
        <v>8</v>
      </c>
      <c r="E56" s="17" t="s">
        <v>186</v>
      </c>
      <c r="F56" s="17" t="s">
        <v>187</v>
      </c>
      <c r="G56" s="18">
        <v>1</v>
      </c>
    </row>
    <row r="57" spans="1:7" ht="16.2" customHeight="1" x14ac:dyDescent="0.3">
      <c r="A57" s="11">
        <v>85</v>
      </c>
      <c r="B57" s="17" t="s">
        <v>102</v>
      </c>
      <c r="C57" s="17" t="s">
        <v>185</v>
      </c>
      <c r="D57" s="17">
        <v>8</v>
      </c>
      <c r="E57" s="17" t="s">
        <v>186</v>
      </c>
      <c r="F57" s="17" t="s">
        <v>187</v>
      </c>
      <c r="G57" s="18">
        <v>0</v>
      </c>
    </row>
    <row r="58" spans="1:7" ht="17.399999999999999" hidden="1" customHeight="1" x14ac:dyDescent="0.3">
      <c r="A58" s="11">
        <v>86</v>
      </c>
      <c r="B58" s="17" t="s">
        <v>103</v>
      </c>
      <c r="C58" s="17" t="s">
        <v>185</v>
      </c>
      <c r="D58" s="17">
        <v>8</v>
      </c>
      <c r="E58" s="17" t="s">
        <v>186</v>
      </c>
      <c r="F58" s="17" t="s">
        <v>187</v>
      </c>
      <c r="G58" s="18">
        <v>1</v>
      </c>
    </row>
    <row r="59" spans="1:7" ht="15.6" hidden="1" customHeight="1" x14ac:dyDescent="0.3">
      <c r="A59" s="11">
        <v>87</v>
      </c>
      <c r="B59" s="17" t="s">
        <v>104</v>
      </c>
      <c r="C59" s="17" t="s">
        <v>185</v>
      </c>
      <c r="D59" s="17">
        <v>8</v>
      </c>
      <c r="E59" s="17" t="s">
        <v>186</v>
      </c>
      <c r="F59" s="17" t="s">
        <v>187</v>
      </c>
      <c r="G59" s="18">
        <v>1</v>
      </c>
    </row>
    <row r="60" spans="1:7" ht="16.2" customHeight="1" x14ac:dyDescent="0.3">
      <c r="A60" s="11">
        <v>99</v>
      </c>
      <c r="B60" s="17" t="s">
        <v>117</v>
      </c>
      <c r="C60" s="17" t="s">
        <v>185</v>
      </c>
      <c r="D60" s="17">
        <v>8</v>
      </c>
      <c r="E60" s="17" t="s">
        <v>186</v>
      </c>
      <c r="F60" s="17" t="s">
        <v>187</v>
      </c>
      <c r="G60" s="18">
        <v>0</v>
      </c>
    </row>
    <row r="61" spans="1:7" ht="15.6" customHeight="1" x14ac:dyDescent="0.3">
      <c r="A61" s="11">
        <v>2</v>
      </c>
      <c r="B61" s="17" t="s">
        <v>39</v>
      </c>
      <c r="C61" s="17" t="s">
        <v>185</v>
      </c>
      <c r="D61" s="17">
        <v>8</v>
      </c>
      <c r="E61" s="17" t="s">
        <v>186</v>
      </c>
      <c r="F61" s="17" t="s">
        <v>187</v>
      </c>
      <c r="G61" s="18">
        <v>0</v>
      </c>
    </row>
    <row r="62" spans="1:7" ht="15.6" customHeight="1" x14ac:dyDescent="0.3">
      <c r="A62" s="11">
        <v>32</v>
      </c>
      <c r="B62" s="17" t="s">
        <v>51</v>
      </c>
      <c r="C62" s="17" t="s">
        <v>185</v>
      </c>
      <c r="D62" s="17">
        <v>8</v>
      </c>
      <c r="E62" s="17" t="s">
        <v>186</v>
      </c>
      <c r="F62" s="17" t="s">
        <v>187</v>
      </c>
      <c r="G62" s="18">
        <v>0</v>
      </c>
    </row>
    <row r="63" spans="1:7" ht="16.2" customHeight="1" x14ac:dyDescent="0.3">
      <c r="A63" s="11">
        <v>33</v>
      </c>
      <c r="B63" s="17" t="s">
        <v>67</v>
      </c>
      <c r="C63" s="17" t="s">
        <v>185</v>
      </c>
      <c r="D63" s="17">
        <v>8</v>
      </c>
      <c r="E63" s="17" t="s">
        <v>186</v>
      </c>
      <c r="F63" s="17" t="s">
        <v>187</v>
      </c>
      <c r="G63" s="18">
        <v>0</v>
      </c>
    </row>
    <row r="64" spans="1:7" ht="14.4" hidden="1" customHeight="1" x14ac:dyDescent="0.3">
      <c r="A64" s="11">
        <v>103</v>
      </c>
      <c r="B64" s="17" t="s">
        <v>121</v>
      </c>
      <c r="C64" s="17" t="s">
        <v>185</v>
      </c>
      <c r="D64" s="17">
        <v>8</v>
      </c>
      <c r="E64" s="17" t="s">
        <v>186</v>
      </c>
      <c r="F64" s="17" t="s">
        <v>187</v>
      </c>
      <c r="G64" s="18">
        <v>1</v>
      </c>
    </row>
    <row r="65" spans="1:7" ht="13.8" customHeight="1" x14ac:dyDescent="0.3">
      <c r="A65" s="11">
        <v>14</v>
      </c>
      <c r="B65" s="17" t="s">
        <v>25</v>
      </c>
      <c r="C65" s="17" t="s">
        <v>185</v>
      </c>
      <c r="D65" s="17">
        <v>8</v>
      </c>
      <c r="E65" s="17" t="s">
        <v>186</v>
      </c>
      <c r="F65" s="17" t="s">
        <v>187</v>
      </c>
      <c r="G65" s="18">
        <v>0</v>
      </c>
    </row>
    <row r="66" spans="1:7" ht="13.2" hidden="1" customHeight="1" x14ac:dyDescent="0.3">
      <c r="A66" s="11">
        <v>12</v>
      </c>
      <c r="B66" s="17" t="s">
        <v>26</v>
      </c>
      <c r="C66" s="17" t="s">
        <v>185</v>
      </c>
      <c r="D66" s="17">
        <v>8</v>
      </c>
      <c r="E66" s="17" t="s">
        <v>186</v>
      </c>
      <c r="F66" s="17" t="s">
        <v>187</v>
      </c>
      <c r="G66" s="18">
        <v>1</v>
      </c>
    </row>
    <row r="67" spans="1:7" ht="15.6" customHeight="1" x14ac:dyDescent="0.3">
      <c r="A67" s="11">
        <v>96</v>
      </c>
      <c r="B67" s="17" t="s">
        <v>114</v>
      </c>
      <c r="C67" s="17" t="s">
        <v>185</v>
      </c>
      <c r="D67" s="17">
        <v>8</v>
      </c>
      <c r="E67" s="17" t="s">
        <v>186</v>
      </c>
      <c r="F67" s="17" t="s">
        <v>187</v>
      </c>
      <c r="G67" s="18">
        <v>0</v>
      </c>
    </row>
    <row r="68" spans="1:7" ht="15" customHeight="1" x14ac:dyDescent="0.3">
      <c r="A68" s="11">
        <v>7</v>
      </c>
      <c r="B68" s="17" t="s">
        <v>38</v>
      </c>
      <c r="C68" s="17" t="s">
        <v>185</v>
      </c>
      <c r="D68" s="17">
        <v>8</v>
      </c>
      <c r="E68" s="17" t="s">
        <v>186</v>
      </c>
      <c r="F68" s="17" t="s">
        <v>187</v>
      </c>
      <c r="G68" s="18">
        <v>0</v>
      </c>
    </row>
    <row r="69" spans="1:7" ht="15" customHeight="1" x14ac:dyDescent="0.3">
      <c r="A69" s="11">
        <v>19</v>
      </c>
      <c r="B69" s="17" t="s">
        <v>23</v>
      </c>
      <c r="C69" s="17" t="s">
        <v>185</v>
      </c>
      <c r="D69" s="17">
        <v>8</v>
      </c>
      <c r="E69" s="17" t="s">
        <v>186</v>
      </c>
      <c r="F69" s="17" t="s">
        <v>187</v>
      </c>
      <c r="G69" s="18">
        <v>0</v>
      </c>
    </row>
    <row r="70" spans="1:7" hidden="1" x14ac:dyDescent="0.3">
      <c r="A70" s="11">
        <v>117</v>
      </c>
      <c r="B70" s="17" t="s">
        <v>55</v>
      </c>
      <c r="C70" s="17" t="s">
        <v>185</v>
      </c>
      <c r="D70" s="17">
        <v>8</v>
      </c>
      <c r="E70" s="17"/>
      <c r="F70" s="17"/>
      <c r="G70" s="18">
        <v>1</v>
      </c>
    </row>
    <row r="71" spans="1:7" ht="13.8" hidden="1" customHeight="1" x14ac:dyDescent="0.3">
      <c r="A71" s="11">
        <v>13</v>
      </c>
      <c r="B71" s="17" t="s">
        <v>24</v>
      </c>
      <c r="C71" s="17" t="s">
        <v>185</v>
      </c>
      <c r="D71" s="17">
        <v>8</v>
      </c>
      <c r="E71" s="17" t="s">
        <v>186</v>
      </c>
      <c r="F71" s="17" t="s">
        <v>187</v>
      </c>
      <c r="G71" s="18">
        <v>1</v>
      </c>
    </row>
    <row r="72" spans="1:7" ht="14.4" hidden="1" customHeight="1" x14ac:dyDescent="0.3">
      <c r="A72" s="11">
        <v>81</v>
      </c>
      <c r="B72" s="17" t="s">
        <v>96</v>
      </c>
      <c r="C72" s="17" t="s">
        <v>185</v>
      </c>
      <c r="D72" s="17">
        <v>8</v>
      </c>
      <c r="E72" s="17" t="s">
        <v>186</v>
      </c>
      <c r="F72" s="17" t="s">
        <v>187</v>
      </c>
      <c r="G72" s="18">
        <v>1</v>
      </c>
    </row>
    <row r="73" spans="1:7" hidden="1" x14ac:dyDescent="0.3">
      <c r="A73" s="11">
        <v>120</v>
      </c>
      <c r="B73" s="17" t="s">
        <v>98</v>
      </c>
      <c r="C73" s="17" t="s">
        <v>185</v>
      </c>
      <c r="D73" s="17">
        <v>8</v>
      </c>
      <c r="E73" s="17"/>
      <c r="F73" s="17"/>
      <c r="G73" s="18">
        <v>1</v>
      </c>
    </row>
    <row r="74" spans="1:7" hidden="1" x14ac:dyDescent="0.3">
      <c r="A74" s="11">
        <v>116</v>
      </c>
      <c r="B74" s="17" t="s">
        <v>56</v>
      </c>
      <c r="C74" s="17" t="s">
        <v>185</v>
      </c>
      <c r="D74" s="17">
        <v>8</v>
      </c>
      <c r="E74" s="17"/>
      <c r="F74" s="17"/>
      <c r="G74" s="18">
        <v>1</v>
      </c>
    </row>
    <row r="75" spans="1:7" ht="15" hidden="1" customHeight="1" x14ac:dyDescent="0.3">
      <c r="A75" s="11">
        <v>80</v>
      </c>
      <c r="B75" s="17" t="s">
        <v>95</v>
      </c>
      <c r="C75" s="17" t="s">
        <v>185</v>
      </c>
      <c r="D75" s="17">
        <v>8</v>
      </c>
      <c r="E75" s="17" t="s">
        <v>186</v>
      </c>
      <c r="F75" s="17" t="s">
        <v>187</v>
      </c>
      <c r="G75" s="18">
        <v>1</v>
      </c>
    </row>
    <row r="76" spans="1:7" hidden="1" x14ac:dyDescent="0.3">
      <c r="A76" s="11">
        <v>121</v>
      </c>
      <c r="B76" s="17" t="s">
        <v>97</v>
      </c>
      <c r="C76" s="17" t="s">
        <v>185</v>
      </c>
      <c r="D76" s="17">
        <v>8</v>
      </c>
      <c r="E76" s="17"/>
      <c r="F76" s="17"/>
      <c r="G76" s="18">
        <v>1</v>
      </c>
    </row>
    <row r="77" spans="1:7" ht="14.4" customHeight="1" x14ac:dyDescent="0.3">
      <c r="A77" s="11">
        <v>20</v>
      </c>
      <c r="B77" s="17" t="s">
        <v>35</v>
      </c>
      <c r="C77" s="17" t="s">
        <v>185</v>
      </c>
      <c r="D77" s="17">
        <v>8</v>
      </c>
      <c r="E77" s="17" t="s">
        <v>186</v>
      </c>
      <c r="F77" s="17" t="s">
        <v>187</v>
      </c>
      <c r="G77" s="18">
        <v>0</v>
      </c>
    </row>
    <row r="78" spans="1:7" ht="15.6" customHeight="1" x14ac:dyDescent="0.3">
      <c r="A78" s="11">
        <v>93</v>
      </c>
      <c r="B78" s="17" t="s">
        <v>111</v>
      </c>
      <c r="C78" s="17" t="s">
        <v>185</v>
      </c>
      <c r="D78" s="17">
        <v>8</v>
      </c>
      <c r="E78" s="17" t="s">
        <v>186</v>
      </c>
      <c r="F78" s="17" t="s">
        <v>187</v>
      </c>
      <c r="G78" s="18">
        <v>0</v>
      </c>
    </row>
    <row r="79" spans="1:7" ht="16.2" customHeight="1" x14ac:dyDescent="0.3">
      <c r="A79" s="11">
        <v>112</v>
      </c>
      <c r="B79" s="17" t="s">
        <v>130</v>
      </c>
      <c r="C79" s="17" t="s">
        <v>185</v>
      </c>
      <c r="D79" s="17">
        <v>8</v>
      </c>
      <c r="E79" s="17" t="s">
        <v>186</v>
      </c>
      <c r="F79" s="17" t="s">
        <v>187</v>
      </c>
      <c r="G79" s="18">
        <v>0</v>
      </c>
    </row>
    <row r="80" spans="1:7" ht="15" hidden="1" customHeight="1" x14ac:dyDescent="0.3">
      <c r="A80" s="11">
        <v>17</v>
      </c>
      <c r="B80" s="17" t="s">
        <v>27</v>
      </c>
      <c r="C80" s="17" t="s">
        <v>185</v>
      </c>
      <c r="D80" s="17">
        <v>8</v>
      </c>
      <c r="E80" s="17" t="s">
        <v>186</v>
      </c>
      <c r="F80" s="17" t="s">
        <v>187</v>
      </c>
      <c r="G80" s="18">
        <v>1</v>
      </c>
    </row>
    <row r="81" spans="1:7" ht="13.8" customHeight="1" x14ac:dyDescent="0.3">
      <c r="A81" s="11">
        <v>106</v>
      </c>
      <c r="B81" s="17" t="s">
        <v>124</v>
      </c>
      <c r="C81" s="17" t="s">
        <v>185</v>
      </c>
      <c r="D81" s="17">
        <v>8</v>
      </c>
      <c r="E81" s="17" t="s">
        <v>186</v>
      </c>
      <c r="F81" s="17" t="s">
        <v>187</v>
      </c>
      <c r="G81" s="18">
        <v>0</v>
      </c>
    </row>
    <row r="82" spans="1:7" ht="15.6" customHeight="1" x14ac:dyDescent="0.3">
      <c r="A82" s="11">
        <v>105</v>
      </c>
      <c r="B82" s="17" t="s">
        <v>123</v>
      </c>
      <c r="C82" s="17" t="s">
        <v>185</v>
      </c>
      <c r="D82" s="17">
        <v>8</v>
      </c>
      <c r="E82" s="17" t="s">
        <v>186</v>
      </c>
      <c r="F82" s="17" t="s">
        <v>187</v>
      </c>
      <c r="G82" s="18">
        <v>0</v>
      </c>
    </row>
    <row r="83" spans="1:7" ht="15" customHeight="1" x14ac:dyDescent="0.3">
      <c r="A83" s="11">
        <v>111</v>
      </c>
      <c r="B83" s="17" t="s">
        <v>129</v>
      </c>
      <c r="C83" s="17" t="s">
        <v>185</v>
      </c>
      <c r="D83" s="17">
        <v>8</v>
      </c>
      <c r="E83" s="17" t="s">
        <v>186</v>
      </c>
      <c r="F83" s="17" t="s">
        <v>187</v>
      </c>
      <c r="G83" s="18">
        <v>0</v>
      </c>
    </row>
    <row r="84" spans="1:7" ht="15.6" customHeight="1" x14ac:dyDescent="0.3">
      <c r="A84" s="11">
        <v>110</v>
      </c>
      <c r="B84" s="17" t="s">
        <v>128</v>
      </c>
      <c r="C84" s="17" t="s">
        <v>185</v>
      </c>
      <c r="D84" s="17">
        <v>8</v>
      </c>
      <c r="E84" s="17" t="s">
        <v>186</v>
      </c>
      <c r="F84" s="17" t="s">
        <v>187</v>
      </c>
      <c r="G84" s="18">
        <v>0</v>
      </c>
    </row>
    <row r="85" spans="1:7" ht="16.2" customHeight="1" x14ac:dyDescent="0.3">
      <c r="A85" s="11">
        <v>109</v>
      </c>
      <c r="B85" s="17" t="s">
        <v>127</v>
      </c>
      <c r="C85" s="17" t="s">
        <v>185</v>
      </c>
      <c r="D85" s="17">
        <v>8</v>
      </c>
      <c r="E85" s="17" t="s">
        <v>186</v>
      </c>
      <c r="F85" s="17" t="s">
        <v>187</v>
      </c>
      <c r="G85" s="18">
        <v>0</v>
      </c>
    </row>
    <row r="86" spans="1:7" ht="14.4" customHeight="1" x14ac:dyDescent="0.3">
      <c r="A86" s="11">
        <v>108</v>
      </c>
      <c r="B86" s="17" t="s">
        <v>126</v>
      </c>
      <c r="C86" s="17" t="s">
        <v>185</v>
      </c>
      <c r="D86" s="17">
        <v>8</v>
      </c>
      <c r="E86" s="17" t="s">
        <v>186</v>
      </c>
      <c r="F86" s="17" t="s">
        <v>187</v>
      </c>
      <c r="G86" s="18">
        <v>0</v>
      </c>
    </row>
    <row r="87" spans="1:7" ht="15.6" customHeight="1" x14ac:dyDescent="0.3">
      <c r="A87" s="11">
        <v>107</v>
      </c>
      <c r="B87" s="17" t="s">
        <v>125</v>
      </c>
      <c r="C87" s="17" t="s">
        <v>185</v>
      </c>
      <c r="D87" s="17">
        <v>8</v>
      </c>
      <c r="E87" s="17" t="s">
        <v>186</v>
      </c>
      <c r="F87" s="17" t="s">
        <v>187</v>
      </c>
      <c r="G87" s="18">
        <v>0</v>
      </c>
    </row>
    <row r="88" spans="1:7" ht="16.8" customHeight="1" x14ac:dyDescent="0.3">
      <c r="A88" s="11">
        <v>102</v>
      </c>
      <c r="B88" s="17" t="s">
        <v>120</v>
      </c>
      <c r="C88" s="17" t="s">
        <v>185</v>
      </c>
      <c r="D88" s="17">
        <v>8</v>
      </c>
      <c r="E88" s="17" t="s">
        <v>186</v>
      </c>
      <c r="F88" s="17" t="s">
        <v>187</v>
      </c>
      <c r="G88" s="18">
        <v>0</v>
      </c>
    </row>
    <row r="89" spans="1:7" ht="16.8" customHeight="1" x14ac:dyDescent="0.3">
      <c r="A89" s="11">
        <v>104</v>
      </c>
      <c r="B89" s="17" t="s">
        <v>122</v>
      </c>
      <c r="C89" s="17" t="s">
        <v>185</v>
      </c>
      <c r="D89" s="17">
        <v>8</v>
      </c>
      <c r="E89" s="17" t="s">
        <v>186</v>
      </c>
      <c r="F89" s="17" t="s">
        <v>187</v>
      </c>
      <c r="G89" s="18">
        <v>0</v>
      </c>
    </row>
    <row r="90" spans="1:7" ht="16.2" customHeight="1" x14ac:dyDescent="0.3">
      <c r="A90" s="11">
        <v>95</v>
      </c>
      <c r="B90" s="17" t="s">
        <v>113</v>
      </c>
      <c r="C90" s="17" t="s">
        <v>185</v>
      </c>
      <c r="D90" s="17">
        <v>8</v>
      </c>
      <c r="E90" s="17" t="s">
        <v>186</v>
      </c>
      <c r="F90" s="17" t="s">
        <v>187</v>
      </c>
      <c r="G90" s="18">
        <v>0</v>
      </c>
    </row>
    <row r="91" spans="1:7" ht="15.6" hidden="1" customHeight="1" x14ac:dyDescent="0.3">
      <c r="A91" s="11">
        <v>24</v>
      </c>
      <c r="B91" s="17" t="s">
        <v>47</v>
      </c>
      <c r="C91" s="17" t="s">
        <v>185</v>
      </c>
      <c r="D91" s="17">
        <v>8</v>
      </c>
      <c r="E91" s="17" t="s">
        <v>186</v>
      </c>
      <c r="F91" s="17" t="s">
        <v>187</v>
      </c>
      <c r="G91" s="18">
        <v>1</v>
      </c>
    </row>
    <row r="92" spans="1:7" ht="16.2" hidden="1" customHeight="1" x14ac:dyDescent="0.3">
      <c r="A92" s="11">
        <v>27</v>
      </c>
      <c r="B92" s="17" t="s">
        <v>62</v>
      </c>
      <c r="C92" s="17" t="s">
        <v>185</v>
      </c>
      <c r="D92" s="17">
        <v>8</v>
      </c>
      <c r="E92" s="17" t="s">
        <v>186</v>
      </c>
      <c r="F92" s="17" t="s">
        <v>187</v>
      </c>
      <c r="G92" s="18">
        <v>1</v>
      </c>
    </row>
    <row r="93" spans="1:7" ht="16.2" hidden="1" customHeight="1" x14ac:dyDescent="0.3">
      <c r="A93" s="11">
        <v>25</v>
      </c>
      <c r="B93" s="17" t="s">
        <v>60</v>
      </c>
      <c r="C93" s="17" t="s">
        <v>185</v>
      </c>
      <c r="D93" s="17">
        <v>8</v>
      </c>
      <c r="E93" s="17" t="s">
        <v>186</v>
      </c>
      <c r="F93" s="17" t="s">
        <v>187</v>
      </c>
      <c r="G93" s="18">
        <v>1</v>
      </c>
    </row>
    <row r="94" spans="1:7" ht="17.399999999999999" hidden="1" customHeight="1" x14ac:dyDescent="0.3">
      <c r="A94" s="11">
        <v>26</v>
      </c>
      <c r="B94" s="17" t="s">
        <v>61</v>
      </c>
      <c r="C94" s="17" t="s">
        <v>185</v>
      </c>
      <c r="D94" s="17">
        <v>8</v>
      </c>
      <c r="E94" s="17" t="s">
        <v>186</v>
      </c>
      <c r="F94" s="17" t="s">
        <v>187</v>
      </c>
      <c r="G94" s="18">
        <v>1</v>
      </c>
    </row>
    <row r="95" spans="1:7" ht="15.6" hidden="1" customHeight="1" x14ac:dyDescent="0.3">
      <c r="A95" s="11">
        <v>31</v>
      </c>
      <c r="B95" s="17" t="s">
        <v>66</v>
      </c>
      <c r="C95" s="17" t="s">
        <v>185</v>
      </c>
      <c r="D95" s="17">
        <v>8</v>
      </c>
      <c r="E95" s="17" t="s">
        <v>186</v>
      </c>
      <c r="F95" s="17" t="s">
        <v>187</v>
      </c>
      <c r="G95" s="18">
        <v>1</v>
      </c>
    </row>
    <row r="96" spans="1:7" ht="15.6" hidden="1" customHeight="1" x14ac:dyDescent="0.3">
      <c r="A96" s="11">
        <v>28</v>
      </c>
      <c r="B96" s="17" t="s">
        <v>63</v>
      </c>
      <c r="C96" s="17" t="s">
        <v>185</v>
      </c>
      <c r="D96" s="17">
        <v>8</v>
      </c>
      <c r="E96" s="17" t="s">
        <v>186</v>
      </c>
      <c r="F96" s="17" t="s">
        <v>187</v>
      </c>
      <c r="G96" s="18">
        <v>1</v>
      </c>
    </row>
    <row r="97" spans="1:7" ht="16.2" hidden="1" customHeight="1" x14ac:dyDescent="0.3">
      <c r="A97" s="11">
        <v>30</v>
      </c>
      <c r="B97" s="17" t="s">
        <v>65</v>
      </c>
      <c r="C97" s="17" t="s">
        <v>185</v>
      </c>
      <c r="D97" s="17">
        <v>8</v>
      </c>
      <c r="E97" s="17" t="s">
        <v>186</v>
      </c>
      <c r="F97" s="17" t="s">
        <v>187</v>
      </c>
      <c r="G97" s="18">
        <v>1</v>
      </c>
    </row>
    <row r="98" spans="1:7" ht="16.8" hidden="1" customHeight="1" x14ac:dyDescent="0.3">
      <c r="A98" s="11">
        <v>29</v>
      </c>
      <c r="B98" s="17" t="s">
        <v>64</v>
      </c>
      <c r="C98" s="17" t="s">
        <v>185</v>
      </c>
      <c r="D98" s="17">
        <v>8</v>
      </c>
      <c r="E98" s="17" t="s">
        <v>186</v>
      </c>
      <c r="F98" s="17" t="s">
        <v>187</v>
      </c>
      <c r="G98" s="18">
        <v>1</v>
      </c>
    </row>
    <row r="99" spans="1:7" ht="14.4" customHeight="1" x14ac:dyDescent="0.3">
      <c r="A99" s="11">
        <v>58</v>
      </c>
      <c r="B99" s="17" t="s">
        <v>89</v>
      </c>
      <c r="C99" s="17" t="s">
        <v>185</v>
      </c>
      <c r="D99" s="17">
        <v>8</v>
      </c>
      <c r="E99" s="17" t="s">
        <v>186</v>
      </c>
      <c r="F99" s="17" t="s">
        <v>187</v>
      </c>
      <c r="G99" s="18">
        <v>0</v>
      </c>
    </row>
    <row r="100" spans="1:7" ht="16.8" customHeight="1" x14ac:dyDescent="0.3">
      <c r="A100" s="11">
        <v>57</v>
      </c>
      <c r="B100" s="17" t="s">
        <v>88</v>
      </c>
      <c r="C100" s="17" t="s">
        <v>185</v>
      </c>
      <c r="D100" s="17">
        <v>8</v>
      </c>
      <c r="E100" s="17" t="s">
        <v>186</v>
      </c>
      <c r="F100" s="17" t="s">
        <v>187</v>
      </c>
      <c r="G100" s="18">
        <v>0</v>
      </c>
    </row>
    <row r="101" spans="1:7" ht="19.2" customHeight="1" x14ac:dyDescent="0.3">
      <c r="A101" s="11">
        <v>56</v>
      </c>
      <c r="B101" s="17" t="s">
        <v>87</v>
      </c>
      <c r="C101" s="17" t="s">
        <v>185</v>
      </c>
      <c r="D101" s="17">
        <v>8</v>
      </c>
      <c r="E101" s="17" t="s">
        <v>186</v>
      </c>
      <c r="F101" s="17" t="s">
        <v>187</v>
      </c>
      <c r="G101" s="18">
        <v>0</v>
      </c>
    </row>
    <row r="102" spans="1:7" ht="15.6" customHeight="1" x14ac:dyDescent="0.3">
      <c r="A102" s="11">
        <v>55</v>
      </c>
      <c r="B102" s="17" t="s">
        <v>86</v>
      </c>
      <c r="C102" s="17" t="s">
        <v>185</v>
      </c>
      <c r="D102" s="17">
        <v>8</v>
      </c>
      <c r="E102" s="17" t="s">
        <v>186</v>
      </c>
      <c r="F102" s="17" t="s">
        <v>187</v>
      </c>
      <c r="G102" s="18">
        <v>0</v>
      </c>
    </row>
    <row r="103" spans="1:7" ht="15.6" customHeight="1" x14ac:dyDescent="0.3">
      <c r="A103" s="11">
        <v>1</v>
      </c>
      <c r="B103" s="17" t="s">
        <v>46</v>
      </c>
      <c r="C103" s="17" t="s">
        <v>185</v>
      </c>
      <c r="D103" s="17">
        <v>8</v>
      </c>
      <c r="E103" s="17" t="s">
        <v>186</v>
      </c>
      <c r="F103" s="17" t="s">
        <v>187</v>
      </c>
      <c r="G103" s="18">
        <v>0</v>
      </c>
    </row>
    <row r="104" spans="1:7" ht="14.4" hidden="1" customHeight="1" x14ac:dyDescent="0.3">
      <c r="A104" s="11">
        <v>23</v>
      </c>
      <c r="B104" s="17" t="s">
        <v>59</v>
      </c>
      <c r="C104" s="17" t="s">
        <v>185</v>
      </c>
      <c r="D104" s="17">
        <v>8</v>
      </c>
      <c r="E104" s="17" t="s">
        <v>186</v>
      </c>
      <c r="F104" s="17" t="s">
        <v>187</v>
      </c>
      <c r="G104" s="18">
        <v>1</v>
      </c>
    </row>
    <row r="105" spans="1:7" ht="17.399999999999999" customHeight="1" x14ac:dyDescent="0.3">
      <c r="A105" s="11">
        <v>113</v>
      </c>
      <c r="B105" s="17" t="s">
        <v>50</v>
      </c>
      <c r="C105" s="17" t="s">
        <v>185</v>
      </c>
      <c r="D105" s="17">
        <v>8</v>
      </c>
      <c r="E105" s="17" t="s">
        <v>186</v>
      </c>
      <c r="F105" s="17" t="s">
        <v>187</v>
      </c>
      <c r="G105" s="18">
        <v>0</v>
      </c>
    </row>
    <row r="106" spans="1:7" ht="16.2" customHeight="1" x14ac:dyDescent="0.3">
      <c r="A106" s="11">
        <v>114</v>
      </c>
      <c r="B106" s="17" t="s">
        <v>43</v>
      </c>
      <c r="C106" s="17" t="s">
        <v>185</v>
      </c>
      <c r="D106" s="17">
        <v>8</v>
      </c>
      <c r="E106" s="17" t="s">
        <v>186</v>
      </c>
      <c r="F106" s="17" t="s">
        <v>187</v>
      </c>
      <c r="G106" s="18">
        <v>0</v>
      </c>
    </row>
    <row r="107" spans="1:7" ht="19.2" customHeight="1" x14ac:dyDescent="0.3">
      <c r="A107" s="11">
        <v>115</v>
      </c>
      <c r="B107" s="17" t="s">
        <v>41</v>
      </c>
      <c r="C107" s="17" t="s">
        <v>185</v>
      </c>
      <c r="D107" s="17">
        <v>8</v>
      </c>
      <c r="E107" s="17" t="s">
        <v>186</v>
      </c>
      <c r="F107" s="17" t="s">
        <v>187</v>
      </c>
      <c r="G107" s="18">
        <v>0</v>
      </c>
    </row>
    <row r="108" spans="1:7" ht="17.399999999999999" customHeight="1" x14ac:dyDescent="0.3">
      <c r="A108" s="11">
        <v>11</v>
      </c>
      <c r="B108" s="17" t="s">
        <v>22</v>
      </c>
      <c r="C108" s="17" t="s">
        <v>185</v>
      </c>
      <c r="D108" s="17">
        <v>8</v>
      </c>
      <c r="E108" s="17" t="s">
        <v>186</v>
      </c>
      <c r="F108" s="17" t="s">
        <v>187</v>
      </c>
      <c r="G108" s="18">
        <v>0</v>
      </c>
    </row>
    <row r="109" spans="1:7" ht="16.2" hidden="1" customHeight="1" x14ac:dyDescent="0.3">
      <c r="A109" s="11">
        <v>21</v>
      </c>
      <c r="B109" s="17" t="s">
        <v>57</v>
      </c>
      <c r="C109" s="17" t="s">
        <v>185</v>
      </c>
      <c r="D109" s="17">
        <v>8</v>
      </c>
      <c r="E109" s="17" t="s">
        <v>186</v>
      </c>
      <c r="F109" s="17" t="s">
        <v>187</v>
      </c>
      <c r="G109" s="18">
        <v>1</v>
      </c>
    </row>
    <row r="110" spans="1:7" ht="15.6" customHeight="1" x14ac:dyDescent="0.3">
      <c r="A110" s="11">
        <v>22</v>
      </c>
      <c r="B110" s="17" t="s">
        <v>58</v>
      </c>
      <c r="C110" s="17" t="s">
        <v>185</v>
      </c>
      <c r="D110" s="17">
        <v>8</v>
      </c>
      <c r="E110" s="17" t="s">
        <v>186</v>
      </c>
      <c r="F110" s="17" t="s">
        <v>187</v>
      </c>
      <c r="G110" s="18">
        <v>0</v>
      </c>
    </row>
    <row r="111" spans="1:7" ht="17.399999999999999" customHeight="1" x14ac:dyDescent="0.3">
      <c r="A111" s="11">
        <v>54</v>
      </c>
      <c r="B111" s="17" t="s">
        <v>85</v>
      </c>
      <c r="C111" s="17" t="s">
        <v>185</v>
      </c>
      <c r="D111" s="17">
        <v>8</v>
      </c>
      <c r="E111" s="17" t="s">
        <v>186</v>
      </c>
      <c r="F111" s="17" t="s">
        <v>187</v>
      </c>
      <c r="G111" s="18">
        <v>0</v>
      </c>
    </row>
    <row r="112" spans="1:7" ht="18" hidden="1" customHeight="1" x14ac:dyDescent="0.3">
      <c r="A112" s="11">
        <v>78</v>
      </c>
      <c r="B112" s="17" t="s">
        <v>19</v>
      </c>
      <c r="C112" s="17" t="s">
        <v>185</v>
      </c>
      <c r="D112" s="17">
        <v>8</v>
      </c>
      <c r="E112" s="17" t="s">
        <v>186</v>
      </c>
      <c r="F112" s="17" t="s">
        <v>187</v>
      </c>
      <c r="G112" s="18">
        <v>1</v>
      </c>
    </row>
    <row r="113" spans="1:7" ht="14.4" customHeight="1" x14ac:dyDescent="0.3">
      <c r="A113" s="11">
        <v>82</v>
      </c>
      <c r="B113" s="17" t="s">
        <v>99</v>
      </c>
      <c r="C113" s="17" t="s">
        <v>185</v>
      </c>
      <c r="D113" s="17">
        <v>8</v>
      </c>
      <c r="E113" s="17" t="s">
        <v>186</v>
      </c>
      <c r="F113" s="17" t="s">
        <v>187</v>
      </c>
      <c r="G113" s="18">
        <v>0</v>
      </c>
    </row>
    <row r="114" spans="1:7" ht="15" hidden="1" customHeight="1" x14ac:dyDescent="0.3">
      <c r="A114" s="11">
        <v>83</v>
      </c>
      <c r="B114" s="17" t="s">
        <v>100</v>
      </c>
      <c r="C114" s="17" t="s">
        <v>185</v>
      </c>
      <c r="D114" s="17">
        <v>8</v>
      </c>
      <c r="E114" s="17" t="s">
        <v>186</v>
      </c>
      <c r="F114" s="17" t="s">
        <v>187</v>
      </c>
      <c r="G114" s="18">
        <v>1</v>
      </c>
    </row>
    <row r="115" spans="1:7" ht="16.2" hidden="1" customHeight="1" x14ac:dyDescent="0.3">
      <c r="A115" s="11">
        <v>84</v>
      </c>
      <c r="B115" s="17" t="s">
        <v>101</v>
      </c>
      <c r="C115" s="17" t="s">
        <v>185</v>
      </c>
      <c r="D115" s="17">
        <v>8</v>
      </c>
      <c r="E115" s="17" t="s">
        <v>186</v>
      </c>
      <c r="F115" s="17" t="s">
        <v>187</v>
      </c>
      <c r="G115" s="18">
        <v>1</v>
      </c>
    </row>
    <row r="116" spans="1:7" x14ac:dyDescent="0.3">
      <c r="A116" s="11">
        <v>122</v>
      </c>
      <c r="B116" s="17" t="s">
        <v>53</v>
      </c>
      <c r="C116" s="17" t="s">
        <v>185</v>
      </c>
      <c r="D116" s="17">
        <v>8</v>
      </c>
      <c r="E116" s="17"/>
      <c r="F116" s="17"/>
      <c r="G116" s="18">
        <v>0</v>
      </c>
    </row>
    <row r="117" spans="1:7" ht="16.2" customHeight="1" x14ac:dyDescent="0.3">
      <c r="A117" s="11">
        <v>8</v>
      </c>
      <c r="B117" s="17" t="s">
        <v>54</v>
      </c>
      <c r="C117" s="17" t="s">
        <v>185</v>
      </c>
      <c r="D117" s="17">
        <v>8</v>
      </c>
      <c r="E117" s="17" t="s">
        <v>186</v>
      </c>
      <c r="F117" s="17" t="s">
        <v>187</v>
      </c>
      <c r="G117" s="18">
        <v>0</v>
      </c>
    </row>
    <row r="118" spans="1:7" ht="15.6" customHeight="1" x14ac:dyDescent="0.3">
      <c r="A118" s="11">
        <v>94</v>
      </c>
      <c r="B118" s="17" t="s">
        <v>112</v>
      </c>
      <c r="C118" s="17" t="s">
        <v>185</v>
      </c>
      <c r="D118" s="17">
        <v>8</v>
      </c>
      <c r="E118" s="17" t="s">
        <v>186</v>
      </c>
      <c r="F118" s="17" t="s">
        <v>187</v>
      </c>
      <c r="G118" s="18">
        <v>0</v>
      </c>
    </row>
    <row r="119" spans="1:7" ht="15.6" customHeight="1" x14ac:dyDescent="0.3">
      <c r="A119" s="11">
        <v>59</v>
      </c>
      <c r="B119" s="17" t="s">
        <v>90</v>
      </c>
      <c r="C119" s="17" t="s">
        <v>185</v>
      </c>
      <c r="D119" s="17">
        <v>8</v>
      </c>
      <c r="E119" s="17" t="s">
        <v>186</v>
      </c>
      <c r="F119" s="17" t="s">
        <v>187</v>
      </c>
      <c r="G119" s="18">
        <v>0</v>
      </c>
    </row>
    <row r="120" spans="1:7" ht="13.8" customHeight="1" x14ac:dyDescent="0.3">
      <c r="A120" s="11">
        <v>90</v>
      </c>
      <c r="B120" s="17" t="s">
        <v>108</v>
      </c>
      <c r="C120" s="17" t="s">
        <v>185</v>
      </c>
      <c r="D120" s="17">
        <v>8</v>
      </c>
      <c r="E120" s="17" t="s">
        <v>186</v>
      </c>
      <c r="F120" s="17" t="s">
        <v>187</v>
      </c>
      <c r="G120" s="18">
        <v>0</v>
      </c>
    </row>
    <row r="121" spans="1:7" ht="13.2" hidden="1" customHeight="1" x14ac:dyDescent="0.3">
      <c r="A121" s="11">
        <v>91</v>
      </c>
      <c r="B121" s="17" t="s">
        <v>109</v>
      </c>
      <c r="C121" s="17" t="s">
        <v>185</v>
      </c>
      <c r="D121" s="17">
        <v>8</v>
      </c>
      <c r="E121" s="17" t="s">
        <v>186</v>
      </c>
      <c r="F121" s="17" t="s">
        <v>187</v>
      </c>
      <c r="G121" s="18">
        <v>1</v>
      </c>
    </row>
    <row r="122" spans="1:7" ht="13.8" hidden="1" customHeight="1" x14ac:dyDescent="0.3">
      <c r="A122" s="11">
        <v>92</v>
      </c>
      <c r="B122" s="17" t="s">
        <v>110</v>
      </c>
      <c r="C122" s="17" t="s">
        <v>185</v>
      </c>
      <c r="D122" s="17">
        <v>8</v>
      </c>
      <c r="E122" s="17" t="s">
        <v>186</v>
      </c>
      <c r="F122" s="17" t="s">
        <v>187</v>
      </c>
      <c r="G122" s="18">
        <v>1</v>
      </c>
    </row>
    <row r="123" spans="1:7" hidden="1" x14ac:dyDescent="0.3">
      <c r="G123">
        <f>SUM(G3:G122)</f>
        <v>43</v>
      </c>
    </row>
  </sheetData>
  <autoFilter ref="A2:G123">
    <filterColumn colId="6">
      <filters>
        <filter val="0"/>
      </filters>
    </filterColumn>
  </autoFilter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opLeftCell="A6" workbookViewId="0">
      <selection activeCell="E36" sqref="E36"/>
    </sheetView>
  </sheetViews>
  <sheetFormatPr defaultRowHeight="14.4" x14ac:dyDescent="0.3"/>
  <cols>
    <col min="1" max="1" width="17.44140625" customWidth="1"/>
  </cols>
  <sheetData>
    <row r="1" spans="1:18" s="10" customFormat="1" ht="27" customHeight="1" thickBot="1" x14ac:dyDescent="0.3">
      <c r="A1" s="52" t="s">
        <v>178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8" s="10" customFormat="1" ht="27" thickBot="1" x14ac:dyDescent="0.3">
      <c r="A2" s="34" t="s">
        <v>131</v>
      </c>
      <c r="B2" s="35" t="s">
        <v>132</v>
      </c>
      <c r="C2" s="35" t="s">
        <v>133</v>
      </c>
      <c r="D2" s="35" t="s">
        <v>134</v>
      </c>
      <c r="E2" s="35" t="s">
        <v>135</v>
      </c>
      <c r="F2" s="35" t="s">
        <v>136</v>
      </c>
      <c r="G2" s="35" t="s">
        <v>137</v>
      </c>
      <c r="H2" s="35" t="s">
        <v>138</v>
      </c>
      <c r="I2" s="35" t="s">
        <v>139</v>
      </c>
      <c r="J2" s="35" t="s">
        <v>140</v>
      </c>
      <c r="K2" s="35" t="s">
        <v>141</v>
      </c>
      <c r="L2" s="35" t="s">
        <v>142</v>
      </c>
      <c r="M2" s="35" t="s">
        <v>143</v>
      </c>
      <c r="N2" s="35" t="s">
        <v>144</v>
      </c>
      <c r="O2" s="35" t="s">
        <v>145</v>
      </c>
      <c r="P2" s="36" t="s">
        <v>146</v>
      </c>
    </row>
    <row r="3" spans="1:18" s="10" customFormat="1" ht="26.4" x14ac:dyDescent="0.25">
      <c r="A3" s="37" t="s">
        <v>192</v>
      </c>
      <c r="B3" s="26">
        <v>4994</v>
      </c>
      <c r="C3" s="26">
        <v>0</v>
      </c>
      <c r="D3" s="26">
        <v>6.0011926999999998</v>
      </c>
      <c r="E3" s="26">
        <v>0.67163640000000002</v>
      </c>
      <c r="F3" s="26">
        <v>2.0930979000000001</v>
      </c>
      <c r="G3" s="26">
        <v>4.0597531</v>
      </c>
      <c r="H3" s="26">
        <v>4.8905747000000002</v>
      </c>
      <c r="I3" s="26">
        <v>5.2142834000000002</v>
      </c>
      <c r="J3" s="26">
        <v>5.6215596000000003</v>
      </c>
      <c r="K3" s="26">
        <v>6.0264696000000004</v>
      </c>
      <c r="L3" s="26">
        <v>6.4232794000000002</v>
      </c>
      <c r="M3" s="26">
        <v>6.8110571000000002</v>
      </c>
      <c r="N3" s="26">
        <v>7.0438932999999997</v>
      </c>
      <c r="O3" s="26">
        <v>7.4783109999999997</v>
      </c>
      <c r="P3" s="27">
        <v>8.4931155999999994</v>
      </c>
      <c r="Q3" s="10">
        <f>D3+(3*E3)</f>
        <v>8.0161018999999989</v>
      </c>
      <c r="R3" s="10" t="str">
        <f>CONCATENATE("IF ",A3,"&gt;",O3," THEN ",A3,"=",O3,";")</f>
        <v>IF LN_TOTALCREDSPEND&gt;7.478311 THEN LN_TOTALCREDSPEND=7.478311;</v>
      </c>
    </row>
    <row r="4" spans="1:18" s="10" customFormat="1" ht="13.2" x14ac:dyDescent="0.25">
      <c r="A4" s="37" t="s">
        <v>188</v>
      </c>
      <c r="B4" s="26">
        <v>4994</v>
      </c>
      <c r="C4" s="26">
        <v>0</v>
      </c>
      <c r="D4" s="26">
        <v>498.09499399999999</v>
      </c>
      <c r="E4" s="26">
        <v>351.61551259999999</v>
      </c>
      <c r="F4" s="26">
        <v>8.11</v>
      </c>
      <c r="G4" s="26">
        <v>57.96</v>
      </c>
      <c r="H4" s="26">
        <v>133.03</v>
      </c>
      <c r="I4" s="26">
        <v>183.88</v>
      </c>
      <c r="J4" s="26">
        <v>276.32</v>
      </c>
      <c r="K4" s="26">
        <v>414.25</v>
      </c>
      <c r="L4" s="26">
        <v>616.02</v>
      </c>
      <c r="M4" s="26">
        <v>907.83</v>
      </c>
      <c r="N4" s="26">
        <v>1145.8399999999999</v>
      </c>
      <c r="O4" s="26">
        <v>1769.25</v>
      </c>
      <c r="P4" s="27">
        <v>4881.05</v>
      </c>
      <c r="Q4" s="10">
        <f t="shared" ref="Q4:Q33" si="0">D4+(3*E4)</f>
        <v>1552.9415318000001</v>
      </c>
      <c r="R4" s="10" t="str">
        <f t="shared" ref="R4:R33" si="1">CONCATENATE("IF ",A4,"&gt;",O4," THEN ",A4,"=",O4,";")</f>
        <v>IF totalcredspend&gt;1769.25 THEN totalcredspend=1769.25;</v>
      </c>
    </row>
    <row r="5" spans="1:18" s="10" customFormat="1" ht="13.2" x14ac:dyDescent="0.25">
      <c r="A5" s="37" t="s">
        <v>16</v>
      </c>
      <c r="B5" s="26">
        <v>4994</v>
      </c>
      <c r="C5" s="26">
        <v>0</v>
      </c>
      <c r="D5" s="26">
        <v>16.408490199999999</v>
      </c>
      <c r="E5" s="26">
        <v>12.3940628</v>
      </c>
      <c r="F5" s="26">
        <v>0</v>
      </c>
      <c r="G5" s="26">
        <v>0</v>
      </c>
      <c r="H5" s="26">
        <v>1</v>
      </c>
      <c r="I5" s="26">
        <v>2</v>
      </c>
      <c r="J5" s="26">
        <v>6</v>
      </c>
      <c r="K5" s="26">
        <v>14</v>
      </c>
      <c r="L5" s="26">
        <v>25</v>
      </c>
      <c r="M5" s="26">
        <v>34</v>
      </c>
      <c r="N5" s="26">
        <v>40</v>
      </c>
      <c r="O5" s="26">
        <v>48</v>
      </c>
      <c r="P5" s="27">
        <v>57</v>
      </c>
      <c r="Q5" s="10">
        <f t="shared" si="0"/>
        <v>53.590678600000004</v>
      </c>
      <c r="R5" s="10" t="str">
        <f t="shared" si="1"/>
        <v>IF address&gt;48 THEN address=48;</v>
      </c>
    </row>
    <row r="6" spans="1:18" s="10" customFormat="1" ht="13.2" x14ac:dyDescent="0.25">
      <c r="A6" s="37" t="s">
        <v>11</v>
      </c>
      <c r="B6" s="26">
        <v>4994</v>
      </c>
      <c r="C6" s="26">
        <v>0</v>
      </c>
      <c r="D6" s="26">
        <v>47.0382459</v>
      </c>
      <c r="E6" s="26">
        <v>17.764260100000001</v>
      </c>
      <c r="F6" s="26">
        <v>18</v>
      </c>
      <c r="G6" s="26">
        <v>18</v>
      </c>
      <c r="H6" s="26">
        <v>20</v>
      </c>
      <c r="I6" s="26">
        <v>23</v>
      </c>
      <c r="J6" s="26">
        <v>31</v>
      </c>
      <c r="K6" s="26">
        <v>47</v>
      </c>
      <c r="L6" s="26">
        <v>62</v>
      </c>
      <c r="M6" s="26">
        <v>72</v>
      </c>
      <c r="N6" s="26">
        <v>76</v>
      </c>
      <c r="O6" s="26">
        <v>79</v>
      </c>
      <c r="P6" s="27">
        <v>79</v>
      </c>
      <c r="Q6" s="10">
        <f t="shared" si="0"/>
        <v>100.3310262</v>
      </c>
      <c r="R6" s="10" t="str">
        <f t="shared" si="1"/>
        <v>IF age&gt;79 THEN age=79;</v>
      </c>
    </row>
    <row r="7" spans="1:18" s="10" customFormat="1" ht="13.2" x14ac:dyDescent="0.25">
      <c r="A7" s="37" t="s">
        <v>14</v>
      </c>
      <c r="B7" s="26">
        <v>4994</v>
      </c>
      <c r="C7" s="26">
        <v>0</v>
      </c>
      <c r="D7" s="26">
        <v>13.0931117</v>
      </c>
      <c r="E7" s="26">
        <v>9.1166166000000004</v>
      </c>
      <c r="F7" s="26">
        <v>0</v>
      </c>
      <c r="G7" s="26">
        <v>0</v>
      </c>
      <c r="H7" s="26">
        <v>1</v>
      </c>
      <c r="I7" s="26">
        <v>2</v>
      </c>
      <c r="J7" s="26">
        <v>5</v>
      </c>
      <c r="K7" s="26">
        <v>12</v>
      </c>
      <c r="L7" s="26">
        <v>21</v>
      </c>
      <c r="M7" s="26">
        <v>27</v>
      </c>
      <c r="N7" s="26">
        <v>29</v>
      </c>
      <c r="O7" s="26">
        <v>30</v>
      </c>
      <c r="P7" s="27">
        <v>30</v>
      </c>
      <c r="Q7" s="10">
        <f t="shared" si="0"/>
        <v>40.442961500000003</v>
      </c>
      <c r="R7" s="10" t="str">
        <f t="shared" si="1"/>
        <v>IF card2tenure&gt;30 THEN card2tenure=30;</v>
      </c>
    </row>
    <row r="8" spans="1:18" x14ac:dyDescent="0.3">
      <c r="A8" s="37" t="s">
        <v>210</v>
      </c>
      <c r="B8" s="26">
        <v>4994</v>
      </c>
      <c r="C8" s="26">
        <v>0</v>
      </c>
      <c r="D8" s="26">
        <v>2.0842611</v>
      </c>
      <c r="E8" s="26">
        <v>1.3964878999999999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  <c r="K8" s="26">
        <v>2.62</v>
      </c>
      <c r="L8" s="26">
        <v>3.14</v>
      </c>
      <c r="M8" s="26">
        <v>3.53</v>
      </c>
      <c r="N8" s="26">
        <v>3.74</v>
      </c>
      <c r="O8" s="26">
        <v>4.16</v>
      </c>
      <c r="P8" s="27">
        <v>5.24</v>
      </c>
      <c r="Q8" s="10">
        <f t="shared" si="0"/>
        <v>6.2737247999999992</v>
      </c>
      <c r="R8" s="10" t="str">
        <f t="shared" si="1"/>
        <v>IF lncardmon&gt;4.16 THEN lncardmon=4.16;</v>
      </c>
    </row>
    <row r="9" spans="1:18" x14ac:dyDescent="0.3">
      <c r="A9" s="37" t="s">
        <v>211</v>
      </c>
      <c r="B9" s="26">
        <v>4994</v>
      </c>
      <c r="C9" s="26">
        <v>0</v>
      </c>
      <c r="D9" s="26">
        <v>4.6017140999999997</v>
      </c>
      <c r="E9" s="26">
        <v>3.0630918999999999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6.05</v>
      </c>
      <c r="L9" s="26">
        <v>6.98</v>
      </c>
      <c r="M9" s="26">
        <v>7.54</v>
      </c>
      <c r="N9" s="26">
        <v>7.81</v>
      </c>
      <c r="O9" s="26">
        <v>8.31</v>
      </c>
      <c r="P9" s="27">
        <v>9.5299999999999994</v>
      </c>
      <c r="Q9" s="10">
        <f t="shared" si="0"/>
        <v>13.790989799999998</v>
      </c>
      <c r="R9" s="10" t="str">
        <f t="shared" si="1"/>
        <v>IF lncardten&gt;8.31 THEN lncardten=8.31;</v>
      </c>
    </row>
    <row r="10" spans="1:18" x14ac:dyDescent="0.3">
      <c r="A10" s="37" t="s">
        <v>12</v>
      </c>
      <c r="B10" s="26">
        <v>4994</v>
      </c>
      <c r="C10" s="26">
        <v>0</v>
      </c>
      <c r="D10" s="26">
        <v>16.6686023</v>
      </c>
      <c r="E10" s="26">
        <v>12.0192993</v>
      </c>
      <c r="F10" s="26">
        <v>0</v>
      </c>
      <c r="G10" s="26">
        <v>0</v>
      </c>
      <c r="H10" s="26">
        <v>1</v>
      </c>
      <c r="I10" s="26">
        <v>2</v>
      </c>
      <c r="J10" s="26">
        <v>6</v>
      </c>
      <c r="K10" s="26">
        <v>14</v>
      </c>
      <c r="L10" s="26">
        <v>26</v>
      </c>
      <c r="M10" s="26">
        <v>35</v>
      </c>
      <c r="N10" s="26">
        <v>38</v>
      </c>
      <c r="O10" s="26">
        <v>40</v>
      </c>
      <c r="P10" s="27">
        <v>40</v>
      </c>
      <c r="Q10" s="10">
        <f t="shared" si="0"/>
        <v>52.726500200000004</v>
      </c>
      <c r="R10" s="10" t="str">
        <f t="shared" si="1"/>
        <v>IF cardtenure&gt;40 THEN cardtenure=40;</v>
      </c>
    </row>
    <row r="11" spans="1:18" x14ac:dyDescent="0.3">
      <c r="A11" s="37" t="s">
        <v>34</v>
      </c>
      <c r="B11" s="26">
        <v>4994</v>
      </c>
      <c r="C11" s="26">
        <v>0</v>
      </c>
      <c r="D11" s="26">
        <v>2.1313575999999999</v>
      </c>
      <c r="E11" s="26">
        <v>1.3076543</v>
      </c>
      <c r="F11" s="26">
        <v>0</v>
      </c>
      <c r="G11" s="26">
        <v>0</v>
      </c>
      <c r="H11" s="26">
        <v>0</v>
      </c>
      <c r="I11" s="26">
        <v>1</v>
      </c>
      <c r="J11" s="26">
        <v>1</v>
      </c>
      <c r="K11" s="26">
        <v>2</v>
      </c>
      <c r="L11" s="26">
        <v>3</v>
      </c>
      <c r="M11" s="26">
        <v>4</v>
      </c>
      <c r="N11" s="26">
        <v>4</v>
      </c>
      <c r="O11" s="26">
        <v>6</v>
      </c>
      <c r="P11" s="27">
        <v>8</v>
      </c>
      <c r="Q11" s="10">
        <f t="shared" si="0"/>
        <v>6.0543204999999993</v>
      </c>
      <c r="R11" s="10" t="str">
        <f t="shared" si="1"/>
        <v>IF cars&gt;6 THEN cars=6;</v>
      </c>
    </row>
    <row r="12" spans="1:18" x14ac:dyDescent="0.3">
      <c r="A12" s="37" t="s">
        <v>70</v>
      </c>
      <c r="B12" s="26">
        <v>4994</v>
      </c>
      <c r="C12" s="26">
        <v>0</v>
      </c>
      <c r="D12" s="26">
        <v>23.237565100000001</v>
      </c>
      <c r="E12" s="26">
        <v>21.219639699999998</v>
      </c>
      <c r="F12" s="26">
        <v>-1</v>
      </c>
      <c r="G12" s="26">
        <v>-1</v>
      </c>
      <c r="H12" s="26">
        <v>-1</v>
      </c>
      <c r="I12" s="26">
        <v>2.5</v>
      </c>
      <c r="J12" s="26">
        <v>9.3000000000000007</v>
      </c>
      <c r="K12" s="26">
        <v>17</v>
      </c>
      <c r="L12" s="26">
        <v>31.1</v>
      </c>
      <c r="M12" s="26">
        <v>52.9</v>
      </c>
      <c r="N12" s="26">
        <v>72</v>
      </c>
      <c r="O12" s="26">
        <v>92.1</v>
      </c>
      <c r="P12" s="27">
        <v>99.6</v>
      </c>
      <c r="Q12" s="10">
        <f t="shared" si="0"/>
        <v>86.896484199999989</v>
      </c>
      <c r="R12" s="10" t="str">
        <f t="shared" si="1"/>
        <v>IF carvalue&gt;92.1 THEN carvalue=92.1;</v>
      </c>
    </row>
    <row r="13" spans="1:18" x14ac:dyDescent="0.3">
      <c r="A13" s="37" t="s">
        <v>74</v>
      </c>
      <c r="B13" s="26">
        <v>4994</v>
      </c>
      <c r="C13" s="26">
        <v>0</v>
      </c>
      <c r="D13" s="26">
        <v>2.9959951999999999</v>
      </c>
      <c r="E13" s="26">
        <v>2.7437426</v>
      </c>
      <c r="F13" s="26">
        <v>1</v>
      </c>
      <c r="G13" s="26">
        <v>1</v>
      </c>
      <c r="H13" s="26">
        <v>1</v>
      </c>
      <c r="I13" s="26">
        <v>1</v>
      </c>
      <c r="J13" s="26">
        <v>1</v>
      </c>
      <c r="K13" s="26">
        <v>1</v>
      </c>
      <c r="L13" s="26">
        <v>4</v>
      </c>
      <c r="M13" s="26">
        <v>8</v>
      </c>
      <c r="N13" s="26">
        <v>8</v>
      </c>
      <c r="O13" s="26">
        <v>10</v>
      </c>
      <c r="P13" s="27">
        <v>10</v>
      </c>
      <c r="Q13" s="10">
        <f t="shared" si="0"/>
        <v>11.227222999999999</v>
      </c>
      <c r="R13" s="10" t="str">
        <f t="shared" si="1"/>
        <v>IF commute&gt;10 THEN commute=10;</v>
      </c>
    </row>
    <row r="14" spans="1:18" x14ac:dyDescent="0.3">
      <c r="A14" s="37" t="s">
        <v>75</v>
      </c>
      <c r="B14" s="26">
        <v>4994</v>
      </c>
      <c r="C14" s="26">
        <v>0</v>
      </c>
      <c r="D14" s="26">
        <v>25.344613500000001</v>
      </c>
      <c r="E14" s="26">
        <v>5.8812251</v>
      </c>
      <c r="F14" s="26">
        <v>8</v>
      </c>
      <c r="G14" s="26">
        <v>13</v>
      </c>
      <c r="H14" s="26">
        <v>16</v>
      </c>
      <c r="I14" s="26">
        <v>18</v>
      </c>
      <c r="J14" s="26">
        <v>21</v>
      </c>
      <c r="K14" s="26">
        <v>25</v>
      </c>
      <c r="L14" s="26">
        <v>29</v>
      </c>
      <c r="M14" s="26">
        <v>33</v>
      </c>
      <c r="N14" s="26">
        <v>35</v>
      </c>
      <c r="O14" s="26">
        <v>41</v>
      </c>
      <c r="P14" s="27">
        <v>48</v>
      </c>
      <c r="Q14" s="10">
        <f t="shared" si="0"/>
        <v>42.988288799999999</v>
      </c>
      <c r="R14" s="10" t="str">
        <f t="shared" si="1"/>
        <v>IF commutetime&gt;41 THEN commutetime=41;</v>
      </c>
    </row>
    <row r="15" spans="1:18" x14ac:dyDescent="0.3">
      <c r="A15" s="37" t="s">
        <v>55</v>
      </c>
      <c r="B15" s="26">
        <v>4994</v>
      </c>
      <c r="C15" s="26">
        <v>0</v>
      </c>
      <c r="D15" s="26">
        <v>-0.13007009999999999</v>
      </c>
      <c r="E15" s="26">
        <v>1.2732182000000001</v>
      </c>
      <c r="F15" s="26">
        <v>-6.6</v>
      </c>
      <c r="G15" s="26">
        <v>-3.41</v>
      </c>
      <c r="H15" s="26">
        <v>-2.29</v>
      </c>
      <c r="I15" s="26">
        <v>-1.74</v>
      </c>
      <c r="J15" s="26">
        <v>-0.95</v>
      </c>
      <c r="K15" s="26">
        <v>-0.08</v>
      </c>
      <c r="L15" s="26">
        <v>0.72</v>
      </c>
      <c r="M15" s="26">
        <v>1.46</v>
      </c>
      <c r="N15" s="26">
        <v>1.86</v>
      </c>
      <c r="O15" s="26">
        <v>2.66</v>
      </c>
      <c r="P15" s="27">
        <v>4.6900000000000004</v>
      </c>
      <c r="Q15" s="10">
        <f t="shared" si="0"/>
        <v>3.6895845</v>
      </c>
      <c r="R15" s="10" t="str">
        <f t="shared" si="1"/>
        <v>IF lncreddebt&gt;2.66 THEN lncreddebt=2.66;</v>
      </c>
    </row>
    <row r="16" spans="1:18" x14ac:dyDescent="0.3">
      <c r="A16" s="37" t="s">
        <v>30</v>
      </c>
      <c r="B16" s="26">
        <v>4994</v>
      </c>
      <c r="C16" s="26">
        <v>0</v>
      </c>
      <c r="D16" s="26">
        <v>9.9531237000000008</v>
      </c>
      <c r="E16" s="26">
        <v>6.3970789000000003</v>
      </c>
      <c r="F16" s="26">
        <v>0.1</v>
      </c>
      <c r="G16" s="26">
        <v>0.7</v>
      </c>
      <c r="H16" s="26">
        <v>1.9</v>
      </c>
      <c r="I16" s="26">
        <v>2.8</v>
      </c>
      <c r="J16" s="26">
        <v>5.0999999999999996</v>
      </c>
      <c r="K16" s="26">
        <v>8.8000000000000007</v>
      </c>
      <c r="L16" s="26">
        <v>13.6</v>
      </c>
      <c r="M16" s="26">
        <v>18.600000000000001</v>
      </c>
      <c r="N16" s="26">
        <v>22.2</v>
      </c>
      <c r="O16" s="26">
        <v>29.2</v>
      </c>
      <c r="P16" s="27">
        <v>43.1</v>
      </c>
      <c r="Q16" s="10">
        <f t="shared" si="0"/>
        <v>29.144360400000004</v>
      </c>
      <c r="R16" s="10" t="str">
        <f t="shared" si="1"/>
        <v>IF debtinc&gt;29.2 THEN debtinc=29.2;</v>
      </c>
    </row>
    <row r="17" spans="1:18" x14ac:dyDescent="0.3">
      <c r="A17" s="37" t="s">
        <v>28</v>
      </c>
      <c r="B17" s="26">
        <v>4994</v>
      </c>
      <c r="C17" s="26">
        <v>0</v>
      </c>
      <c r="D17" s="26">
        <v>14.544052900000001</v>
      </c>
      <c r="E17" s="26">
        <v>3.2815908</v>
      </c>
      <c r="F17" s="26">
        <v>6</v>
      </c>
      <c r="G17" s="26">
        <v>8</v>
      </c>
      <c r="H17" s="26">
        <v>9</v>
      </c>
      <c r="I17" s="26">
        <v>10</v>
      </c>
      <c r="J17" s="26">
        <v>12</v>
      </c>
      <c r="K17" s="26">
        <v>14</v>
      </c>
      <c r="L17" s="26">
        <v>17</v>
      </c>
      <c r="M17" s="26">
        <v>19</v>
      </c>
      <c r="N17" s="26">
        <v>20</v>
      </c>
      <c r="O17" s="26">
        <v>21</v>
      </c>
      <c r="P17" s="27">
        <v>23</v>
      </c>
      <c r="Q17" s="10">
        <f t="shared" si="0"/>
        <v>24.388825300000001</v>
      </c>
      <c r="R17" s="10" t="str">
        <f t="shared" si="1"/>
        <v>IF ed&gt;21 THEN ed=21;</v>
      </c>
    </row>
    <row r="18" spans="1:18" x14ac:dyDescent="0.3">
      <c r="A18" s="37" t="s">
        <v>21</v>
      </c>
      <c r="B18" s="26">
        <v>4994</v>
      </c>
      <c r="C18" s="26">
        <v>0</v>
      </c>
      <c r="D18" s="26">
        <v>9.7322787000000002</v>
      </c>
      <c r="E18" s="26">
        <v>9.6921268999999999</v>
      </c>
      <c r="F18" s="26">
        <v>0</v>
      </c>
      <c r="G18" s="26">
        <v>0</v>
      </c>
      <c r="H18" s="26">
        <v>0</v>
      </c>
      <c r="I18" s="26">
        <v>0</v>
      </c>
      <c r="J18" s="26">
        <v>2</v>
      </c>
      <c r="K18" s="26">
        <v>7</v>
      </c>
      <c r="L18" s="26">
        <v>15</v>
      </c>
      <c r="M18" s="26">
        <v>25</v>
      </c>
      <c r="N18" s="26">
        <v>31</v>
      </c>
      <c r="O18" s="26">
        <v>39</v>
      </c>
      <c r="P18" s="27">
        <v>52</v>
      </c>
      <c r="Q18" s="10">
        <f t="shared" si="0"/>
        <v>38.808659400000003</v>
      </c>
      <c r="R18" s="10" t="str">
        <f t="shared" si="1"/>
        <v>IF employ&gt;39 THEN employ=39;</v>
      </c>
    </row>
    <row r="19" spans="1:18" x14ac:dyDescent="0.3">
      <c r="A19" s="37" t="s">
        <v>212</v>
      </c>
      <c r="B19" s="26">
        <v>4994</v>
      </c>
      <c r="C19" s="26">
        <v>0</v>
      </c>
      <c r="D19" s="26">
        <v>1.2269463</v>
      </c>
      <c r="E19" s="26">
        <v>1.7145486000000001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3.43</v>
      </c>
      <c r="M19" s="26">
        <v>3.75</v>
      </c>
      <c r="N19" s="26">
        <v>3.89</v>
      </c>
      <c r="O19" s="26">
        <v>4.1500000000000004</v>
      </c>
      <c r="P19" s="27">
        <v>4.67</v>
      </c>
      <c r="Q19" s="10">
        <f t="shared" si="0"/>
        <v>6.3705920999999996</v>
      </c>
      <c r="R19" s="10" t="str">
        <f t="shared" si="1"/>
        <v>IF lnequipmon&gt;4.15 THEN lnequipmon=4.15;</v>
      </c>
    </row>
    <row r="20" spans="1:18" x14ac:dyDescent="0.3">
      <c r="A20" s="37" t="s">
        <v>213</v>
      </c>
      <c r="B20" s="26">
        <v>4994</v>
      </c>
      <c r="C20" s="26">
        <v>0</v>
      </c>
      <c r="D20" s="26">
        <v>2.2993692000000001</v>
      </c>
      <c r="E20" s="26">
        <v>3.2739425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6.23</v>
      </c>
      <c r="M20" s="26">
        <v>7.56</v>
      </c>
      <c r="N20" s="26">
        <v>7.86</v>
      </c>
      <c r="O20" s="26">
        <v>8.2100000000000009</v>
      </c>
      <c r="P20" s="27">
        <v>8.7799999999999994</v>
      </c>
      <c r="Q20" s="10">
        <f t="shared" si="0"/>
        <v>12.121196699999999</v>
      </c>
      <c r="R20" s="10" t="str">
        <f t="shared" si="1"/>
        <v>IF lnequipten&gt;8.21 THEN lnequipten=8.21;</v>
      </c>
    </row>
    <row r="21" spans="1:18" x14ac:dyDescent="0.3">
      <c r="A21" s="37" t="s">
        <v>121</v>
      </c>
      <c r="B21" s="26">
        <v>4994</v>
      </c>
      <c r="C21" s="26">
        <v>0</v>
      </c>
      <c r="D21" s="26">
        <v>19.6485783</v>
      </c>
      <c r="E21" s="26">
        <v>5.1640861999999998</v>
      </c>
      <c r="F21" s="26">
        <v>0</v>
      </c>
      <c r="G21" s="26">
        <v>0</v>
      </c>
      <c r="H21" s="26">
        <v>12</v>
      </c>
      <c r="I21" s="26">
        <v>14</v>
      </c>
      <c r="J21" s="26">
        <v>17</v>
      </c>
      <c r="K21" s="26">
        <v>20</v>
      </c>
      <c r="L21" s="26">
        <v>23</v>
      </c>
      <c r="M21" s="26">
        <v>26</v>
      </c>
      <c r="N21" s="26">
        <v>28</v>
      </c>
      <c r="O21" s="26">
        <v>31</v>
      </c>
      <c r="P21" s="27">
        <v>36</v>
      </c>
      <c r="Q21" s="10">
        <f t="shared" si="0"/>
        <v>35.140836899999996</v>
      </c>
      <c r="R21" s="10" t="str">
        <f t="shared" si="1"/>
        <v>IF hourstv&gt;31 THEN hourstv=31;</v>
      </c>
    </row>
    <row r="22" spans="1:18" x14ac:dyDescent="0.3">
      <c r="A22" s="37" t="s">
        <v>24</v>
      </c>
      <c r="B22" s="26">
        <v>4994</v>
      </c>
      <c r="C22" s="26">
        <v>0</v>
      </c>
      <c r="D22" s="26">
        <v>3.7000320000000002</v>
      </c>
      <c r="E22" s="26">
        <v>0.74660020000000005</v>
      </c>
      <c r="F22" s="26">
        <v>2.2000000000000002</v>
      </c>
      <c r="G22" s="26">
        <v>2.2000000000000002</v>
      </c>
      <c r="H22" s="26">
        <v>2.56</v>
      </c>
      <c r="I22" s="26">
        <v>2.77</v>
      </c>
      <c r="J22" s="26">
        <v>3.18</v>
      </c>
      <c r="K22" s="26">
        <v>3.64</v>
      </c>
      <c r="L22" s="26">
        <v>4.2</v>
      </c>
      <c r="M22" s="26">
        <v>4.6900000000000004</v>
      </c>
      <c r="N22" s="26">
        <v>4.99</v>
      </c>
      <c r="O22" s="26">
        <v>5.61</v>
      </c>
      <c r="P22" s="27">
        <v>6.98</v>
      </c>
      <c r="Q22" s="10">
        <f t="shared" si="0"/>
        <v>5.9398326000000008</v>
      </c>
      <c r="R22" s="10" t="str">
        <f t="shared" si="1"/>
        <v>IF lninc&gt;5.61 THEN lninc=5.61;</v>
      </c>
    </row>
    <row r="23" spans="1:18" x14ac:dyDescent="0.3">
      <c r="A23" s="37" t="s">
        <v>96</v>
      </c>
      <c r="B23" s="26">
        <v>4994</v>
      </c>
      <c r="C23" s="26">
        <v>0</v>
      </c>
      <c r="D23" s="26">
        <v>2.2890207999999999</v>
      </c>
      <c r="E23" s="26">
        <v>0.77525129999999998</v>
      </c>
      <c r="F23" s="26">
        <v>-0.11</v>
      </c>
      <c r="G23" s="26">
        <v>0.62</v>
      </c>
      <c r="H23" s="26">
        <v>1.06</v>
      </c>
      <c r="I23" s="26">
        <v>1.31</v>
      </c>
      <c r="J23" s="26">
        <v>1.74</v>
      </c>
      <c r="K23" s="26">
        <v>2.2599999999999998</v>
      </c>
      <c r="L23" s="26">
        <v>2.81</v>
      </c>
      <c r="M23" s="26">
        <v>3.3</v>
      </c>
      <c r="N23" s="26">
        <v>3.61</v>
      </c>
      <c r="O23" s="26">
        <v>4.18</v>
      </c>
      <c r="P23" s="27">
        <v>5.19</v>
      </c>
      <c r="Q23" s="10">
        <f t="shared" si="0"/>
        <v>4.6147746999999999</v>
      </c>
      <c r="R23" s="10" t="str">
        <f t="shared" si="1"/>
        <v>IF lnlongmon&gt;4.18 THEN lnlongmon=4.18;</v>
      </c>
    </row>
    <row r="24" spans="1:18" x14ac:dyDescent="0.3">
      <c r="A24" s="37" t="s">
        <v>98</v>
      </c>
      <c r="B24" s="26">
        <v>4994</v>
      </c>
      <c r="C24" s="26">
        <v>0</v>
      </c>
      <c r="D24" s="26">
        <v>5.6114136999999999</v>
      </c>
      <c r="E24" s="26">
        <v>1.6494416999999999</v>
      </c>
      <c r="F24" s="26">
        <v>-0.11</v>
      </c>
      <c r="G24" s="26">
        <v>0.88</v>
      </c>
      <c r="H24" s="26">
        <v>2.5299999999999998</v>
      </c>
      <c r="I24" s="26">
        <v>3.34</v>
      </c>
      <c r="J24" s="26">
        <v>4.6500000000000004</v>
      </c>
      <c r="K24" s="26">
        <v>5.86</v>
      </c>
      <c r="L24" s="26">
        <v>6.82</v>
      </c>
      <c r="M24" s="26">
        <v>7.5</v>
      </c>
      <c r="N24" s="26">
        <v>7.85</v>
      </c>
      <c r="O24" s="26">
        <v>8.4600000000000009</v>
      </c>
      <c r="P24" s="27">
        <v>9.48</v>
      </c>
      <c r="Q24" s="10">
        <f t="shared" si="0"/>
        <v>10.5597388</v>
      </c>
      <c r="R24" s="10" t="str">
        <f t="shared" si="1"/>
        <v>IF lnlongten&gt;8.46 THEN lnlongten=8.46;</v>
      </c>
    </row>
    <row r="25" spans="1:18" x14ac:dyDescent="0.3">
      <c r="A25" s="37" t="s">
        <v>56</v>
      </c>
      <c r="B25" s="26">
        <v>4994</v>
      </c>
      <c r="C25" s="26">
        <v>0</v>
      </c>
      <c r="D25" s="26">
        <v>0.69696239999999998</v>
      </c>
      <c r="E25" s="26">
        <v>1.12879</v>
      </c>
      <c r="F25" s="26">
        <v>-4.09</v>
      </c>
      <c r="G25" s="26">
        <v>-2.17</v>
      </c>
      <c r="H25" s="26">
        <v>-1.25</v>
      </c>
      <c r="I25" s="26">
        <v>-0.78</v>
      </c>
      <c r="J25" s="26">
        <v>-0.02</v>
      </c>
      <c r="K25" s="26">
        <v>0.74</v>
      </c>
      <c r="L25" s="26">
        <v>1.46</v>
      </c>
      <c r="M25" s="26">
        <v>2.09</v>
      </c>
      <c r="N25" s="26">
        <v>2.4700000000000002</v>
      </c>
      <c r="O25" s="26">
        <v>3.19</v>
      </c>
      <c r="P25" s="27">
        <v>4.95</v>
      </c>
      <c r="Q25" s="10">
        <f t="shared" si="0"/>
        <v>4.0833323999999998</v>
      </c>
      <c r="R25" s="10" t="str">
        <f t="shared" si="1"/>
        <v>IF lnothdebt&gt;3.19 THEN lnothdebt=3.19;</v>
      </c>
    </row>
    <row r="26" spans="1:18" x14ac:dyDescent="0.3">
      <c r="A26" s="37" t="s">
        <v>47</v>
      </c>
      <c r="B26" s="26">
        <v>4994</v>
      </c>
      <c r="C26" s="26">
        <v>0</v>
      </c>
      <c r="D26" s="26">
        <v>3.0662794999999998</v>
      </c>
      <c r="E26" s="26">
        <v>3.4127581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2</v>
      </c>
      <c r="L26" s="26">
        <v>5</v>
      </c>
      <c r="M26" s="26">
        <v>8</v>
      </c>
      <c r="N26" s="26">
        <v>10</v>
      </c>
      <c r="O26" s="26">
        <v>13</v>
      </c>
      <c r="P26" s="27">
        <v>21</v>
      </c>
      <c r="Q26" s="10">
        <f t="shared" si="0"/>
        <v>13.304553800000001</v>
      </c>
      <c r="R26" s="10" t="str">
        <f t="shared" si="1"/>
        <v>IF pets&gt;13 THEN pets=13;</v>
      </c>
    </row>
    <row r="27" spans="1:18" x14ac:dyDescent="0.3">
      <c r="A27" s="37" t="s">
        <v>59</v>
      </c>
      <c r="B27" s="26">
        <v>4994</v>
      </c>
      <c r="C27" s="26">
        <v>0</v>
      </c>
      <c r="D27" s="26">
        <v>2.2032438999999999</v>
      </c>
      <c r="E27" s="26">
        <v>1.3935782999999999</v>
      </c>
      <c r="F27" s="26">
        <v>1</v>
      </c>
      <c r="G27" s="26">
        <v>1</v>
      </c>
      <c r="H27" s="26">
        <v>1</v>
      </c>
      <c r="I27" s="26">
        <v>1</v>
      </c>
      <c r="J27" s="26">
        <v>1</v>
      </c>
      <c r="K27" s="26">
        <v>2</v>
      </c>
      <c r="L27" s="26">
        <v>3</v>
      </c>
      <c r="M27" s="26">
        <v>4</v>
      </c>
      <c r="N27" s="26">
        <v>5</v>
      </c>
      <c r="O27" s="26">
        <v>6</v>
      </c>
      <c r="P27" s="27">
        <v>9</v>
      </c>
      <c r="Q27" s="10">
        <f t="shared" si="0"/>
        <v>6.3839787999999995</v>
      </c>
      <c r="R27" s="10" t="str">
        <f t="shared" si="1"/>
        <v>IF reside&gt;6 THEN reside=6;</v>
      </c>
    </row>
    <row r="28" spans="1:18" x14ac:dyDescent="0.3">
      <c r="A28" s="37" t="s">
        <v>57</v>
      </c>
      <c r="B28" s="26">
        <v>4994</v>
      </c>
      <c r="C28" s="26">
        <v>0</v>
      </c>
      <c r="D28" s="26">
        <v>6.1141370000000004</v>
      </c>
      <c r="E28" s="26">
        <v>7.7452031000000003</v>
      </c>
      <c r="F28" s="26">
        <v>-1</v>
      </c>
      <c r="G28" s="26">
        <v>-1</v>
      </c>
      <c r="H28" s="26">
        <v>-1</v>
      </c>
      <c r="I28" s="26">
        <v>-1</v>
      </c>
      <c r="J28" s="26">
        <v>-1</v>
      </c>
      <c r="K28" s="26">
        <v>-1</v>
      </c>
      <c r="L28" s="26">
        <v>14</v>
      </c>
      <c r="M28" s="26">
        <v>16</v>
      </c>
      <c r="N28" s="26">
        <v>18</v>
      </c>
      <c r="O28" s="26">
        <v>20</v>
      </c>
      <c r="P28" s="27">
        <v>24</v>
      </c>
      <c r="Q28" s="10">
        <f t="shared" si="0"/>
        <v>29.3497463</v>
      </c>
      <c r="R28" s="10" t="str">
        <f t="shared" si="1"/>
        <v>IF spoused&gt;20 THEN spoused=20;</v>
      </c>
    </row>
    <row r="29" spans="1:18" x14ac:dyDescent="0.3">
      <c r="A29" s="37" t="s">
        <v>19</v>
      </c>
      <c r="B29" s="26">
        <v>4994</v>
      </c>
      <c r="C29" s="26">
        <v>0</v>
      </c>
      <c r="D29" s="26">
        <v>38.230476600000003</v>
      </c>
      <c r="E29" s="26">
        <v>22.650125500000001</v>
      </c>
      <c r="F29" s="26">
        <v>1</v>
      </c>
      <c r="G29" s="26">
        <v>1</v>
      </c>
      <c r="H29" s="26">
        <v>4</v>
      </c>
      <c r="I29" s="26">
        <v>7</v>
      </c>
      <c r="J29" s="26">
        <v>18</v>
      </c>
      <c r="K29" s="26">
        <v>38</v>
      </c>
      <c r="L29" s="26">
        <v>59</v>
      </c>
      <c r="M29" s="26">
        <v>69</v>
      </c>
      <c r="N29" s="26">
        <v>72</v>
      </c>
      <c r="O29" s="26">
        <v>72</v>
      </c>
      <c r="P29" s="27">
        <v>72</v>
      </c>
      <c r="Q29" s="10">
        <f t="shared" si="0"/>
        <v>106.18085310000001</v>
      </c>
      <c r="R29" s="10" t="str">
        <f t="shared" si="1"/>
        <v>IF tenure&gt;72 THEN tenure=72;</v>
      </c>
    </row>
    <row r="30" spans="1:18" x14ac:dyDescent="0.3">
      <c r="A30" s="37" t="s">
        <v>214</v>
      </c>
      <c r="B30" s="26">
        <v>4994</v>
      </c>
      <c r="C30" s="26">
        <v>0</v>
      </c>
      <c r="D30" s="26">
        <v>1.5430155999999999</v>
      </c>
      <c r="E30" s="26">
        <v>1.6437339</v>
      </c>
      <c r="F30" s="26">
        <v>0</v>
      </c>
      <c r="G30" s="26">
        <v>0</v>
      </c>
      <c r="H30" s="26">
        <v>0</v>
      </c>
      <c r="I30" s="26">
        <v>0</v>
      </c>
      <c r="J30" s="26">
        <v>0</v>
      </c>
      <c r="K30" s="26">
        <v>0</v>
      </c>
      <c r="L30" s="26">
        <v>3.2</v>
      </c>
      <c r="M30" s="26">
        <v>3.57</v>
      </c>
      <c r="N30" s="26">
        <v>3.77</v>
      </c>
      <c r="O30" s="26">
        <v>4.07</v>
      </c>
      <c r="P30" s="27">
        <v>4.62</v>
      </c>
      <c r="Q30" s="10">
        <f t="shared" si="0"/>
        <v>6.4742172999999994</v>
      </c>
      <c r="R30" s="10" t="str">
        <f t="shared" si="1"/>
        <v>IF lntollmon&gt;4.07 THEN lntollmon=4.07;</v>
      </c>
    </row>
    <row r="31" spans="1:18" x14ac:dyDescent="0.3">
      <c r="A31" s="37" t="s">
        <v>215</v>
      </c>
      <c r="B31" s="26">
        <v>4994</v>
      </c>
      <c r="C31" s="26">
        <v>0</v>
      </c>
      <c r="D31" s="26">
        <v>3.1327031999999999</v>
      </c>
      <c r="E31" s="26">
        <v>3.3949881999999998</v>
      </c>
      <c r="F31" s="26">
        <v>0</v>
      </c>
      <c r="G31" s="26">
        <v>0</v>
      </c>
      <c r="H31" s="26">
        <v>0</v>
      </c>
      <c r="I31" s="26">
        <v>0</v>
      </c>
      <c r="J31" s="26">
        <v>0</v>
      </c>
      <c r="K31" s="26">
        <v>0</v>
      </c>
      <c r="L31" s="26">
        <v>6.79</v>
      </c>
      <c r="M31" s="26">
        <v>7.56</v>
      </c>
      <c r="N31" s="26">
        <v>7.87</v>
      </c>
      <c r="O31" s="26">
        <v>8.2899999999999991</v>
      </c>
      <c r="P31" s="27">
        <v>8.84</v>
      </c>
      <c r="Q31" s="10">
        <f t="shared" si="0"/>
        <v>13.317667799999999</v>
      </c>
      <c r="R31" s="10" t="str">
        <f t="shared" si="1"/>
        <v>IF lntollten&gt;8.29 THEN lntollten=8.29;</v>
      </c>
    </row>
    <row r="32" spans="1:18" x14ac:dyDescent="0.3">
      <c r="A32" s="37" t="s">
        <v>216</v>
      </c>
      <c r="B32" s="26">
        <v>4994</v>
      </c>
      <c r="C32" s="26">
        <v>0</v>
      </c>
      <c r="D32" s="26">
        <v>0.96932720000000006</v>
      </c>
      <c r="E32" s="26">
        <v>1.6111218</v>
      </c>
      <c r="F32" s="26">
        <v>0</v>
      </c>
      <c r="G32" s="26">
        <v>0</v>
      </c>
      <c r="H32" s="26">
        <v>0</v>
      </c>
      <c r="I32" s="26">
        <v>0</v>
      </c>
      <c r="J32" s="26">
        <v>0</v>
      </c>
      <c r="K32" s="26">
        <v>0</v>
      </c>
      <c r="L32" s="26">
        <v>3.04</v>
      </c>
      <c r="M32" s="26">
        <v>3.71</v>
      </c>
      <c r="N32" s="26">
        <v>3.94</v>
      </c>
      <c r="O32" s="26">
        <v>4.37</v>
      </c>
      <c r="P32" s="27">
        <v>5.23</v>
      </c>
      <c r="Q32" s="10">
        <f t="shared" si="0"/>
        <v>5.8026926000000003</v>
      </c>
      <c r="R32" s="10" t="str">
        <f t="shared" si="1"/>
        <v>IF lnwiremon&gt;4.37 THEN lnwiremon=4.37;</v>
      </c>
    </row>
    <row r="33" spans="1:18" x14ac:dyDescent="0.3">
      <c r="A33" s="37" t="s">
        <v>217</v>
      </c>
      <c r="B33" s="26">
        <v>4994</v>
      </c>
      <c r="C33" s="26">
        <v>0</v>
      </c>
      <c r="D33" s="26">
        <v>1.8307929999999999</v>
      </c>
      <c r="E33" s="26">
        <v>3.0914882000000001</v>
      </c>
      <c r="F33" s="26">
        <v>0</v>
      </c>
      <c r="G33" s="26">
        <v>0</v>
      </c>
      <c r="H33" s="26">
        <v>0</v>
      </c>
      <c r="I33" s="26">
        <v>0</v>
      </c>
      <c r="J33" s="26">
        <v>0</v>
      </c>
      <c r="K33" s="26">
        <v>0</v>
      </c>
      <c r="L33" s="26">
        <v>4.51</v>
      </c>
      <c r="M33" s="26">
        <v>7.48</v>
      </c>
      <c r="N33" s="26">
        <v>7.9</v>
      </c>
      <c r="O33" s="26">
        <v>8.42</v>
      </c>
      <c r="P33" s="27">
        <v>9.4600000000000009</v>
      </c>
      <c r="Q33" s="10">
        <f t="shared" si="0"/>
        <v>11.1052576</v>
      </c>
      <c r="R33" s="10" t="str">
        <f t="shared" si="1"/>
        <v>IF lnwireten&gt;8.42 THEN lnwireten=8.42;</v>
      </c>
    </row>
  </sheetData>
  <mergeCells count="1">
    <mergeCell ref="A1:P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E62"/>
  <sheetViews>
    <sheetView zoomScale="68" zoomScaleNormal="68" workbookViewId="0">
      <selection activeCell="I54" sqref="I50:I54"/>
    </sheetView>
  </sheetViews>
  <sheetFormatPr defaultRowHeight="14.4" x14ac:dyDescent="0.3"/>
  <cols>
    <col min="1" max="1" width="15.77734375" customWidth="1"/>
    <col min="2" max="2" width="15.5546875" customWidth="1"/>
  </cols>
  <sheetData>
    <row r="1" spans="1:31" x14ac:dyDescent="0.3">
      <c r="A1" s="55" t="s">
        <v>199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</row>
    <row r="2" spans="1:31" ht="15" thickBot="1" x14ac:dyDescent="0.35">
      <c r="A2" s="57" t="s">
        <v>200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</row>
    <row r="3" spans="1:31" ht="27.6" thickBot="1" x14ac:dyDescent="0.35">
      <c r="A3" s="38"/>
      <c r="B3" s="24" t="s">
        <v>192</v>
      </c>
      <c r="C3" s="24" t="s">
        <v>74</v>
      </c>
      <c r="D3" s="24" t="s">
        <v>75</v>
      </c>
      <c r="E3" s="24" t="s">
        <v>28</v>
      </c>
      <c r="F3" s="24" t="s">
        <v>121</v>
      </c>
      <c r="G3" s="24" t="s">
        <v>193</v>
      </c>
      <c r="H3" s="24" t="s">
        <v>194</v>
      </c>
      <c r="I3" s="24" t="s">
        <v>195</v>
      </c>
      <c r="J3" s="24" t="s">
        <v>210</v>
      </c>
      <c r="K3" s="24" t="s">
        <v>211</v>
      </c>
      <c r="L3" s="24" t="s">
        <v>55</v>
      </c>
      <c r="M3" s="24" t="s">
        <v>212</v>
      </c>
      <c r="N3" s="24" t="s">
        <v>213</v>
      </c>
      <c r="O3" s="24" t="s">
        <v>24</v>
      </c>
      <c r="P3" s="24" t="s">
        <v>96</v>
      </c>
      <c r="Q3" s="24" t="s">
        <v>98</v>
      </c>
      <c r="R3" s="24" t="s">
        <v>56</v>
      </c>
      <c r="S3" s="24" t="s">
        <v>214</v>
      </c>
      <c r="T3" s="24" t="s">
        <v>215</v>
      </c>
      <c r="U3" s="24" t="s">
        <v>216</v>
      </c>
      <c r="V3" s="24" t="s">
        <v>217</v>
      </c>
      <c r="W3" s="24" t="s">
        <v>47</v>
      </c>
      <c r="X3" s="24" t="s">
        <v>59</v>
      </c>
      <c r="Y3" s="24" t="s">
        <v>196</v>
      </c>
      <c r="Z3" s="24" t="s">
        <v>218</v>
      </c>
      <c r="AA3" s="24" t="s">
        <v>219</v>
      </c>
      <c r="AB3" s="24" t="s">
        <v>197</v>
      </c>
      <c r="AC3" s="24" t="s">
        <v>198</v>
      </c>
      <c r="AD3" s="28" t="s">
        <v>188</v>
      </c>
    </row>
    <row r="4" spans="1:31" ht="15" thickBot="1" x14ac:dyDescent="0.35">
      <c r="A4" s="53" t="s">
        <v>192</v>
      </c>
      <c r="B4" s="59">
        <v>1</v>
      </c>
      <c r="C4" s="26">
        <v>-8.2699999999999996E-3</v>
      </c>
      <c r="D4" s="26">
        <v>5.3E-3</v>
      </c>
      <c r="E4" s="26">
        <v>9.7589999999999996E-2</v>
      </c>
      <c r="F4" s="26">
        <v>4.759E-2</v>
      </c>
      <c r="G4" s="26">
        <v>1.9810000000000001E-2</v>
      </c>
      <c r="H4" s="26">
        <v>0.21592</v>
      </c>
      <c r="I4" s="26">
        <v>8.7620000000000003E-2</v>
      </c>
      <c r="J4" s="26">
        <v>1.8450000000000001E-2</v>
      </c>
      <c r="K4" s="26">
        <v>2.7990000000000001E-2</v>
      </c>
      <c r="L4" s="26">
        <v>0.24687000000000001</v>
      </c>
      <c r="M4" s="26">
        <v>5.7140000000000003E-2</v>
      </c>
      <c r="N4" s="26">
        <v>6.1289999999999997E-2</v>
      </c>
      <c r="O4" s="26">
        <v>0.40133000000000002</v>
      </c>
      <c r="P4" s="26">
        <v>4.24E-2</v>
      </c>
      <c r="Q4" s="26">
        <v>5.4739999999999997E-2</v>
      </c>
      <c r="R4" s="26">
        <v>0.26907999999999999</v>
      </c>
      <c r="S4" s="26">
        <v>6.1510000000000002E-2</v>
      </c>
      <c r="T4" s="26">
        <v>6.7470000000000002E-2</v>
      </c>
      <c r="U4" s="26">
        <v>8.0110000000000001E-2</v>
      </c>
      <c r="V4" s="26">
        <v>8.6150000000000004E-2</v>
      </c>
      <c r="W4" s="26">
        <v>-5.47E-3</v>
      </c>
      <c r="X4" s="26">
        <v>5.4599999999999996E-3</v>
      </c>
      <c r="Y4" s="26">
        <v>1.8759999999999999E-2</v>
      </c>
      <c r="Z4" s="26">
        <v>6.1890000000000001E-2</v>
      </c>
      <c r="AA4" s="26">
        <v>6.1890000000000001E-2</v>
      </c>
      <c r="AB4" s="26">
        <v>1.3950000000000001E-2</v>
      </c>
      <c r="AC4" s="26">
        <v>5.4210000000000001E-2</v>
      </c>
      <c r="AD4" s="27">
        <v>0.89363000000000004</v>
      </c>
      <c r="AE4" s="19">
        <v>1</v>
      </c>
    </row>
    <row r="5" spans="1:31" ht="15" hidden="1" thickBot="1" x14ac:dyDescent="0.35">
      <c r="A5" s="54"/>
      <c r="B5" s="60"/>
      <c r="C5" s="33">
        <v>0.55900000000000005</v>
      </c>
      <c r="D5" s="33">
        <v>0.70789999999999997</v>
      </c>
      <c r="E5" s="33" t="s">
        <v>148</v>
      </c>
      <c r="F5" s="33">
        <v>8.0000000000000004E-4</v>
      </c>
      <c r="G5" s="33">
        <v>0.16159999999999999</v>
      </c>
      <c r="H5" s="33" t="s">
        <v>148</v>
      </c>
      <c r="I5" s="33" t="s">
        <v>148</v>
      </c>
      <c r="J5" s="33">
        <v>0.1923</v>
      </c>
      <c r="K5" s="33">
        <v>4.7899999999999998E-2</v>
      </c>
      <c r="L5" s="33" t="s">
        <v>148</v>
      </c>
      <c r="M5" s="33" t="s">
        <v>148</v>
      </c>
      <c r="N5" s="33" t="s">
        <v>148</v>
      </c>
      <c r="O5" s="33" t="s">
        <v>148</v>
      </c>
      <c r="P5" s="33">
        <v>2.7000000000000001E-3</v>
      </c>
      <c r="Q5" s="33">
        <v>1E-4</v>
      </c>
      <c r="R5" s="33" t="s">
        <v>148</v>
      </c>
      <c r="S5" s="33" t="s">
        <v>148</v>
      </c>
      <c r="T5" s="33" t="s">
        <v>148</v>
      </c>
      <c r="U5" s="33" t="s">
        <v>148</v>
      </c>
      <c r="V5" s="33" t="s">
        <v>148</v>
      </c>
      <c r="W5" s="33">
        <v>0.69899999999999995</v>
      </c>
      <c r="X5" s="33">
        <v>0.69969999999999999</v>
      </c>
      <c r="Y5" s="33">
        <v>0.185</v>
      </c>
      <c r="Z5" s="33" t="s">
        <v>148</v>
      </c>
      <c r="AA5" s="33" t="s">
        <v>148</v>
      </c>
      <c r="AB5" s="33">
        <v>0.32429999999999998</v>
      </c>
      <c r="AC5" s="33">
        <v>1E-4</v>
      </c>
      <c r="AD5" s="39" t="s">
        <v>148</v>
      </c>
      <c r="AE5" s="20">
        <v>0</v>
      </c>
    </row>
    <row r="6" spans="1:31" ht="15" thickBot="1" x14ac:dyDescent="0.35">
      <c r="A6" s="53" t="s">
        <v>74</v>
      </c>
      <c r="B6" s="26">
        <v>-8.2699999999999996E-3</v>
      </c>
      <c r="C6" s="61">
        <v>1</v>
      </c>
      <c r="D6" s="26">
        <v>0.06</v>
      </c>
      <c r="E6" s="26">
        <v>9.7000000000000003E-3</v>
      </c>
      <c r="F6" s="26">
        <v>-1.39E-3</v>
      </c>
      <c r="G6" s="26">
        <v>-0.61528000000000005</v>
      </c>
      <c r="H6" s="26">
        <v>-0.26282</v>
      </c>
      <c r="I6" s="26">
        <v>-6.3E-3</v>
      </c>
      <c r="J6" s="26">
        <v>-5.5799999999999999E-3</v>
      </c>
      <c r="K6" s="26">
        <v>-7.5399999999999998E-3</v>
      </c>
      <c r="L6" s="26">
        <v>-9.4599999999999997E-3</v>
      </c>
      <c r="M6" s="26">
        <v>1.08E-3</v>
      </c>
      <c r="N6" s="26">
        <v>1.9000000000000001E-4</v>
      </c>
      <c r="O6" s="26">
        <v>-2.291E-2</v>
      </c>
      <c r="P6" s="26">
        <v>4.9300000000000004E-3</v>
      </c>
      <c r="Q6" s="26">
        <v>2.2799999999999999E-3</v>
      </c>
      <c r="R6" s="26">
        <v>-3.1820000000000001E-2</v>
      </c>
      <c r="S6" s="26">
        <v>8.1899999999999994E-3</v>
      </c>
      <c r="T6" s="26">
        <v>6.7799999999999996E-3</v>
      </c>
      <c r="U6" s="26">
        <v>2.5930000000000002E-2</v>
      </c>
      <c r="V6" s="26">
        <v>2.5080000000000002E-2</v>
      </c>
      <c r="W6" s="26">
        <v>2.9399999999999999E-3</v>
      </c>
      <c r="X6" s="26">
        <v>2.724E-2</v>
      </c>
      <c r="Y6" s="26">
        <v>-7.1000000000000002E-4</v>
      </c>
      <c r="Z6" s="26">
        <v>2.5100000000000001E-3</v>
      </c>
      <c r="AA6" s="26">
        <v>2.5100000000000001E-3</v>
      </c>
      <c r="AB6" s="26">
        <v>-1.2659999999999999E-2</v>
      </c>
      <c r="AC6" s="26">
        <v>-2.5000000000000001E-4</v>
      </c>
      <c r="AD6" s="27">
        <v>-8.1099999999999992E-3</v>
      </c>
      <c r="AE6" s="19">
        <v>1</v>
      </c>
    </row>
    <row r="7" spans="1:31" ht="15" hidden="1" thickBot="1" x14ac:dyDescent="0.35">
      <c r="A7" s="54"/>
      <c r="B7" s="33">
        <v>0.55900000000000005</v>
      </c>
      <c r="C7" s="62"/>
      <c r="D7" s="33" t="s">
        <v>148</v>
      </c>
      <c r="E7" s="33">
        <v>0.49309999999999998</v>
      </c>
      <c r="F7" s="33">
        <v>0.92179999999999995</v>
      </c>
      <c r="G7" s="33" t="s">
        <v>148</v>
      </c>
      <c r="H7" s="33" t="s">
        <v>148</v>
      </c>
      <c r="I7" s="33">
        <v>0.65610000000000002</v>
      </c>
      <c r="J7" s="33">
        <v>0.69350000000000001</v>
      </c>
      <c r="K7" s="33">
        <v>0.59430000000000005</v>
      </c>
      <c r="L7" s="33">
        <v>0.50409999999999999</v>
      </c>
      <c r="M7" s="33">
        <v>0.93889999999999996</v>
      </c>
      <c r="N7" s="33">
        <v>0.98950000000000005</v>
      </c>
      <c r="O7" s="33">
        <v>0.10539999999999999</v>
      </c>
      <c r="P7" s="33">
        <v>0.7278</v>
      </c>
      <c r="Q7" s="33">
        <v>0.87209999999999999</v>
      </c>
      <c r="R7" s="33">
        <v>2.4500000000000001E-2</v>
      </c>
      <c r="S7" s="33">
        <v>0.56299999999999994</v>
      </c>
      <c r="T7" s="33">
        <v>0.63200000000000001</v>
      </c>
      <c r="U7" s="33">
        <v>6.6900000000000001E-2</v>
      </c>
      <c r="V7" s="33">
        <v>7.6300000000000007E-2</v>
      </c>
      <c r="W7" s="33">
        <v>0.83540000000000003</v>
      </c>
      <c r="X7" s="33">
        <v>5.4300000000000001E-2</v>
      </c>
      <c r="Y7" s="33">
        <v>0.95989999999999998</v>
      </c>
      <c r="Z7" s="33">
        <v>0.85950000000000004</v>
      </c>
      <c r="AA7" s="33">
        <v>0.85950000000000004</v>
      </c>
      <c r="AB7" s="33">
        <v>0.37109999999999999</v>
      </c>
      <c r="AC7" s="33">
        <v>0.98609999999999998</v>
      </c>
      <c r="AD7" s="39">
        <v>0.56679999999999997</v>
      </c>
      <c r="AE7" s="20">
        <v>0</v>
      </c>
    </row>
    <row r="8" spans="1:31" ht="15" thickBot="1" x14ac:dyDescent="0.35">
      <c r="A8" s="53" t="s">
        <v>75</v>
      </c>
      <c r="B8" s="26">
        <v>5.3E-3</v>
      </c>
      <c r="C8" s="26">
        <v>0.06</v>
      </c>
      <c r="D8" s="61">
        <v>1</v>
      </c>
      <c r="E8" s="26">
        <v>-8.5400000000000007E-3</v>
      </c>
      <c r="F8" s="26">
        <v>4.4200000000000003E-3</v>
      </c>
      <c r="G8" s="26">
        <v>3.3600000000000001E-3</v>
      </c>
      <c r="H8" s="26">
        <v>-8.77E-3</v>
      </c>
      <c r="I8" s="26">
        <v>-4.5629999999999997E-2</v>
      </c>
      <c r="J8" s="26">
        <v>-2.8709999999999999E-2</v>
      </c>
      <c r="K8" s="26">
        <v>-2.9950000000000001E-2</v>
      </c>
      <c r="L8" s="26">
        <v>-3.0269999999999998E-2</v>
      </c>
      <c r="M8" s="26">
        <v>-9.5200000000000007E-3</v>
      </c>
      <c r="N8" s="26">
        <v>-1.289E-2</v>
      </c>
      <c r="O8" s="26">
        <v>-2.6890000000000001E-2</v>
      </c>
      <c r="P8" s="26">
        <v>-6.3800000000000003E-3</v>
      </c>
      <c r="Q8" s="26">
        <v>-1.584E-2</v>
      </c>
      <c r="R8" s="26">
        <v>-1.8259999999999998E-2</v>
      </c>
      <c r="S8" s="26">
        <v>-3.5700000000000003E-2</v>
      </c>
      <c r="T8" s="26">
        <v>-3.7530000000000001E-2</v>
      </c>
      <c r="U8" s="26">
        <v>-4.2999999999999999E-4</v>
      </c>
      <c r="V8" s="26">
        <v>-3.3899999999999998E-3</v>
      </c>
      <c r="W8" s="26">
        <v>7.9799999999999992E-3</v>
      </c>
      <c r="X8" s="26">
        <v>1.942E-2</v>
      </c>
      <c r="Y8" s="26">
        <v>-5.7340000000000002E-2</v>
      </c>
      <c r="Z8" s="26">
        <v>-2.8840000000000001E-2</v>
      </c>
      <c r="AA8" s="26">
        <v>-2.8840000000000001E-2</v>
      </c>
      <c r="AB8" s="26">
        <v>-1.8600000000000001E-3</v>
      </c>
      <c r="AC8" s="26">
        <v>-2.078E-2</v>
      </c>
      <c r="AD8" s="27">
        <v>-3.4299999999999999E-3</v>
      </c>
      <c r="AE8" s="19">
        <v>1</v>
      </c>
    </row>
    <row r="9" spans="1:31" ht="15" hidden="1" thickBot="1" x14ac:dyDescent="0.35">
      <c r="A9" s="54"/>
      <c r="B9" s="33">
        <v>0.70789999999999997</v>
      </c>
      <c r="C9" s="33" t="s">
        <v>148</v>
      </c>
      <c r="D9" s="62"/>
      <c r="E9" s="33">
        <v>0.54630000000000001</v>
      </c>
      <c r="F9" s="33">
        <v>0.75470000000000004</v>
      </c>
      <c r="G9" s="33">
        <v>0.81240000000000001</v>
      </c>
      <c r="H9" s="33">
        <v>0.53539999999999999</v>
      </c>
      <c r="I9" s="33">
        <v>1.2999999999999999E-3</v>
      </c>
      <c r="J9" s="33">
        <v>4.24E-2</v>
      </c>
      <c r="K9" s="33">
        <v>3.4299999999999997E-2</v>
      </c>
      <c r="L9" s="33">
        <v>3.2399999999999998E-2</v>
      </c>
      <c r="M9" s="33">
        <v>0.50129999999999997</v>
      </c>
      <c r="N9" s="33">
        <v>0.36230000000000001</v>
      </c>
      <c r="O9" s="33">
        <v>5.74E-2</v>
      </c>
      <c r="P9" s="33">
        <v>0.65190000000000003</v>
      </c>
      <c r="Q9" s="33">
        <v>0.26319999999999999</v>
      </c>
      <c r="R9" s="33">
        <v>0.19700000000000001</v>
      </c>
      <c r="S9" s="33">
        <v>1.1599999999999999E-2</v>
      </c>
      <c r="T9" s="33">
        <v>8.0000000000000002E-3</v>
      </c>
      <c r="U9" s="33">
        <v>0.97599999999999998</v>
      </c>
      <c r="V9" s="33">
        <v>0.81079999999999997</v>
      </c>
      <c r="W9" s="33">
        <v>0.57279999999999998</v>
      </c>
      <c r="X9" s="33">
        <v>0.17</v>
      </c>
      <c r="Y9" s="33" t="s">
        <v>148</v>
      </c>
      <c r="Z9" s="33">
        <v>4.1500000000000002E-2</v>
      </c>
      <c r="AA9" s="33">
        <v>4.1500000000000002E-2</v>
      </c>
      <c r="AB9" s="33">
        <v>0.89549999999999996</v>
      </c>
      <c r="AC9" s="33">
        <v>0.14199999999999999</v>
      </c>
      <c r="AD9" s="39">
        <v>0.80830000000000002</v>
      </c>
      <c r="AE9" s="20">
        <v>0</v>
      </c>
    </row>
    <row r="10" spans="1:31" ht="15" thickBot="1" x14ac:dyDescent="0.35">
      <c r="A10" s="53" t="s">
        <v>28</v>
      </c>
      <c r="B10" s="26">
        <v>9.7589999999999996E-2</v>
      </c>
      <c r="C10" s="26">
        <v>9.7000000000000003E-3</v>
      </c>
      <c r="D10" s="26">
        <v>-8.5400000000000007E-3</v>
      </c>
      <c r="E10" s="61">
        <v>1</v>
      </c>
      <c r="F10" s="26">
        <v>-9.6799999999999994E-3</v>
      </c>
      <c r="G10" s="26">
        <v>1.72E-3</v>
      </c>
      <c r="H10" s="26">
        <v>0.11071</v>
      </c>
      <c r="I10" s="26">
        <v>-0.20866999999999999</v>
      </c>
      <c r="J10" s="26">
        <v>-5.042E-2</v>
      </c>
      <c r="K10" s="26">
        <v>-6.2549999999999994E-2</v>
      </c>
      <c r="L10" s="26">
        <v>0.12864999999999999</v>
      </c>
      <c r="M10" s="26">
        <v>0.44366</v>
      </c>
      <c r="N10" s="26">
        <v>0.43356</v>
      </c>
      <c r="O10" s="26">
        <v>0.20646999999999999</v>
      </c>
      <c r="P10" s="26">
        <v>-9.1050000000000006E-2</v>
      </c>
      <c r="Q10" s="26">
        <v>-8.1449999999999995E-2</v>
      </c>
      <c r="R10" s="26">
        <v>0.15276999999999999</v>
      </c>
      <c r="S10" s="26">
        <v>2.6419999999999999E-2</v>
      </c>
      <c r="T10" s="26">
        <v>2.052E-2</v>
      </c>
      <c r="U10" s="26">
        <v>0.33950000000000002</v>
      </c>
      <c r="V10" s="26">
        <v>0.32865</v>
      </c>
      <c r="W10" s="26">
        <v>3.005E-2</v>
      </c>
      <c r="X10" s="26">
        <v>2.2919999999999999E-2</v>
      </c>
      <c r="Y10" s="26">
        <v>-8.5150000000000003E-2</v>
      </c>
      <c r="Z10" s="26">
        <v>-6.8650000000000003E-2</v>
      </c>
      <c r="AA10" s="26">
        <v>-6.8650000000000003E-2</v>
      </c>
      <c r="AB10" s="26">
        <v>1.6379999999999999E-2</v>
      </c>
      <c r="AC10" s="26">
        <v>-8.3820000000000006E-2</v>
      </c>
      <c r="AD10" s="27">
        <v>0.10193000000000001</v>
      </c>
      <c r="AE10" s="19">
        <v>1</v>
      </c>
    </row>
    <row r="11" spans="1:31" ht="15" hidden="1" thickBot="1" x14ac:dyDescent="0.35">
      <c r="A11" s="54"/>
      <c r="B11" s="33" t="s">
        <v>148</v>
      </c>
      <c r="C11" s="33">
        <v>0.49309999999999998</v>
      </c>
      <c r="D11" s="33">
        <v>0.54630000000000001</v>
      </c>
      <c r="E11" s="62"/>
      <c r="F11" s="33">
        <v>0.49399999999999999</v>
      </c>
      <c r="G11" s="33">
        <v>0.9032</v>
      </c>
      <c r="H11" s="33" t="s">
        <v>148</v>
      </c>
      <c r="I11" s="33" t="s">
        <v>148</v>
      </c>
      <c r="J11" s="33">
        <v>4.0000000000000002E-4</v>
      </c>
      <c r="K11" s="33" t="s">
        <v>148</v>
      </c>
      <c r="L11" s="33" t="s">
        <v>148</v>
      </c>
      <c r="M11" s="33" t="s">
        <v>148</v>
      </c>
      <c r="N11" s="33" t="s">
        <v>148</v>
      </c>
      <c r="O11" s="33" t="s">
        <v>148</v>
      </c>
      <c r="P11" s="33" t="s">
        <v>148</v>
      </c>
      <c r="Q11" s="33" t="s">
        <v>148</v>
      </c>
      <c r="R11" s="33" t="s">
        <v>148</v>
      </c>
      <c r="S11" s="33">
        <v>6.1899999999999997E-2</v>
      </c>
      <c r="T11" s="33">
        <v>0.14710000000000001</v>
      </c>
      <c r="U11" s="33" t="s">
        <v>148</v>
      </c>
      <c r="V11" s="33" t="s">
        <v>148</v>
      </c>
      <c r="W11" s="33">
        <v>3.3700000000000001E-2</v>
      </c>
      <c r="X11" s="33">
        <v>0.1053</v>
      </c>
      <c r="Y11" s="33" t="s">
        <v>148</v>
      </c>
      <c r="Z11" s="33" t="s">
        <v>148</v>
      </c>
      <c r="AA11" s="33" t="s">
        <v>148</v>
      </c>
      <c r="AB11" s="33">
        <v>0.2472</v>
      </c>
      <c r="AC11" s="33" t="s">
        <v>148</v>
      </c>
      <c r="AD11" s="39" t="s">
        <v>148</v>
      </c>
      <c r="AE11" s="20">
        <v>0</v>
      </c>
    </row>
    <row r="12" spans="1:31" ht="15" thickBot="1" x14ac:dyDescent="0.35">
      <c r="A12" s="53" t="s">
        <v>121</v>
      </c>
      <c r="B12" s="26">
        <v>4.759E-2</v>
      </c>
      <c r="C12" s="26">
        <v>-1.39E-3</v>
      </c>
      <c r="D12" s="26">
        <v>4.4200000000000003E-3</v>
      </c>
      <c r="E12" s="26">
        <v>-9.6799999999999994E-3</v>
      </c>
      <c r="F12" s="61">
        <v>1</v>
      </c>
      <c r="G12" s="26">
        <v>8.5699999999999995E-3</v>
      </c>
      <c r="H12" s="26">
        <v>5.7919999999999999E-2</v>
      </c>
      <c r="I12" s="26">
        <v>3.0000000000000001E-5</v>
      </c>
      <c r="J12" s="26">
        <v>1.8749999999999999E-2</v>
      </c>
      <c r="K12" s="26">
        <v>2.0910000000000002E-2</v>
      </c>
      <c r="L12" s="26">
        <v>3.9190000000000003E-2</v>
      </c>
      <c r="M12" s="26">
        <v>1.2760000000000001E-2</v>
      </c>
      <c r="N12" s="26">
        <v>1.8929999999999999E-2</v>
      </c>
      <c r="O12" s="26">
        <v>0.10849</v>
      </c>
      <c r="P12" s="26">
        <v>3.3669999999999999E-2</v>
      </c>
      <c r="Q12" s="26">
        <v>4.496E-2</v>
      </c>
      <c r="R12" s="26">
        <v>6.1359999999999998E-2</v>
      </c>
      <c r="S12" s="26">
        <v>7.7099999999999998E-3</v>
      </c>
      <c r="T12" s="26">
        <v>1.174E-2</v>
      </c>
      <c r="U12" s="26">
        <v>3.5500000000000002E-3</v>
      </c>
      <c r="V12" s="26">
        <v>3.8600000000000001E-3</v>
      </c>
      <c r="W12" s="26">
        <v>1.9949999999999999E-2</v>
      </c>
      <c r="X12" s="26">
        <v>2.7300000000000001E-2</v>
      </c>
      <c r="Y12" s="26">
        <v>-2.112E-2</v>
      </c>
      <c r="Z12" s="26">
        <v>2.7400000000000001E-2</v>
      </c>
      <c r="AA12" s="26">
        <v>2.7400000000000001E-2</v>
      </c>
      <c r="AB12" s="26">
        <v>-1.4460000000000001E-2</v>
      </c>
      <c r="AC12" s="26">
        <v>3.628E-2</v>
      </c>
      <c r="AD12" s="27">
        <v>3.1050000000000001E-2</v>
      </c>
      <c r="AE12" s="19">
        <v>1</v>
      </c>
    </row>
    <row r="13" spans="1:31" ht="15" hidden="1" thickBot="1" x14ac:dyDescent="0.35">
      <c r="A13" s="54"/>
      <c r="B13" s="33">
        <v>8.0000000000000004E-4</v>
      </c>
      <c r="C13" s="33">
        <v>0.92179999999999995</v>
      </c>
      <c r="D13" s="33">
        <v>0.75470000000000004</v>
      </c>
      <c r="E13" s="33">
        <v>0.49399999999999999</v>
      </c>
      <c r="F13" s="62"/>
      <c r="G13" s="33">
        <v>0.54490000000000005</v>
      </c>
      <c r="H13" s="33" t="s">
        <v>148</v>
      </c>
      <c r="I13" s="33">
        <v>0.99829999999999997</v>
      </c>
      <c r="J13" s="33">
        <v>0.1852</v>
      </c>
      <c r="K13" s="33">
        <v>0.1396</v>
      </c>
      <c r="L13" s="33">
        <v>5.5999999999999999E-3</v>
      </c>
      <c r="M13" s="33">
        <v>0.36709999999999998</v>
      </c>
      <c r="N13" s="33">
        <v>0.18099999999999999</v>
      </c>
      <c r="O13" s="33" t="s">
        <v>148</v>
      </c>
      <c r="P13" s="33">
        <v>1.7299999999999999E-2</v>
      </c>
      <c r="Q13" s="33">
        <v>1.5E-3</v>
      </c>
      <c r="R13" s="33" t="s">
        <v>148</v>
      </c>
      <c r="S13" s="33">
        <v>0.5857</v>
      </c>
      <c r="T13" s="33">
        <v>0.40679999999999999</v>
      </c>
      <c r="U13" s="33">
        <v>0.80220000000000002</v>
      </c>
      <c r="V13" s="33">
        <v>0.78500000000000003</v>
      </c>
      <c r="W13" s="33">
        <v>0.15859999999999999</v>
      </c>
      <c r="X13" s="33">
        <v>5.3800000000000001E-2</v>
      </c>
      <c r="Y13" s="33">
        <v>0.13569999999999999</v>
      </c>
      <c r="Z13" s="33">
        <v>5.28E-2</v>
      </c>
      <c r="AA13" s="33">
        <v>5.28E-2</v>
      </c>
      <c r="AB13" s="33">
        <v>0.307</v>
      </c>
      <c r="AC13" s="33">
        <v>1.03E-2</v>
      </c>
      <c r="AD13" s="39">
        <v>2.8199999999999999E-2</v>
      </c>
      <c r="AE13" s="20">
        <v>0</v>
      </c>
    </row>
    <row r="14" spans="1:31" ht="15" thickBot="1" x14ac:dyDescent="0.35">
      <c r="A14" s="53" t="s">
        <v>193</v>
      </c>
      <c r="B14" s="26">
        <v>1.9810000000000001E-2</v>
      </c>
      <c r="C14" s="26">
        <v>-0.61528000000000005</v>
      </c>
      <c r="D14" s="26">
        <v>3.3600000000000001E-3</v>
      </c>
      <c r="E14" s="26">
        <v>1.72E-3</v>
      </c>
      <c r="F14" s="26">
        <v>8.5699999999999995E-3</v>
      </c>
      <c r="G14" s="61">
        <v>1</v>
      </c>
      <c r="H14" s="26">
        <v>0.35831000000000002</v>
      </c>
      <c r="I14" s="26">
        <v>7.9500000000000005E-3</v>
      </c>
      <c r="J14" s="26">
        <v>1.098E-2</v>
      </c>
      <c r="K14" s="26">
        <v>6.8599999999999998E-3</v>
      </c>
      <c r="L14" s="26">
        <v>3.2030000000000003E-2</v>
      </c>
      <c r="M14" s="26">
        <v>3.3500000000000001E-3</v>
      </c>
      <c r="N14" s="26">
        <v>-9.1E-4</v>
      </c>
      <c r="O14" s="26">
        <v>5.382E-2</v>
      </c>
      <c r="P14" s="26">
        <v>-5.5599999999999998E-3</v>
      </c>
      <c r="Q14" s="26">
        <v>-8.1799999999999998E-3</v>
      </c>
      <c r="R14" s="26">
        <v>5.3409999999999999E-2</v>
      </c>
      <c r="S14" s="26">
        <v>1.04E-2</v>
      </c>
      <c r="T14" s="26">
        <v>1.008E-2</v>
      </c>
      <c r="U14" s="26">
        <v>-1.009E-2</v>
      </c>
      <c r="V14" s="26">
        <v>-1.1310000000000001E-2</v>
      </c>
      <c r="W14" s="26">
        <v>-4.8399999999999997E-3</v>
      </c>
      <c r="X14" s="26">
        <v>-2.298E-2</v>
      </c>
      <c r="Y14" s="26">
        <v>-8.4399999999999996E-3</v>
      </c>
      <c r="Z14" s="26">
        <v>-2.14E-3</v>
      </c>
      <c r="AA14" s="26">
        <v>-2.14E-3</v>
      </c>
      <c r="AB14" s="26">
        <v>1.9859999999999999E-2</v>
      </c>
      <c r="AC14" s="26">
        <v>-4.0800000000000003E-3</v>
      </c>
      <c r="AD14" s="27">
        <v>1.346E-2</v>
      </c>
      <c r="AE14" s="19">
        <v>1</v>
      </c>
    </row>
    <row r="15" spans="1:31" ht="15" hidden="1" thickBot="1" x14ac:dyDescent="0.35">
      <c r="A15" s="54"/>
      <c r="B15" s="33">
        <v>0.16159999999999999</v>
      </c>
      <c r="C15" s="33" t="s">
        <v>148</v>
      </c>
      <c r="D15" s="33">
        <v>0.81240000000000001</v>
      </c>
      <c r="E15" s="33">
        <v>0.9032</v>
      </c>
      <c r="F15" s="33">
        <v>0.54490000000000005</v>
      </c>
      <c r="G15" s="62"/>
      <c r="H15" s="33" t="s">
        <v>148</v>
      </c>
      <c r="I15" s="33">
        <v>0.57430000000000003</v>
      </c>
      <c r="J15" s="33">
        <v>0.43809999999999999</v>
      </c>
      <c r="K15" s="33">
        <v>0.62809999999999999</v>
      </c>
      <c r="L15" s="33">
        <v>2.3599999999999999E-2</v>
      </c>
      <c r="M15" s="33">
        <v>0.81279999999999997</v>
      </c>
      <c r="N15" s="33">
        <v>0.94850000000000001</v>
      </c>
      <c r="O15" s="33">
        <v>1E-4</v>
      </c>
      <c r="P15" s="33">
        <v>0.69430000000000003</v>
      </c>
      <c r="Q15" s="33">
        <v>0.56330000000000002</v>
      </c>
      <c r="R15" s="33">
        <v>2.0000000000000001E-4</v>
      </c>
      <c r="S15" s="33">
        <v>0.46229999999999999</v>
      </c>
      <c r="T15" s="33">
        <v>0.47639999999999999</v>
      </c>
      <c r="U15" s="33">
        <v>0.47570000000000001</v>
      </c>
      <c r="V15" s="33">
        <v>0.42409999999999998</v>
      </c>
      <c r="W15" s="33">
        <v>0.73240000000000005</v>
      </c>
      <c r="X15" s="33">
        <v>0.10440000000000001</v>
      </c>
      <c r="Y15" s="33">
        <v>0.55110000000000003</v>
      </c>
      <c r="Z15" s="33">
        <v>0.87970000000000004</v>
      </c>
      <c r="AA15" s="33">
        <v>0.87970000000000004</v>
      </c>
      <c r="AB15" s="33">
        <v>0.16059999999999999</v>
      </c>
      <c r="AC15" s="33">
        <v>0.77329999999999999</v>
      </c>
      <c r="AD15" s="39">
        <v>0.3417</v>
      </c>
      <c r="AE15" s="20">
        <v>0</v>
      </c>
    </row>
    <row r="16" spans="1:31" ht="15" thickBot="1" x14ac:dyDescent="0.35">
      <c r="A16" s="53" t="s">
        <v>194</v>
      </c>
      <c r="B16" s="26">
        <v>0.21592</v>
      </c>
      <c r="C16" s="26">
        <v>-0.26282</v>
      </c>
      <c r="D16" s="26">
        <v>-8.77E-3</v>
      </c>
      <c r="E16" s="26">
        <v>0.11071</v>
      </c>
      <c r="F16" s="26">
        <v>5.7919999999999999E-2</v>
      </c>
      <c r="G16" s="26">
        <v>0.35831000000000002</v>
      </c>
      <c r="H16" s="61">
        <v>1</v>
      </c>
      <c r="I16" s="26">
        <v>0.18498000000000001</v>
      </c>
      <c r="J16" s="26">
        <v>9.332E-2</v>
      </c>
      <c r="K16" s="26">
        <v>0.10322000000000001</v>
      </c>
      <c r="L16" s="26">
        <v>0.32594000000000001</v>
      </c>
      <c r="M16" s="26">
        <v>4.7509999999999997E-2</v>
      </c>
      <c r="N16" s="26">
        <v>5.4440000000000002E-2</v>
      </c>
      <c r="O16" s="26">
        <v>0.58242000000000005</v>
      </c>
      <c r="P16" s="26">
        <v>8.5010000000000002E-2</v>
      </c>
      <c r="Q16" s="26">
        <v>0.10195</v>
      </c>
      <c r="R16" s="26">
        <v>0.38738</v>
      </c>
      <c r="S16" s="26">
        <v>9.0200000000000002E-2</v>
      </c>
      <c r="T16" s="26">
        <v>9.9279999999999993E-2</v>
      </c>
      <c r="U16" s="26">
        <v>9.4289999999999999E-2</v>
      </c>
      <c r="V16" s="26">
        <v>0.10228</v>
      </c>
      <c r="W16" s="26">
        <v>2.5340000000000001E-2</v>
      </c>
      <c r="X16" s="26">
        <v>-4.3249999999999997E-2</v>
      </c>
      <c r="Y16" s="26">
        <v>0.10559</v>
      </c>
      <c r="Z16" s="26">
        <v>0.14312</v>
      </c>
      <c r="AA16" s="26">
        <v>0.14312</v>
      </c>
      <c r="AB16" s="26">
        <v>8.5599999999999999E-3</v>
      </c>
      <c r="AC16" s="26">
        <v>0.10680000000000001</v>
      </c>
      <c r="AD16" s="27">
        <v>0.21006</v>
      </c>
      <c r="AE16" s="19">
        <v>1</v>
      </c>
    </row>
    <row r="17" spans="1:31" ht="15" hidden="1" thickBot="1" x14ac:dyDescent="0.35">
      <c r="A17" s="54"/>
      <c r="B17" s="33" t="s">
        <v>148</v>
      </c>
      <c r="C17" s="33" t="s">
        <v>148</v>
      </c>
      <c r="D17" s="33">
        <v>0.53539999999999999</v>
      </c>
      <c r="E17" s="33" t="s">
        <v>148</v>
      </c>
      <c r="F17" s="33" t="s">
        <v>148</v>
      </c>
      <c r="G17" s="33" t="s">
        <v>148</v>
      </c>
      <c r="H17" s="62"/>
      <c r="I17" s="33" t="s">
        <v>148</v>
      </c>
      <c r="J17" s="33" t="s">
        <v>148</v>
      </c>
      <c r="K17" s="33" t="s">
        <v>148</v>
      </c>
      <c r="L17" s="33" t="s">
        <v>148</v>
      </c>
      <c r="M17" s="33">
        <v>8.0000000000000004E-4</v>
      </c>
      <c r="N17" s="33">
        <v>1E-4</v>
      </c>
      <c r="O17" s="33" t="s">
        <v>148</v>
      </c>
      <c r="P17" s="33" t="s">
        <v>148</v>
      </c>
      <c r="Q17" s="33" t="s">
        <v>148</v>
      </c>
      <c r="R17" s="33" t="s">
        <v>148</v>
      </c>
      <c r="S17" s="33" t="s">
        <v>148</v>
      </c>
      <c r="T17" s="33" t="s">
        <v>148</v>
      </c>
      <c r="U17" s="33" t="s">
        <v>148</v>
      </c>
      <c r="V17" s="33" t="s">
        <v>148</v>
      </c>
      <c r="W17" s="33">
        <v>7.3400000000000007E-2</v>
      </c>
      <c r="X17" s="33">
        <v>2.2000000000000001E-3</v>
      </c>
      <c r="Y17" s="33" t="s">
        <v>148</v>
      </c>
      <c r="Z17" s="33" t="s">
        <v>148</v>
      </c>
      <c r="AA17" s="33" t="s">
        <v>148</v>
      </c>
      <c r="AB17" s="33">
        <v>0.54549999999999998</v>
      </c>
      <c r="AC17" s="33" t="s">
        <v>148</v>
      </c>
      <c r="AD17" s="39" t="s">
        <v>148</v>
      </c>
      <c r="AE17" s="20">
        <v>0</v>
      </c>
    </row>
    <row r="18" spans="1:31" ht="15" thickBot="1" x14ac:dyDescent="0.35">
      <c r="A18" s="53" t="s">
        <v>195</v>
      </c>
      <c r="B18" s="26">
        <v>8.7620000000000003E-2</v>
      </c>
      <c r="C18" s="26">
        <v>-6.3E-3</v>
      </c>
      <c r="D18" s="26">
        <v>-4.5629999999999997E-2</v>
      </c>
      <c r="E18" s="26">
        <v>-0.20866999999999999</v>
      </c>
      <c r="F18" s="26">
        <v>3.0000000000000001E-5</v>
      </c>
      <c r="G18" s="26">
        <v>7.9500000000000005E-3</v>
      </c>
      <c r="H18" s="26">
        <v>0.18498000000000001</v>
      </c>
      <c r="I18" s="61">
        <v>1</v>
      </c>
      <c r="J18" s="26">
        <v>0.33806000000000003</v>
      </c>
      <c r="K18" s="26">
        <v>0.42712</v>
      </c>
      <c r="L18" s="26">
        <v>0.20759</v>
      </c>
      <c r="M18" s="26">
        <v>-0.16855999999999999</v>
      </c>
      <c r="N18" s="26">
        <v>-0.11602999999999999</v>
      </c>
      <c r="O18" s="26">
        <v>0.33224999999999999</v>
      </c>
      <c r="P18" s="26">
        <v>0.52929999999999999</v>
      </c>
      <c r="Q18" s="26">
        <v>0.57377999999999996</v>
      </c>
      <c r="R18" s="26">
        <v>0.23710000000000001</v>
      </c>
      <c r="S18" s="26">
        <v>7.1599999999999997E-2</v>
      </c>
      <c r="T18" s="26">
        <v>0.1237</v>
      </c>
      <c r="U18" s="26">
        <v>-5.738E-2</v>
      </c>
      <c r="V18" s="26">
        <v>-1.6979999999999999E-2</v>
      </c>
      <c r="W18" s="26">
        <v>2.342E-2</v>
      </c>
      <c r="X18" s="26">
        <v>-0.27011000000000002</v>
      </c>
      <c r="Y18" s="26">
        <v>0.78086999999999995</v>
      </c>
      <c r="Z18" s="26">
        <v>0.70948999999999995</v>
      </c>
      <c r="AA18" s="26">
        <v>0.70948999999999995</v>
      </c>
      <c r="AB18" s="26">
        <v>3.209E-2</v>
      </c>
      <c r="AC18" s="26">
        <v>0.59777999999999998</v>
      </c>
      <c r="AD18" s="27">
        <v>0.11064</v>
      </c>
      <c r="AE18" s="19">
        <v>1</v>
      </c>
    </row>
    <row r="19" spans="1:31" ht="15" hidden="1" thickBot="1" x14ac:dyDescent="0.35">
      <c r="A19" s="54"/>
      <c r="B19" s="33" t="s">
        <v>148</v>
      </c>
      <c r="C19" s="33">
        <v>0.65610000000000002</v>
      </c>
      <c r="D19" s="33">
        <v>1.2999999999999999E-3</v>
      </c>
      <c r="E19" s="33" t="s">
        <v>148</v>
      </c>
      <c r="F19" s="33">
        <v>0.99829999999999997</v>
      </c>
      <c r="G19" s="33">
        <v>0.57430000000000003</v>
      </c>
      <c r="H19" s="33" t="s">
        <v>148</v>
      </c>
      <c r="I19" s="62"/>
      <c r="J19" s="33" t="s">
        <v>148</v>
      </c>
      <c r="K19" s="33" t="s">
        <v>148</v>
      </c>
      <c r="L19" s="33" t="s">
        <v>148</v>
      </c>
      <c r="M19" s="33" t="s">
        <v>148</v>
      </c>
      <c r="N19" s="33" t="s">
        <v>148</v>
      </c>
      <c r="O19" s="33" t="s">
        <v>148</v>
      </c>
      <c r="P19" s="33" t="s">
        <v>148</v>
      </c>
      <c r="Q19" s="33" t="s">
        <v>148</v>
      </c>
      <c r="R19" s="33" t="s">
        <v>148</v>
      </c>
      <c r="S19" s="33" t="s">
        <v>148</v>
      </c>
      <c r="T19" s="33" t="s">
        <v>148</v>
      </c>
      <c r="U19" s="33" t="s">
        <v>148</v>
      </c>
      <c r="V19" s="33">
        <v>0.23019999999999999</v>
      </c>
      <c r="W19" s="33">
        <v>9.7900000000000001E-2</v>
      </c>
      <c r="X19" s="33" t="s">
        <v>148</v>
      </c>
      <c r="Y19" s="33" t="s">
        <v>148</v>
      </c>
      <c r="Z19" s="33" t="s">
        <v>148</v>
      </c>
      <c r="AA19" s="33" t="s">
        <v>148</v>
      </c>
      <c r="AB19" s="33">
        <v>2.3300000000000001E-2</v>
      </c>
      <c r="AC19" s="33" t="s">
        <v>148</v>
      </c>
      <c r="AD19" s="39" t="s">
        <v>148</v>
      </c>
      <c r="AE19" s="20">
        <v>0</v>
      </c>
    </row>
    <row r="20" spans="1:31" ht="15" thickBot="1" x14ac:dyDescent="0.35">
      <c r="A20" s="53" t="s">
        <v>210</v>
      </c>
      <c r="B20" s="26">
        <v>1.8450000000000001E-2</v>
      </c>
      <c r="C20" s="26">
        <v>-5.5799999999999999E-3</v>
      </c>
      <c r="D20" s="26">
        <v>-2.8709999999999999E-2</v>
      </c>
      <c r="E20" s="26">
        <v>-5.042E-2</v>
      </c>
      <c r="F20" s="26">
        <v>1.8749999999999999E-2</v>
      </c>
      <c r="G20" s="26">
        <v>1.098E-2</v>
      </c>
      <c r="H20" s="26">
        <v>9.332E-2</v>
      </c>
      <c r="I20" s="26">
        <v>0.33806000000000003</v>
      </c>
      <c r="J20" s="61">
        <v>1</v>
      </c>
      <c r="K20" s="26">
        <v>0.95635999999999999</v>
      </c>
      <c r="L20" s="26">
        <v>8.7340000000000001E-2</v>
      </c>
      <c r="M20" s="26">
        <v>-8.0700000000000008E-3</v>
      </c>
      <c r="N20" s="26">
        <v>2.1180000000000001E-2</v>
      </c>
      <c r="O20" s="26">
        <v>0.14943999999999999</v>
      </c>
      <c r="P20" s="26">
        <v>0.44990999999999998</v>
      </c>
      <c r="Q20" s="26">
        <v>0.45760000000000001</v>
      </c>
      <c r="R20" s="26">
        <v>0.10198</v>
      </c>
      <c r="S20" s="26">
        <v>0.35846</v>
      </c>
      <c r="T20" s="26">
        <v>0.35832000000000003</v>
      </c>
      <c r="U20" s="26">
        <v>0.21415999999999999</v>
      </c>
      <c r="V20" s="26">
        <v>0.22042</v>
      </c>
      <c r="W20" s="26">
        <v>1.465E-2</v>
      </c>
      <c r="X20" s="26">
        <v>-3.5790000000000002E-2</v>
      </c>
      <c r="Y20" s="26">
        <v>0.31945000000000001</v>
      </c>
      <c r="Z20" s="26">
        <v>0.46575</v>
      </c>
      <c r="AA20" s="26">
        <v>0.46575</v>
      </c>
      <c r="AB20" s="26">
        <v>1.093E-2</v>
      </c>
      <c r="AC20" s="26">
        <v>0.47821000000000002</v>
      </c>
      <c r="AD20" s="27">
        <v>3.456E-2</v>
      </c>
      <c r="AE20" s="19">
        <v>1</v>
      </c>
    </row>
    <row r="21" spans="1:31" ht="15" hidden="1" thickBot="1" x14ac:dyDescent="0.35">
      <c r="A21" s="54"/>
      <c r="B21" s="33">
        <v>0.1923</v>
      </c>
      <c r="C21" s="33">
        <v>0.69350000000000001</v>
      </c>
      <c r="D21" s="33">
        <v>4.24E-2</v>
      </c>
      <c r="E21" s="33">
        <v>4.0000000000000002E-4</v>
      </c>
      <c r="F21" s="33">
        <v>0.1852</v>
      </c>
      <c r="G21" s="33">
        <v>0.43809999999999999</v>
      </c>
      <c r="H21" s="33" t="s">
        <v>148</v>
      </c>
      <c r="I21" s="33" t="s">
        <v>148</v>
      </c>
      <c r="J21" s="62"/>
      <c r="K21" s="33" t="s">
        <v>148</v>
      </c>
      <c r="L21" s="33" t="s">
        <v>148</v>
      </c>
      <c r="M21" s="33">
        <v>0.56869999999999998</v>
      </c>
      <c r="N21" s="33">
        <v>0.13450000000000001</v>
      </c>
      <c r="O21" s="33" t="s">
        <v>148</v>
      </c>
      <c r="P21" s="33" t="s">
        <v>148</v>
      </c>
      <c r="Q21" s="33" t="s">
        <v>148</v>
      </c>
      <c r="R21" s="33" t="s">
        <v>148</v>
      </c>
      <c r="S21" s="33" t="s">
        <v>148</v>
      </c>
      <c r="T21" s="33" t="s">
        <v>148</v>
      </c>
      <c r="U21" s="33" t="s">
        <v>148</v>
      </c>
      <c r="V21" s="33" t="s">
        <v>148</v>
      </c>
      <c r="W21" s="33">
        <v>0.30049999999999999</v>
      </c>
      <c r="X21" s="33">
        <v>1.14E-2</v>
      </c>
      <c r="Y21" s="33" t="s">
        <v>148</v>
      </c>
      <c r="Z21" s="33" t="s">
        <v>148</v>
      </c>
      <c r="AA21" s="33" t="s">
        <v>148</v>
      </c>
      <c r="AB21" s="33">
        <v>0.43990000000000001</v>
      </c>
      <c r="AC21" s="33" t="s">
        <v>148</v>
      </c>
      <c r="AD21" s="39">
        <v>1.46E-2</v>
      </c>
      <c r="AE21" s="20">
        <v>0</v>
      </c>
    </row>
    <row r="22" spans="1:31" ht="15" thickBot="1" x14ac:dyDescent="0.35">
      <c r="A22" s="53" t="s">
        <v>211</v>
      </c>
      <c r="B22" s="26">
        <v>2.7990000000000001E-2</v>
      </c>
      <c r="C22" s="26">
        <v>-7.5399999999999998E-3</v>
      </c>
      <c r="D22" s="26">
        <v>-2.9950000000000001E-2</v>
      </c>
      <c r="E22" s="26">
        <v>-6.2549999999999994E-2</v>
      </c>
      <c r="F22" s="26">
        <v>2.0910000000000002E-2</v>
      </c>
      <c r="G22" s="26">
        <v>6.8599999999999998E-3</v>
      </c>
      <c r="H22" s="26">
        <v>0.10322000000000001</v>
      </c>
      <c r="I22" s="26">
        <v>0.42712</v>
      </c>
      <c r="J22" s="26">
        <v>0.95635999999999999</v>
      </c>
      <c r="K22" s="61">
        <v>1</v>
      </c>
      <c r="L22" s="26">
        <v>0.10602</v>
      </c>
      <c r="M22" s="26">
        <v>-2.87E-2</v>
      </c>
      <c r="N22" s="26">
        <v>2.2020000000000001E-2</v>
      </c>
      <c r="O22" s="26">
        <v>0.17258000000000001</v>
      </c>
      <c r="P22" s="26">
        <v>0.57264000000000004</v>
      </c>
      <c r="Q22" s="26">
        <v>0.61780000000000002</v>
      </c>
      <c r="R22" s="26">
        <v>0.12194000000000001</v>
      </c>
      <c r="S22" s="26">
        <v>0.31379000000000001</v>
      </c>
      <c r="T22" s="26">
        <v>0.34420000000000001</v>
      </c>
      <c r="U22" s="26">
        <v>0.16936999999999999</v>
      </c>
      <c r="V22" s="26">
        <v>0.1973</v>
      </c>
      <c r="W22" s="26">
        <v>2.349E-2</v>
      </c>
      <c r="X22" s="26">
        <v>-4.947E-2</v>
      </c>
      <c r="Y22" s="26">
        <v>0.41210999999999998</v>
      </c>
      <c r="Z22" s="26">
        <v>0.61109000000000002</v>
      </c>
      <c r="AA22" s="26">
        <v>0.61109000000000002</v>
      </c>
      <c r="AB22" s="26">
        <v>1.755E-2</v>
      </c>
      <c r="AC22" s="26">
        <v>0.64683999999999997</v>
      </c>
      <c r="AD22" s="27">
        <v>4.487E-2</v>
      </c>
      <c r="AE22" s="19">
        <v>1</v>
      </c>
    </row>
    <row r="23" spans="1:31" ht="15" hidden="1" thickBot="1" x14ac:dyDescent="0.35">
      <c r="A23" s="54"/>
      <c r="B23" s="33">
        <v>4.7899999999999998E-2</v>
      </c>
      <c r="C23" s="33">
        <v>0.59430000000000005</v>
      </c>
      <c r="D23" s="33">
        <v>3.4299999999999997E-2</v>
      </c>
      <c r="E23" s="33" t="s">
        <v>148</v>
      </c>
      <c r="F23" s="33">
        <v>0.1396</v>
      </c>
      <c r="G23" s="33">
        <v>0.62809999999999999</v>
      </c>
      <c r="H23" s="33" t="s">
        <v>148</v>
      </c>
      <c r="I23" s="33" t="s">
        <v>148</v>
      </c>
      <c r="J23" s="33" t="s">
        <v>148</v>
      </c>
      <c r="K23" s="62"/>
      <c r="L23" s="33" t="s">
        <v>148</v>
      </c>
      <c r="M23" s="33">
        <v>4.2599999999999999E-2</v>
      </c>
      <c r="N23" s="33">
        <v>0.1198</v>
      </c>
      <c r="O23" s="33" t="s">
        <v>148</v>
      </c>
      <c r="P23" s="33" t="s">
        <v>148</v>
      </c>
      <c r="Q23" s="33" t="s">
        <v>148</v>
      </c>
      <c r="R23" s="33" t="s">
        <v>148</v>
      </c>
      <c r="S23" s="33" t="s">
        <v>148</v>
      </c>
      <c r="T23" s="33" t="s">
        <v>148</v>
      </c>
      <c r="U23" s="33" t="s">
        <v>148</v>
      </c>
      <c r="V23" s="33" t="s">
        <v>148</v>
      </c>
      <c r="W23" s="33">
        <v>9.7000000000000003E-2</v>
      </c>
      <c r="X23" s="33">
        <v>5.0000000000000001E-4</v>
      </c>
      <c r="Y23" s="33" t="s">
        <v>148</v>
      </c>
      <c r="Z23" s="33" t="s">
        <v>148</v>
      </c>
      <c r="AA23" s="33" t="s">
        <v>148</v>
      </c>
      <c r="AB23" s="33">
        <v>0.215</v>
      </c>
      <c r="AC23" s="33" t="s">
        <v>148</v>
      </c>
      <c r="AD23" s="39">
        <v>1.5E-3</v>
      </c>
      <c r="AE23" s="20">
        <v>0</v>
      </c>
    </row>
    <row r="24" spans="1:31" ht="15" thickBot="1" x14ac:dyDescent="0.35">
      <c r="A24" s="53" t="s">
        <v>55</v>
      </c>
      <c r="B24" s="26">
        <v>0.24687000000000001</v>
      </c>
      <c r="C24" s="26">
        <v>-9.4599999999999997E-3</v>
      </c>
      <c r="D24" s="26">
        <v>-3.0269999999999998E-2</v>
      </c>
      <c r="E24" s="26">
        <v>0.12864999999999999</v>
      </c>
      <c r="F24" s="26">
        <v>3.9190000000000003E-2</v>
      </c>
      <c r="G24" s="26">
        <v>3.2030000000000003E-2</v>
      </c>
      <c r="H24" s="26">
        <v>0.32594000000000001</v>
      </c>
      <c r="I24" s="26">
        <v>0.20759</v>
      </c>
      <c r="J24" s="26">
        <v>8.7340000000000001E-2</v>
      </c>
      <c r="K24" s="26">
        <v>0.10602</v>
      </c>
      <c r="L24" s="61">
        <v>1</v>
      </c>
      <c r="M24" s="26">
        <v>5.4390000000000001E-2</v>
      </c>
      <c r="N24" s="26">
        <v>6.3930000000000001E-2</v>
      </c>
      <c r="O24" s="26">
        <v>0.57721</v>
      </c>
      <c r="P24" s="26">
        <v>9.5409999999999995E-2</v>
      </c>
      <c r="Q24" s="26">
        <v>0.11473999999999999</v>
      </c>
      <c r="R24" s="26">
        <v>0.67683000000000004</v>
      </c>
      <c r="S24" s="26">
        <v>7.9850000000000004E-2</v>
      </c>
      <c r="T24" s="26">
        <v>9.2090000000000005E-2</v>
      </c>
      <c r="U24" s="26">
        <v>9.6780000000000005E-2</v>
      </c>
      <c r="V24" s="26">
        <v>0.10630000000000001</v>
      </c>
      <c r="W24" s="26">
        <v>-1.1429999999999999E-2</v>
      </c>
      <c r="X24" s="26">
        <v>-4.6460000000000001E-2</v>
      </c>
      <c r="Y24" s="26">
        <v>0.13059000000000001</v>
      </c>
      <c r="Z24" s="26">
        <v>0.16102</v>
      </c>
      <c r="AA24" s="26">
        <v>0.16102</v>
      </c>
      <c r="AB24" s="26">
        <v>0.59216000000000002</v>
      </c>
      <c r="AC24" s="26">
        <v>0.12089999999999999</v>
      </c>
      <c r="AD24" s="27">
        <v>0.24551000000000001</v>
      </c>
      <c r="AE24" s="19">
        <v>1</v>
      </c>
    </row>
    <row r="25" spans="1:31" ht="15" hidden="1" thickBot="1" x14ac:dyDescent="0.35">
      <c r="A25" s="54"/>
      <c r="B25" s="33" t="s">
        <v>148</v>
      </c>
      <c r="C25" s="33">
        <v>0.50409999999999999</v>
      </c>
      <c r="D25" s="33">
        <v>3.2399999999999998E-2</v>
      </c>
      <c r="E25" s="33" t="s">
        <v>148</v>
      </c>
      <c r="F25" s="33">
        <v>5.5999999999999999E-3</v>
      </c>
      <c r="G25" s="33">
        <v>2.3599999999999999E-2</v>
      </c>
      <c r="H25" s="33" t="s">
        <v>148</v>
      </c>
      <c r="I25" s="33" t="s">
        <v>148</v>
      </c>
      <c r="J25" s="33" t="s">
        <v>148</v>
      </c>
      <c r="K25" s="33" t="s">
        <v>148</v>
      </c>
      <c r="L25" s="62"/>
      <c r="M25" s="33">
        <v>1E-4</v>
      </c>
      <c r="N25" s="33" t="s">
        <v>148</v>
      </c>
      <c r="O25" s="33" t="s">
        <v>148</v>
      </c>
      <c r="P25" s="33" t="s">
        <v>148</v>
      </c>
      <c r="Q25" s="33" t="s">
        <v>148</v>
      </c>
      <c r="R25" s="33" t="s">
        <v>148</v>
      </c>
      <c r="S25" s="33" t="s">
        <v>148</v>
      </c>
      <c r="T25" s="33" t="s">
        <v>148</v>
      </c>
      <c r="U25" s="33" t="s">
        <v>148</v>
      </c>
      <c r="V25" s="33" t="s">
        <v>148</v>
      </c>
      <c r="W25" s="33">
        <v>0.41949999999999998</v>
      </c>
      <c r="X25" s="33">
        <v>1E-3</v>
      </c>
      <c r="Y25" s="33" t="s">
        <v>148</v>
      </c>
      <c r="Z25" s="33" t="s">
        <v>148</v>
      </c>
      <c r="AA25" s="33" t="s">
        <v>148</v>
      </c>
      <c r="AB25" s="33" t="s">
        <v>148</v>
      </c>
      <c r="AC25" s="33" t="s">
        <v>148</v>
      </c>
      <c r="AD25" s="39" t="s">
        <v>148</v>
      </c>
      <c r="AE25" s="20">
        <v>0</v>
      </c>
    </row>
    <row r="26" spans="1:31" ht="15" thickBot="1" x14ac:dyDescent="0.35">
      <c r="A26" s="53" t="s">
        <v>212</v>
      </c>
      <c r="B26" s="26">
        <v>5.7140000000000003E-2</v>
      </c>
      <c r="C26" s="26">
        <v>1.08E-3</v>
      </c>
      <c r="D26" s="26">
        <v>-9.5200000000000007E-3</v>
      </c>
      <c r="E26" s="26">
        <v>0.44366</v>
      </c>
      <c r="F26" s="26">
        <v>1.2760000000000001E-2</v>
      </c>
      <c r="G26" s="26">
        <v>3.3500000000000001E-3</v>
      </c>
      <c r="H26" s="26">
        <v>4.7509999999999997E-2</v>
      </c>
      <c r="I26" s="26">
        <v>-0.16855999999999999</v>
      </c>
      <c r="J26" s="26">
        <v>-8.0700000000000008E-3</v>
      </c>
      <c r="K26" s="26">
        <v>-2.87E-2</v>
      </c>
      <c r="L26" s="26">
        <v>5.4390000000000001E-2</v>
      </c>
      <c r="M26" s="61">
        <v>1</v>
      </c>
      <c r="N26" s="26">
        <v>0.98318000000000005</v>
      </c>
      <c r="O26" s="26">
        <v>9.4850000000000004E-2</v>
      </c>
      <c r="P26" s="26">
        <v>-7.2840000000000002E-2</v>
      </c>
      <c r="Q26" s="26">
        <v>-7.4249999999999997E-2</v>
      </c>
      <c r="R26" s="26">
        <v>5.8250000000000003E-2</v>
      </c>
      <c r="S26" s="26">
        <v>4.2360000000000002E-2</v>
      </c>
      <c r="T26" s="26">
        <v>3.1780000000000003E-2</v>
      </c>
      <c r="U26" s="26">
        <v>0.46067999999999998</v>
      </c>
      <c r="V26" s="26">
        <v>0.44202999999999998</v>
      </c>
      <c r="W26" s="26">
        <v>2.5940000000000001E-2</v>
      </c>
      <c r="X26" s="26">
        <v>2.6040000000000001E-2</v>
      </c>
      <c r="Y26" s="26">
        <v>-0.12703999999999999</v>
      </c>
      <c r="Z26" s="26">
        <v>-8.8770000000000002E-2</v>
      </c>
      <c r="AA26" s="26">
        <v>-8.8770000000000002E-2</v>
      </c>
      <c r="AB26" s="26">
        <v>-5.8900000000000003E-3</v>
      </c>
      <c r="AC26" s="26">
        <v>-7.8960000000000002E-2</v>
      </c>
      <c r="AD26" s="27">
        <v>5.772E-2</v>
      </c>
      <c r="AE26" s="19">
        <v>1</v>
      </c>
    </row>
    <row r="27" spans="1:31" ht="15" hidden="1" thickBot="1" x14ac:dyDescent="0.35">
      <c r="A27" s="54"/>
      <c r="B27" s="33" t="s">
        <v>148</v>
      </c>
      <c r="C27" s="33">
        <v>0.93889999999999996</v>
      </c>
      <c r="D27" s="33">
        <v>0.50129999999999997</v>
      </c>
      <c r="E27" s="33" t="s">
        <v>148</v>
      </c>
      <c r="F27" s="33">
        <v>0.36709999999999998</v>
      </c>
      <c r="G27" s="33">
        <v>0.81279999999999997</v>
      </c>
      <c r="H27" s="33">
        <v>8.0000000000000004E-4</v>
      </c>
      <c r="I27" s="33" t="s">
        <v>148</v>
      </c>
      <c r="J27" s="33">
        <v>0.56869999999999998</v>
      </c>
      <c r="K27" s="33">
        <v>4.2599999999999999E-2</v>
      </c>
      <c r="L27" s="33">
        <v>1E-4</v>
      </c>
      <c r="M27" s="62"/>
      <c r="N27" s="33" t="s">
        <v>148</v>
      </c>
      <c r="O27" s="33" t="s">
        <v>148</v>
      </c>
      <c r="P27" s="33" t="s">
        <v>148</v>
      </c>
      <c r="Q27" s="33" t="s">
        <v>148</v>
      </c>
      <c r="R27" s="33" t="s">
        <v>148</v>
      </c>
      <c r="S27" s="33">
        <v>2.8E-3</v>
      </c>
      <c r="T27" s="33">
        <v>2.47E-2</v>
      </c>
      <c r="U27" s="33" t="s">
        <v>148</v>
      </c>
      <c r="V27" s="33" t="s">
        <v>148</v>
      </c>
      <c r="W27" s="33">
        <v>6.6799999999999998E-2</v>
      </c>
      <c r="X27" s="33">
        <v>6.5799999999999997E-2</v>
      </c>
      <c r="Y27" s="33" t="s">
        <v>148</v>
      </c>
      <c r="Z27" s="33" t="s">
        <v>148</v>
      </c>
      <c r="AA27" s="33" t="s">
        <v>148</v>
      </c>
      <c r="AB27" s="33">
        <v>0.67730000000000001</v>
      </c>
      <c r="AC27" s="33" t="s">
        <v>148</v>
      </c>
      <c r="AD27" s="39" t="s">
        <v>148</v>
      </c>
      <c r="AE27" s="20">
        <v>0</v>
      </c>
    </row>
    <row r="28" spans="1:31" ht="15" thickBot="1" x14ac:dyDescent="0.35">
      <c r="A28" s="53" t="s">
        <v>213</v>
      </c>
      <c r="B28" s="26">
        <v>6.1289999999999997E-2</v>
      </c>
      <c r="C28" s="26">
        <v>1.9000000000000001E-4</v>
      </c>
      <c r="D28" s="26">
        <v>-1.289E-2</v>
      </c>
      <c r="E28" s="26">
        <v>0.43356</v>
      </c>
      <c r="F28" s="26">
        <v>1.8929999999999999E-2</v>
      </c>
      <c r="G28" s="26">
        <v>-9.1E-4</v>
      </c>
      <c r="H28" s="26">
        <v>5.4440000000000002E-2</v>
      </c>
      <c r="I28" s="26">
        <v>-0.11602999999999999</v>
      </c>
      <c r="J28" s="26">
        <v>2.1180000000000001E-2</v>
      </c>
      <c r="K28" s="26">
        <v>2.2020000000000001E-2</v>
      </c>
      <c r="L28" s="26">
        <v>6.3930000000000001E-2</v>
      </c>
      <c r="M28" s="26">
        <v>0.98318000000000005</v>
      </c>
      <c r="N28" s="61">
        <v>1</v>
      </c>
      <c r="O28" s="26">
        <v>0.10961</v>
      </c>
      <c r="P28" s="26">
        <v>3.0100000000000001E-3</v>
      </c>
      <c r="Q28" s="26">
        <v>2.5270000000000001E-2</v>
      </c>
      <c r="R28" s="26">
        <v>6.9940000000000002E-2</v>
      </c>
      <c r="S28" s="26">
        <v>3.422E-2</v>
      </c>
      <c r="T28" s="26">
        <v>3.6740000000000002E-2</v>
      </c>
      <c r="U28" s="26">
        <v>0.43902999999999998</v>
      </c>
      <c r="V28" s="26">
        <v>0.43812000000000001</v>
      </c>
      <c r="W28" s="26">
        <v>2.622E-2</v>
      </c>
      <c r="X28" s="26">
        <v>2.3089999999999999E-2</v>
      </c>
      <c r="Y28" s="26">
        <v>-7.5139999999999998E-2</v>
      </c>
      <c r="Z28" s="26">
        <v>-7.0899999999999999E-3</v>
      </c>
      <c r="AA28" s="26">
        <v>-7.0899999999999999E-3</v>
      </c>
      <c r="AB28" s="26">
        <v>-3.0500000000000002E-3</v>
      </c>
      <c r="AC28" s="26">
        <v>2.0830000000000001E-2</v>
      </c>
      <c r="AD28" s="27">
        <v>6.2399999999999997E-2</v>
      </c>
      <c r="AE28" s="19">
        <v>1</v>
      </c>
    </row>
    <row r="29" spans="1:31" ht="15" hidden="1" thickBot="1" x14ac:dyDescent="0.35">
      <c r="A29" s="54"/>
      <c r="B29" s="33" t="s">
        <v>148</v>
      </c>
      <c r="C29" s="33">
        <v>0.98950000000000005</v>
      </c>
      <c r="D29" s="33">
        <v>0.36230000000000001</v>
      </c>
      <c r="E29" s="33" t="s">
        <v>148</v>
      </c>
      <c r="F29" s="33">
        <v>0.18099999999999999</v>
      </c>
      <c r="G29" s="33">
        <v>0.94850000000000001</v>
      </c>
      <c r="H29" s="33">
        <v>1E-4</v>
      </c>
      <c r="I29" s="33" t="s">
        <v>148</v>
      </c>
      <c r="J29" s="33">
        <v>0.13450000000000001</v>
      </c>
      <c r="K29" s="33">
        <v>0.1198</v>
      </c>
      <c r="L29" s="33" t="s">
        <v>148</v>
      </c>
      <c r="M29" s="33" t="s">
        <v>148</v>
      </c>
      <c r="N29" s="62"/>
      <c r="O29" s="33" t="s">
        <v>148</v>
      </c>
      <c r="P29" s="33">
        <v>0.83169999999999999</v>
      </c>
      <c r="Q29" s="33">
        <v>7.4200000000000002E-2</v>
      </c>
      <c r="R29" s="33" t="s">
        <v>148</v>
      </c>
      <c r="S29" s="33">
        <v>1.5599999999999999E-2</v>
      </c>
      <c r="T29" s="33">
        <v>9.4000000000000004E-3</v>
      </c>
      <c r="U29" s="33" t="s">
        <v>148</v>
      </c>
      <c r="V29" s="33" t="s">
        <v>148</v>
      </c>
      <c r="W29" s="33">
        <v>6.3899999999999998E-2</v>
      </c>
      <c r="X29" s="33">
        <v>0.1028</v>
      </c>
      <c r="Y29" s="33" t="s">
        <v>148</v>
      </c>
      <c r="Z29" s="33">
        <v>0.61650000000000005</v>
      </c>
      <c r="AA29" s="33">
        <v>0.61650000000000005</v>
      </c>
      <c r="AB29" s="33">
        <v>0.82950000000000002</v>
      </c>
      <c r="AC29" s="33">
        <v>0.1411</v>
      </c>
      <c r="AD29" s="39" t="s">
        <v>148</v>
      </c>
      <c r="AE29" s="20">
        <v>0</v>
      </c>
    </row>
    <row r="30" spans="1:31" ht="15" thickBot="1" x14ac:dyDescent="0.35">
      <c r="A30" s="53" t="s">
        <v>24</v>
      </c>
      <c r="B30" s="26">
        <v>0.40133000000000002</v>
      </c>
      <c r="C30" s="26">
        <v>-2.291E-2</v>
      </c>
      <c r="D30" s="26">
        <v>-2.6890000000000001E-2</v>
      </c>
      <c r="E30" s="26">
        <v>0.20646999999999999</v>
      </c>
      <c r="F30" s="26">
        <v>0.10849</v>
      </c>
      <c r="G30" s="26">
        <v>5.382E-2</v>
      </c>
      <c r="H30" s="26">
        <v>0.58242000000000005</v>
      </c>
      <c r="I30" s="26">
        <v>0.33224999999999999</v>
      </c>
      <c r="J30" s="26">
        <v>0.14943999999999999</v>
      </c>
      <c r="K30" s="26">
        <v>0.17258000000000001</v>
      </c>
      <c r="L30" s="26">
        <v>0.57721</v>
      </c>
      <c r="M30" s="26">
        <v>9.4850000000000004E-2</v>
      </c>
      <c r="N30" s="26">
        <v>0.10961</v>
      </c>
      <c r="O30" s="61">
        <v>1</v>
      </c>
      <c r="P30" s="26">
        <v>0.16364999999999999</v>
      </c>
      <c r="Q30" s="26">
        <v>0.19653999999999999</v>
      </c>
      <c r="R30" s="26">
        <v>0.66142999999999996</v>
      </c>
      <c r="S30" s="26">
        <v>0.19062999999999999</v>
      </c>
      <c r="T30" s="26">
        <v>0.20937</v>
      </c>
      <c r="U30" s="26">
        <v>0.19028999999999999</v>
      </c>
      <c r="V30" s="26">
        <v>0.20505000000000001</v>
      </c>
      <c r="W30" s="26">
        <v>5.1799999999999997E-3</v>
      </c>
      <c r="X30" s="26">
        <v>-5.6550000000000003E-2</v>
      </c>
      <c r="Y30" s="26">
        <v>0.18398</v>
      </c>
      <c r="Z30" s="26">
        <v>0.25918999999999998</v>
      </c>
      <c r="AA30" s="26">
        <v>0.25918999999999998</v>
      </c>
      <c r="AB30" s="26">
        <v>9.0399999999999994E-3</v>
      </c>
      <c r="AC30" s="26">
        <v>0.20155000000000001</v>
      </c>
      <c r="AD30" s="27">
        <v>0.39699000000000001</v>
      </c>
      <c r="AE30" s="19">
        <v>1</v>
      </c>
    </row>
    <row r="31" spans="1:31" ht="15" hidden="1" thickBot="1" x14ac:dyDescent="0.35">
      <c r="A31" s="54"/>
      <c r="B31" s="33" t="s">
        <v>148</v>
      </c>
      <c r="C31" s="33">
        <v>0.10539999999999999</v>
      </c>
      <c r="D31" s="33">
        <v>5.74E-2</v>
      </c>
      <c r="E31" s="33" t="s">
        <v>148</v>
      </c>
      <c r="F31" s="33" t="s">
        <v>148</v>
      </c>
      <c r="G31" s="33">
        <v>1E-4</v>
      </c>
      <c r="H31" s="33" t="s">
        <v>148</v>
      </c>
      <c r="I31" s="33" t="s">
        <v>148</v>
      </c>
      <c r="J31" s="33" t="s">
        <v>148</v>
      </c>
      <c r="K31" s="33" t="s">
        <v>148</v>
      </c>
      <c r="L31" s="33" t="s">
        <v>148</v>
      </c>
      <c r="M31" s="33" t="s">
        <v>148</v>
      </c>
      <c r="N31" s="33" t="s">
        <v>148</v>
      </c>
      <c r="O31" s="62"/>
      <c r="P31" s="33" t="s">
        <v>148</v>
      </c>
      <c r="Q31" s="33" t="s">
        <v>148</v>
      </c>
      <c r="R31" s="33" t="s">
        <v>148</v>
      </c>
      <c r="S31" s="33" t="s">
        <v>148</v>
      </c>
      <c r="T31" s="33" t="s">
        <v>148</v>
      </c>
      <c r="U31" s="33" t="s">
        <v>148</v>
      </c>
      <c r="V31" s="33" t="s">
        <v>148</v>
      </c>
      <c r="W31" s="33">
        <v>0.71440000000000003</v>
      </c>
      <c r="X31" s="33" t="s">
        <v>148</v>
      </c>
      <c r="Y31" s="33" t="s">
        <v>148</v>
      </c>
      <c r="Z31" s="33" t="s">
        <v>148</v>
      </c>
      <c r="AA31" s="33" t="s">
        <v>148</v>
      </c>
      <c r="AB31" s="33">
        <v>0.52290000000000003</v>
      </c>
      <c r="AC31" s="33" t="s">
        <v>148</v>
      </c>
      <c r="AD31" s="39" t="s">
        <v>148</v>
      </c>
      <c r="AE31" s="20">
        <v>0</v>
      </c>
    </row>
    <row r="32" spans="1:31" ht="15" thickBot="1" x14ac:dyDescent="0.35">
      <c r="A32" s="53" t="s">
        <v>96</v>
      </c>
      <c r="B32" s="26">
        <v>4.24E-2</v>
      </c>
      <c r="C32" s="26">
        <v>4.9300000000000004E-3</v>
      </c>
      <c r="D32" s="26">
        <v>-6.3800000000000003E-3</v>
      </c>
      <c r="E32" s="26">
        <v>-9.1050000000000006E-2</v>
      </c>
      <c r="F32" s="26">
        <v>3.3669999999999999E-2</v>
      </c>
      <c r="G32" s="26">
        <v>-5.5599999999999998E-3</v>
      </c>
      <c r="H32" s="26">
        <v>8.5010000000000002E-2</v>
      </c>
      <c r="I32" s="26">
        <v>0.52929999999999999</v>
      </c>
      <c r="J32" s="26">
        <v>0.44990999999999998</v>
      </c>
      <c r="K32" s="26">
        <v>0.57264000000000004</v>
      </c>
      <c r="L32" s="26">
        <v>9.5409999999999995E-2</v>
      </c>
      <c r="M32" s="26">
        <v>-7.2840000000000002E-2</v>
      </c>
      <c r="N32" s="26">
        <v>3.0100000000000001E-3</v>
      </c>
      <c r="O32" s="26">
        <v>0.16364999999999999</v>
      </c>
      <c r="P32" s="61">
        <v>1</v>
      </c>
      <c r="Q32" s="26">
        <v>0.92225999999999997</v>
      </c>
      <c r="R32" s="26">
        <v>0.11362999999999999</v>
      </c>
      <c r="S32" s="26">
        <v>6.8669999999999995E-2</v>
      </c>
      <c r="T32" s="26">
        <v>0.13972999999999999</v>
      </c>
      <c r="U32" s="26">
        <v>-1.457E-2</v>
      </c>
      <c r="V32" s="26">
        <v>4.1059999999999999E-2</v>
      </c>
      <c r="W32" s="26">
        <v>2.648E-2</v>
      </c>
      <c r="X32" s="26">
        <v>-5.8779999999999999E-2</v>
      </c>
      <c r="Y32" s="26">
        <v>0.51839000000000002</v>
      </c>
      <c r="Z32" s="26">
        <v>0.78093999999999997</v>
      </c>
      <c r="AA32" s="26">
        <v>0.78093999999999997</v>
      </c>
      <c r="AB32" s="26">
        <v>1.004E-2</v>
      </c>
      <c r="AC32" s="26">
        <v>0.82316999999999996</v>
      </c>
      <c r="AD32" s="27">
        <v>6.1129999999999997E-2</v>
      </c>
      <c r="AE32" s="19">
        <v>1</v>
      </c>
    </row>
    <row r="33" spans="1:31" ht="15" hidden="1" thickBot="1" x14ac:dyDescent="0.35">
      <c r="A33" s="54"/>
      <c r="B33" s="33">
        <v>2.7000000000000001E-3</v>
      </c>
      <c r="C33" s="33">
        <v>0.7278</v>
      </c>
      <c r="D33" s="33">
        <v>0.65190000000000003</v>
      </c>
      <c r="E33" s="33" t="s">
        <v>148</v>
      </c>
      <c r="F33" s="33">
        <v>1.7299999999999999E-2</v>
      </c>
      <c r="G33" s="33">
        <v>0.69430000000000003</v>
      </c>
      <c r="H33" s="33" t="s">
        <v>148</v>
      </c>
      <c r="I33" s="33" t="s">
        <v>148</v>
      </c>
      <c r="J33" s="33" t="s">
        <v>148</v>
      </c>
      <c r="K33" s="33" t="s">
        <v>148</v>
      </c>
      <c r="L33" s="33" t="s">
        <v>148</v>
      </c>
      <c r="M33" s="33" t="s">
        <v>148</v>
      </c>
      <c r="N33" s="33">
        <v>0.83169999999999999</v>
      </c>
      <c r="O33" s="33" t="s">
        <v>148</v>
      </c>
      <c r="P33" s="62"/>
      <c r="Q33" s="33" t="s">
        <v>148</v>
      </c>
      <c r="R33" s="33" t="s">
        <v>148</v>
      </c>
      <c r="S33" s="33" t="s">
        <v>148</v>
      </c>
      <c r="T33" s="33" t="s">
        <v>148</v>
      </c>
      <c r="U33" s="33">
        <v>0.30309999999999998</v>
      </c>
      <c r="V33" s="33">
        <v>3.7000000000000002E-3</v>
      </c>
      <c r="W33" s="33">
        <v>6.13E-2</v>
      </c>
      <c r="X33" s="33" t="s">
        <v>148</v>
      </c>
      <c r="Y33" s="33" t="s">
        <v>148</v>
      </c>
      <c r="Z33" s="33" t="s">
        <v>148</v>
      </c>
      <c r="AA33" s="33" t="s">
        <v>148</v>
      </c>
      <c r="AB33" s="33">
        <v>0.47810000000000002</v>
      </c>
      <c r="AC33" s="33" t="s">
        <v>148</v>
      </c>
      <c r="AD33" s="39" t="s">
        <v>148</v>
      </c>
      <c r="AE33" s="20">
        <v>0</v>
      </c>
    </row>
    <row r="34" spans="1:31" ht="15" thickBot="1" x14ac:dyDescent="0.35">
      <c r="A34" s="53" t="s">
        <v>98</v>
      </c>
      <c r="B34" s="26">
        <v>5.4739999999999997E-2</v>
      </c>
      <c r="C34" s="26">
        <v>2.2799999999999999E-3</v>
      </c>
      <c r="D34" s="26">
        <v>-1.584E-2</v>
      </c>
      <c r="E34" s="26">
        <v>-8.1449999999999995E-2</v>
      </c>
      <c r="F34" s="26">
        <v>4.496E-2</v>
      </c>
      <c r="G34" s="26">
        <v>-8.1799999999999998E-3</v>
      </c>
      <c r="H34" s="26">
        <v>0.10195</v>
      </c>
      <c r="I34" s="26">
        <v>0.57377999999999996</v>
      </c>
      <c r="J34" s="26">
        <v>0.45760000000000001</v>
      </c>
      <c r="K34" s="26">
        <v>0.61780000000000002</v>
      </c>
      <c r="L34" s="26">
        <v>0.11473999999999999</v>
      </c>
      <c r="M34" s="26">
        <v>-7.4249999999999997E-2</v>
      </c>
      <c r="N34" s="26">
        <v>2.5270000000000001E-2</v>
      </c>
      <c r="O34" s="26">
        <v>0.19653999999999999</v>
      </c>
      <c r="P34" s="26">
        <v>0.92225999999999997</v>
      </c>
      <c r="Q34" s="61">
        <v>1</v>
      </c>
      <c r="R34" s="26">
        <v>0.14304</v>
      </c>
      <c r="S34" s="26">
        <v>7.4069999999999997E-2</v>
      </c>
      <c r="T34" s="26">
        <v>0.16883000000000001</v>
      </c>
      <c r="U34" s="26">
        <v>-1.2279999999999999E-2</v>
      </c>
      <c r="V34" s="26">
        <v>6.0760000000000002E-2</v>
      </c>
      <c r="W34" s="26">
        <v>3.2660000000000002E-2</v>
      </c>
      <c r="X34" s="26">
        <v>-6.6009999999999999E-2</v>
      </c>
      <c r="Y34" s="26">
        <v>0.57484999999999997</v>
      </c>
      <c r="Z34" s="26">
        <v>0.86668999999999996</v>
      </c>
      <c r="AA34" s="26">
        <v>0.86668999999999996</v>
      </c>
      <c r="AB34" s="26">
        <v>1.788E-2</v>
      </c>
      <c r="AC34" s="26">
        <v>0.95606999999999998</v>
      </c>
      <c r="AD34" s="27">
        <v>7.1209999999999996E-2</v>
      </c>
      <c r="AE34" s="19">
        <v>1</v>
      </c>
    </row>
    <row r="35" spans="1:31" ht="15" hidden="1" thickBot="1" x14ac:dyDescent="0.35">
      <c r="A35" s="54"/>
      <c r="B35" s="33">
        <v>1E-4</v>
      </c>
      <c r="C35" s="33">
        <v>0.87209999999999999</v>
      </c>
      <c r="D35" s="33">
        <v>0.26319999999999999</v>
      </c>
      <c r="E35" s="33" t="s">
        <v>148</v>
      </c>
      <c r="F35" s="33">
        <v>1.5E-3</v>
      </c>
      <c r="G35" s="33">
        <v>0.56330000000000002</v>
      </c>
      <c r="H35" s="33" t="s">
        <v>148</v>
      </c>
      <c r="I35" s="33" t="s">
        <v>148</v>
      </c>
      <c r="J35" s="33" t="s">
        <v>148</v>
      </c>
      <c r="K35" s="33" t="s">
        <v>148</v>
      </c>
      <c r="L35" s="33" t="s">
        <v>148</v>
      </c>
      <c r="M35" s="33" t="s">
        <v>148</v>
      </c>
      <c r="N35" s="33">
        <v>7.4200000000000002E-2</v>
      </c>
      <c r="O35" s="33" t="s">
        <v>148</v>
      </c>
      <c r="P35" s="33" t="s">
        <v>148</v>
      </c>
      <c r="Q35" s="62"/>
      <c r="R35" s="33" t="s">
        <v>148</v>
      </c>
      <c r="S35" s="33" t="s">
        <v>148</v>
      </c>
      <c r="T35" s="33" t="s">
        <v>148</v>
      </c>
      <c r="U35" s="33">
        <v>0.3856</v>
      </c>
      <c r="V35" s="33" t="s">
        <v>148</v>
      </c>
      <c r="W35" s="33">
        <v>2.1000000000000001E-2</v>
      </c>
      <c r="X35" s="33" t="s">
        <v>148</v>
      </c>
      <c r="Y35" s="33" t="s">
        <v>148</v>
      </c>
      <c r="Z35" s="33" t="s">
        <v>148</v>
      </c>
      <c r="AA35" s="33" t="s">
        <v>148</v>
      </c>
      <c r="AB35" s="33">
        <v>0.20649999999999999</v>
      </c>
      <c r="AC35" s="33" t="s">
        <v>148</v>
      </c>
      <c r="AD35" s="39" t="s">
        <v>148</v>
      </c>
      <c r="AE35" s="20">
        <v>0</v>
      </c>
    </row>
    <row r="36" spans="1:31" ht="15" thickBot="1" x14ac:dyDescent="0.35">
      <c r="A36" s="53" t="s">
        <v>56</v>
      </c>
      <c r="B36" s="26">
        <v>0.26907999999999999</v>
      </c>
      <c r="C36" s="26">
        <v>-3.1820000000000001E-2</v>
      </c>
      <c r="D36" s="26">
        <v>-1.8259999999999998E-2</v>
      </c>
      <c r="E36" s="26">
        <v>0.15276999999999999</v>
      </c>
      <c r="F36" s="26">
        <v>6.1359999999999998E-2</v>
      </c>
      <c r="G36" s="26">
        <v>5.3409999999999999E-2</v>
      </c>
      <c r="H36" s="26">
        <v>0.38738</v>
      </c>
      <c r="I36" s="26">
        <v>0.23710000000000001</v>
      </c>
      <c r="J36" s="26">
        <v>0.10198</v>
      </c>
      <c r="K36" s="26">
        <v>0.12194000000000001</v>
      </c>
      <c r="L36" s="26">
        <v>0.67683000000000004</v>
      </c>
      <c r="M36" s="26">
        <v>5.8250000000000003E-2</v>
      </c>
      <c r="N36" s="26">
        <v>6.9940000000000002E-2</v>
      </c>
      <c r="O36" s="26">
        <v>0.66142999999999996</v>
      </c>
      <c r="P36" s="26">
        <v>0.11362999999999999</v>
      </c>
      <c r="Q36" s="26">
        <v>0.14304</v>
      </c>
      <c r="R36" s="61">
        <v>1</v>
      </c>
      <c r="S36" s="26">
        <v>0.11028</v>
      </c>
      <c r="T36" s="26">
        <v>0.12562000000000001</v>
      </c>
      <c r="U36" s="26">
        <v>0.12262000000000001</v>
      </c>
      <c r="V36" s="26">
        <v>0.13469</v>
      </c>
      <c r="W36" s="26">
        <v>5.8900000000000003E-3</v>
      </c>
      <c r="X36" s="26">
        <v>-6.9440000000000002E-2</v>
      </c>
      <c r="Y36" s="26">
        <v>0.15254000000000001</v>
      </c>
      <c r="Z36" s="26">
        <v>0.19324</v>
      </c>
      <c r="AA36" s="26">
        <v>0.19324</v>
      </c>
      <c r="AB36" s="26">
        <v>0.67205999999999999</v>
      </c>
      <c r="AC36" s="26">
        <v>0.14896000000000001</v>
      </c>
      <c r="AD36" s="27">
        <v>0.26468999999999998</v>
      </c>
      <c r="AE36" s="19">
        <v>1</v>
      </c>
    </row>
    <row r="37" spans="1:31" ht="15" hidden="1" thickBot="1" x14ac:dyDescent="0.35">
      <c r="A37" s="54"/>
      <c r="B37" s="33" t="s">
        <v>148</v>
      </c>
      <c r="C37" s="33">
        <v>2.4500000000000001E-2</v>
      </c>
      <c r="D37" s="33">
        <v>0.19700000000000001</v>
      </c>
      <c r="E37" s="33" t="s">
        <v>148</v>
      </c>
      <c r="F37" s="33" t="s">
        <v>148</v>
      </c>
      <c r="G37" s="33">
        <v>2.0000000000000001E-4</v>
      </c>
      <c r="H37" s="33" t="s">
        <v>148</v>
      </c>
      <c r="I37" s="33" t="s">
        <v>148</v>
      </c>
      <c r="J37" s="33" t="s">
        <v>148</v>
      </c>
      <c r="K37" s="33" t="s">
        <v>148</v>
      </c>
      <c r="L37" s="33" t="s">
        <v>148</v>
      </c>
      <c r="M37" s="33" t="s">
        <v>148</v>
      </c>
      <c r="N37" s="33" t="s">
        <v>148</v>
      </c>
      <c r="O37" s="33" t="s">
        <v>148</v>
      </c>
      <c r="P37" s="33" t="s">
        <v>148</v>
      </c>
      <c r="Q37" s="33" t="s">
        <v>148</v>
      </c>
      <c r="R37" s="62"/>
      <c r="S37" s="33" t="s">
        <v>148</v>
      </c>
      <c r="T37" s="33" t="s">
        <v>148</v>
      </c>
      <c r="U37" s="33" t="s">
        <v>148</v>
      </c>
      <c r="V37" s="33" t="s">
        <v>148</v>
      </c>
      <c r="W37" s="33">
        <v>0.67710000000000004</v>
      </c>
      <c r="X37" s="33" t="s">
        <v>148</v>
      </c>
      <c r="Y37" s="33" t="s">
        <v>148</v>
      </c>
      <c r="Z37" s="33" t="s">
        <v>148</v>
      </c>
      <c r="AA37" s="33" t="s">
        <v>148</v>
      </c>
      <c r="AB37" s="33" t="s">
        <v>148</v>
      </c>
      <c r="AC37" s="33" t="s">
        <v>148</v>
      </c>
      <c r="AD37" s="39" t="s">
        <v>148</v>
      </c>
      <c r="AE37" s="20">
        <v>0</v>
      </c>
    </row>
    <row r="38" spans="1:31" ht="15" thickBot="1" x14ac:dyDescent="0.35">
      <c r="A38" s="53" t="s">
        <v>214</v>
      </c>
      <c r="B38" s="26">
        <v>6.1510000000000002E-2</v>
      </c>
      <c r="C38" s="26">
        <v>8.1899999999999994E-3</v>
      </c>
      <c r="D38" s="26">
        <v>-3.5700000000000003E-2</v>
      </c>
      <c r="E38" s="26">
        <v>2.6419999999999999E-2</v>
      </c>
      <c r="F38" s="26">
        <v>7.7099999999999998E-3</v>
      </c>
      <c r="G38" s="26">
        <v>1.04E-2</v>
      </c>
      <c r="H38" s="26">
        <v>9.0200000000000002E-2</v>
      </c>
      <c r="I38" s="26">
        <v>7.1599999999999997E-2</v>
      </c>
      <c r="J38" s="26">
        <v>0.35846</v>
      </c>
      <c r="K38" s="26">
        <v>0.31379000000000001</v>
      </c>
      <c r="L38" s="26">
        <v>7.9850000000000004E-2</v>
      </c>
      <c r="M38" s="26">
        <v>4.2360000000000002E-2</v>
      </c>
      <c r="N38" s="26">
        <v>3.422E-2</v>
      </c>
      <c r="O38" s="26">
        <v>0.19062999999999999</v>
      </c>
      <c r="P38" s="26">
        <v>6.8669999999999995E-2</v>
      </c>
      <c r="Q38" s="26">
        <v>7.4069999999999997E-2</v>
      </c>
      <c r="R38" s="26">
        <v>0.11028</v>
      </c>
      <c r="S38" s="61">
        <v>1</v>
      </c>
      <c r="T38" s="26">
        <v>0.98553999999999997</v>
      </c>
      <c r="U38" s="26">
        <v>0.41969000000000001</v>
      </c>
      <c r="V38" s="26">
        <v>0.41499999999999998</v>
      </c>
      <c r="W38" s="26">
        <v>-8.8599999999999998E-3</v>
      </c>
      <c r="X38" s="26">
        <v>3.1179999999999999E-2</v>
      </c>
      <c r="Y38" s="26">
        <v>3.9230000000000001E-2</v>
      </c>
      <c r="Z38" s="26">
        <v>6.8269999999999997E-2</v>
      </c>
      <c r="AA38" s="26">
        <v>6.8269999999999997E-2</v>
      </c>
      <c r="AB38" s="26">
        <v>-2.154E-2</v>
      </c>
      <c r="AC38" s="26">
        <v>7.3800000000000004E-2</v>
      </c>
      <c r="AD38" s="27">
        <v>6.8769999999999998E-2</v>
      </c>
      <c r="AE38" s="19">
        <v>1</v>
      </c>
    </row>
    <row r="39" spans="1:31" ht="15" hidden="1" thickBot="1" x14ac:dyDescent="0.35">
      <c r="A39" s="54"/>
      <c r="B39" s="33" t="s">
        <v>148</v>
      </c>
      <c r="C39" s="33">
        <v>0.56299999999999994</v>
      </c>
      <c r="D39" s="33">
        <v>1.1599999999999999E-2</v>
      </c>
      <c r="E39" s="33">
        <v>6.1899999999999997E-2</v>
      </c>
      <c r="F39" s="33">
        <v>0.5857</v>
      </c>
      <c r="G39" s="33">
        <v>0.46229999999999999</v>
      </c>
      <c r="H39" s="33" t="s">
        <v>148</v>
      </c>
      <c r="I39" s="33" t="s">
        <v>148</v>
      </c>
      <c r="J39" s="33" t="s">
        <v>148</v>
      </c>
      <c r="K39" s="33" t="s">
        <v>148</v>
      </c>
      <c r="L39" s="33" t="s">
        <v>148</v>
      </c>
      <c r="M39" s="33">
        <v>2.8E-3</v>
      </c>
      <c r="N39" s="33">
        <v>1.5599999999999999E-2</v>
      </c>
      <c r="O39" s="33" t="s">
        <v>148</v>
      </c>
      <c r="P39" s="33" t="s">
        <v>148</v>
      </c>
      <c r="Q39" s="33" t="s">
        <v>148</v>
      </c>
      <c r="R39" s="33" t="s">
        <v>148</v>
      </c>
      <c r="S39" s="62"/>
      <c r="T39" s="33" t="s">
        <v>148</v>
      </c>
      <c r="U39" s="33" t="s">
        <v>148</v>
      </c>
      <c r="V39" s="33" t="s">
        <v>148</v>
      </c>
      <c r="W39" s="33">
        <v>0.53149999999999997</v>
      </c>
      <c r="X39" s="33">
        <v>2.76E-2</v>
      </c>
      <c r="Y39" s="33">
        <v>5.5999999999999999E-3</v>
      </c>
      <c r="Z39" s="33" t="s">
        <v>148</v>
      </c>
      <c r="AA39" s="33" t="s">
        <v>148</v>
      </c>
      <c r="AB39" s="33">
        <v>0.128</v>
      </c>
      <c r="AC39" s="33" t="s">
        <v>148</v>
      </c>
      <c r="AD39" s="39" t="s">
        <v>148</v>
      </c>
      <c r="AE39" s="20">
        <v>0</v>
      </c>
    </row>
    <row r="40" spans="1:31" ht="15" thickBot="1" x14ac:dyDescent="0.35">
      <c r="A40" s="53" t="s">
        <v>215</v>
      </c>
      <c r="B40" s="26">
        <v>6.7470000000000002E-2</v>
      </c>
      <c r="C40" s="26">
        <v>6.7799999999999996E-3</v>
      </c>
      <c r="D40" s="26">
        <v>-3.7530000000000001E-2</v>
      </c>
      <c r="E40" s="26">
        <v>2.052E-2</v>
      </c>
      <c r="F40" s="26">
        <v>1.174E-2</v>
      </c>
      <c r="G40" s="26">
        <v>1.008E-2</v>
      </c>
      <c r="H40" s="26">
        <v>9.9279999999999993E-2</v>
      </c>
      <c r="I40" s="26">
        <v>0.1237</v>
      </c>
      <c r="J40" s="26">
        <v>0.35832000000000003</v>
      </c>
      <c r="K40" s="26">
        <v>0.34420000000000001</v>
      </c>
      <c r="L40" s="26">
        <v>9.2090000000000005E-2</v>
      </c>
      <c r="M40" s="26">
        <v>3.1780000000000003E-2</v>
      </c>
      <c r="N40" s="26">
        <v>3.6740000000000002E-2</v>
      </c>
      <c r="O40" s="26">
        <v>0.20937</v>
      </c>
      <c r="P40" s="26">
        <v>0.13972999999999999</v>
      </c>
      <c r="Q40" s="26">
        <v>0.16883000000000001</v>
      </c>
      <c r="R40" s="26">
        <v>0.12562000000000001</v>
      </c>
      <c r="S40" s="26">
        <v>0.98553999999999997</v>
      </c>
      <c r="T40" s="61">
        <v>1</v>
      </c>
      <c r="U40" s="26">
        <v>0.39465</v>
      </c>
      <c r="V40" s="26">
        <v>0.40527000000000002</v>
      </c>
      <c r="W40" s="26">
        <v>-4.2100000000000002E-3</v>
      </c>
      <c r="X40" s="26">
        <v>2.1389999999999999E-2</v>
      </c>
      <c r="Y40" s="26">
        <v>9.2369999999999994E-2</v>
      </c>
      <c r="Z40" s="26">
        <v>0.15093000000000001</v>
      </c>
      <c r="AA40" s="26">
        <v>0.15093000000000001</v>
      </c>
      <c r="AB40" s="26">
        <v>-1.746E-2</v>
      </c>
      <c r="AC40" s="26">
        <v>0.17091999999999999</v>
      </c>
      <c r="AD40" s="27">
        <v>7.535E-2</v>
      </c>
      <c r="AE40" s="19">
        <v>1</v>
      </c>
    </row>
    <row r="41" spans="1:31" ht="15" hidden="1" thickBot="1" x14ac:dyDescent="0.35">
      <c r="A41" s="54"/>
      <c r="B41" s="33" t="s">
        <v>148</v>
      </c>
      <c r="C41" s="33">
        <v>0.63200000000000001</v>
      </c>
      <c r="D41" s="33">
        <v>8.0000000000000002E-3</v>
      </c>
      <c r="E41" s="33">
        <v>0.14710000000000001</v>
      </c>
      <c r="F41" s="33">
        <v>0.40679999999999999</v>
      </c>
      <c r="G41" s="33">
        <v>0.47639999999999999</v>
      </c>
      <c r="H41" s="33" t="s">
        <v>148</v>
      </c>
      <c r="I41" s="33" t="s">
        <v>148</v>
      </c>
      <c r="J41" s="33" t="s">
        <v>148</v>
      </c>
      <c r="K41" s="33" t="s">
        <v>148</v>
      </c>
      <c r="L41" s="33" t="s">
        <v>148</v>
      </c>
      <c r="M41" s="33">
        <v>2.47E-2</v>
      </c>
      <c r="N41" s="33">
        <v>9.4000000000000004E-3</v>
      </c>
      <c r="O41" s="33" t="s">
        <v>148</v>
      </c>
      <c r="P41" s="33" t="s">
        <v>148</v>
      </c>
      <c r="Q41" s="33" t="s">
        <v>148</v>
      </c>
      <c r="R41" s="33" t="s">
        <v>148</v>
      </c>
      <c r="S41" s="33" t="s">
        <v>148</v>
      </c>
      <c r="T41" s="62"/>
      <c r="U41" s="33" t="s">
        <v>148</v>
      </c>
      <c r="V41" s="33" t="s">
        <v>148</v>
      </c>
      <c r="W41" s="33">
        <v>0.76619999999999999</v>
      </c>
      <c r="X41" s="33">
        <v>0.13059999999999999</v>
      </c>
      <c r="Y41" s="33" t="s">
        <v>148</v>
      </c>
      <c r="Z41" s="33" t="s">
        <v>148</v>
      </c>
      <c r="AA41" s="33" t="s">
        <v>148</v>
      </c>
      <c r="AB41" s="33">
        <v>0.21729999999999999</v>
      </c>
      <c r="AC41" s="33" t="s">
        <v>148</v>
      </c>
      <c r="AD41" s="39" t="s">
        <v>148</v>
      </c>
      <c r="AE41" s="20">
        <v>0</v>
      </c>
    </row>
    <row r="42" spans="1:31" ht="15" thickBot="1" x14ac:dyDescent="0.35">
      <c r="A42" s="53" t="s">
        <v>216</v>
      </c>
      <c r="B42" s="26">
        <v>8.0110000000000001E-2</v>
      </c>
      <c r="C42" s="26">
        <v>2.5930000000000002E-2</v>
      </c>
      <c r="D42" s="26">
        <v>-4.2999999999999999E-4</v>
      </c>
      <c r="E42" s="26">
        <v>0.33950000000000002</v>
      </c>
      <c r="F42" s="26">
        <v>3.5500000000000002E-3</v>
      </c>
      <c r="G42" s="26">
        <v>-1.009E-2</v>
      </c>
      <c r="H42" s="26">
        <v>9.4289999999999999E-2</v>
      </c>
      <c r="I42" s="26">
        <v>-5.738E-2</v>
      </c>
      <c r="J42" s="26">
        <v>0.21415999999999999</v>
      </c>
      <c r="K42" s="26">
        <v>0.16936999999999999</v>
      </c>
      <c r="L42" s="26">
        <v>9.6780000000000005E-2</v>
      </c>
      <c r="M42" s="26">
        <v>0.46067999999999998</v>
      </c>
      <c r="N42" s="26">
        <v>0.43902999999999998</v>
      </c>
      <c r="O42" s="26">
        <v>0.19028999999999999</v>
      </c>
      <c r="P42" s="26">
        <v>-1.457E-2</v>
      </c>
      <c r="Q42" s="26">
        <v>-1.2279999999999999E-2</v>
      </c>
      <c r="R42" s="26">
        <v>0.12262000000000001</v>
      </c>
      <c r="S42" s="26">
        <v>0.41969000000000001</v>
      </c>
      <c r="T42" s="26">
        <v>0.39465</v>
      </c>
      <c r="U42" s="61">
        <v>1</v>
      </c>
      <c r="V42" s="26">
        <v>0.98723000000000005</v>
      </c>
      <c r="W42" s="26">
        <v>8.5500000000000003E-3</v>
      </c>
      <c r="X42" s="26">
        <v>2.2710000000000001E-2</v>
      </c>
      <c r="Y42" s="26">
        <v>-5.6989999999999999E-2</v>
      </c>
      <c r="Z42" s="26">
        <v>-1.789E-2</v>
      </c>
      <c r="AA42" s="26">
        <v>-1.789E-2</v>
      </c>
      <c r="AB42" s="26">
        <v>-3.98E-3</v>
      </c>
      <c r="AC42" s="26">
        <v>-1.499E-2</v>
      </c>
      <c r="AD42" s="27">
        <v>7.4529999999999999E-2</v>
      </c>
      <c r="AE42" s="19">
        <v>1</v>
      </c>
    </row>
    <row r="43" spans="1:31" ht="15" hidden="1" thickBot="1" x14ac:dyDescent="0.35">
      <c r="A43" s="54"/>
      <c r="B43" s="33" t="s">
        <v>148</v>
      </c>
      <c r="C43" s="33">
        <v>6.6900000000000001E-2</v>
      </c>
      <c r="D43" s="33">
        <v>0.97599999999999998</v>
      </c>
      <c r="E43" s="33" t="s">
        <v>148</v>
      </c>
      <c r="F43" s="33">
        <v>0.80220000000000002</v>
      </c>
      <c r="G43" s="33">
        <v>0.47570000000000001</v>
      </c>
      <c r="H43" s="33" t="s">
        <v>148</v>
      </c>
      <c r="I43" s="33" t="s">
        <v>148</v>
      </c>
      <c r="J43" s="33" t="s">
        <v>148</v>
      </c>
      <c r="K43" s="33" t="s">
        <v>148</v>
      </c>
      <c r="L43" s="33" t="s">
        <v>148</v>
      </c>
      <c r="M43" s="33" t="s">
        <v>148</v>
      </c>
      <c r="N43" s="33" t="s">
        <v>148</v>
      </c>
      <c r="O43" s="33" t="s">
        <v>148</v>
      </c>
      <c r="P43" s="33">
        <v>0.30309999999999998</v>
      </c>
      <c r="Q43" s="33">
        <v>0.3856</v>
      </c>
      <c r="R43" s="33" t="s">
        <v>148</v>
      </c>
      <c r="S43" s="33" t="s">
        <v>148</v>
      </c>
      <c r="T43" s="33" t="s">
        <v>148</v>
      </c>
      <c r="U43" s="62"/>
      <c r="V43" s="33" t="s">
        <v>148</v>
      </c>
      <c r="W43" s="33">
        <v>0.54600000000000004</v>
      </c>
      <c r="X43" s="33">
        <v>0.1085</v>
      </c>
      <c r="Y43" s="33" t="s">
        <v>148</v>
      </c>
      <c r="Z43" s="33">
        <v>0.20619999999999999</v>
      </c>
      <c r="AA43" s="33">
        <v>0.20619999999999999</v>
      </c>
      <c r="AB43" s="33">
        <v>0.77880000000000005</v>
      </c>
      <c r="AC43" s="33">
        <v>0.28939999999999999</v>
      </c>
      <c r="AD43" s="39" t="s">
        <v>148</v>
      </c>
      <c r="AE43" s="20">
        <v>0</v>
      </c>
    </row>
    <row r="44" spans="1:31" ht="15" thickBot="1" x14ac:dyDescent="0.35">
      <c r="A44" s="53" t="s">
        <v>217</v>
      </c>
      <c r="B44" s="26">
        <v>8.6150000000000004E-2</v>
      </c>
      <c r="C44" s="26">
        <v>2.5080000000000002E-2</v>
      </c>
      <c r="D44" s="26">
        <v>-3.3899999999999998E-3</v>
      </c>
      <c r="E44" s="26">
        <v>0.32865</v>
      </c>
      <c r="F44" s="26">
        <v>3.8600000000000001E-3</v>
      </c>
      <c r="G44" s="26">
        <v>-1.1310000000000001E-2</v>
      </c>
      <c r="H44" s="26">
        <v>0.10228</v>
      </c>
      <c r="I44" s="26">
        <v>-1.6979999999999999E-2</v>
      </c>
      <c r="J44" s="26">
        <v>0.22042</v>
      </c>
      <c r="K44" s="26">
        <v>0.1973</v>
      </c>
      <c r="L44" s="26">
        <v>0.10630000000000001</v>
      </c>
      <c r="M44" s="26">
        <v>0.44202999999999998</v>
      </c>
      <c r="N44" s="26">
        <v>0.43812000000000001</v>
      </c>
      <c r="O44" s="26">
        <v>0.20505000000000001</v>
      </c>
      <c r="P44" s="26">
        <v>4.1059999999999999E-2</v>
      </c>
      <c r="Q44" s="26">
        <v>6.0760000000000002E-2</v>
      </c>
      <c r="R44" s="26">
        <v>0.13469</v>
      </c>
      <c r="S44" s="26">
        <v>0.41499999999999998</v>
      </c>
      <c r="T44" s="26">
        <v>0.40527000000000002</v>
      </c>
      <c r="U44" s="26">
        <v>0.98723000000000005</v>
      </c>
      <c r="V44" s="61">
        <v>1</v>
      </c>
      <c r="W44" s="26">
        <v>8.4700000000000001E-3</v>
      </c>
      <c r="X44" s="26">
        <v>1.8630000000000001E-2</v>
      </c>
      <c r="Y44" s="26">
        <v>-1.8620000000000001E-2</v>
      </c>
      <c r="Z44" s="26">
        <v>4.3220000000000001E-2</v>
      </c>
      <c r="AA44" s="26">
        <v>4.3220000000000001E-2</v>
      </c>
      <c r="AB44" s="26">
        <v>-6.8000000000000005E-4</v>
      </c>
      <c r="AC44" s="26">
        <v>5.8409999999999997E-2</v>
      </c>
      <c r="AD44" s="27">
        <v>8.0299999999999996E-2</v>
      </c>
      <c r="AE44" s="19">
        <v>1</v>
      </c>
    </row>
    <row r="45" spans="1:31" ht="15" hidden="1" thickBot="1" x14ac:dyDescent="0.35">
      <c r="A45" s="54"/>
      <c r="B45" s="33" t="s">
        <v>148</v>
      </c>
      <c r="C45" s="33">
        <v>7.6300000000000007E-2</v>
      </c>
      <c r="D45" s="33">
        <v>0.81079999999999997</v>
      </c>
      <c r="E45" s="33" t="s">
        <v>148</v>
      </c>
      <c r="F45" s="33">
        <v>0.78500000000000003</v>
      </c>
      <c r="G45" s="33">
        <v>0.42409999999999998</v>
      </c>
      <c r="H45" s="33" t="s">
        <v>148</v>
      </c>
      <c r="I45" s="33">
        <v>0.23019999999999999</v>
      </c>
      <c r="J45" s="33" t="s">
        <v>148</v>
      </c>
      <c r="K45" s="33" t="s">
        <v>148</v>
      </c>
      <c r="L45" s="33" t="s">
        <v>148</v>
      </c>
      <c r="M45" s="33" t="s">
        <v>148</v>
      </c>
      <c r="N45" s="33" t="s">
        <v>148</v>
      </c>
      <c r="O45" s="33" t="s">
        <v>148</v>
      </c>
      <c r="P45" s="33">
        <v>3.7000000000000002E-3</v>
      </c>
      <c r="Q45" s="33" t="s">
        <v>148</v>
      </c>
      <c r="R45" s="33" t="s">
        <v>148</v>
      </c>
      <c r="S45" s="33" t="s">
        <v>148</v>
      </c>
      <c r="T45" s="33" t="s">
        <v>148</v>
      </c>
      <c r="U45" s="33" t="s">
        <v>148</v>
      </c>
      <c r="V45" s="62"/>
      <c r="W45" s="33">
        <v>0.54949999999999999</v>
      </c>
      <c r="X45" s="33">
        <v>0.188</v>
      </c>
      <c r="Y45" s="33">
        <v>0.1883</v>
      </c>
      <c r="Z45" s="33">
        <v>2.2000000000000001E-3</v>
      </c>
      <c r="AA45" s="33">
        <v>2.2000000000000001E-3</v>
      </c>
      <c r="AB45" s="33">
        <v>0.96179999999999999</v>
      </c>
      <c r="AC45" s="33" t="s">
        <v>148</v>
      </c>
      <c r="AD45" s="39" t="s">
        <v>148</v>
      </c>
      <c r="AE45" s="20">
        <v>0</v>
      </c>
    </row>
    <row r="46" spans="1:31" ht="15" thickBot="1" x14ac:dyDescent="0.35">
      <c r="A46" s="53" t="s">
        <v>47</v>
      </c>
      <c r="B46" s="26">
        <v>-5.47E-3</v>
      </c>
      <c r="C46" s="26">
        <v>2.9399999999999999E-3</v>
      </c>
      <c r="D46" s="26">
        <v>7.9799999999999992E-3</v>
      </c>
      <c r="E46" s="26">
        <v>3.005E-2</v>
      </c>
      <c r="F46" s="26">
        <v>1.9949999999999999E-2</v>
      </c>
      <c r="G46" s="26">
        <v>-4.8399999999999997E-3</v>
      </c>
      <c r="H46" s="26">
        <v>2.5340000000000001E-2</v>
      </c>
      <c r="I46" s="26">
        <v>2.342E-2</v>
      </c>
      <c r="J46" s="26">
        <v>1.465E-2</v>
      </c>
      <c r="K46" s="26">
        <v>2.349E-2</v>
      </c>
      <c r="L46" s="26">
        <v>-1.1429999999999999E-2</v>
      </c>
      <c r="M46" s="26">
        <v>2.5940000000000001E-2</v>
      </c>
      <c r="N46" s="26">
        <v>2.622E-2</v>
      </c>
      <c r="O46" s="26">
        <v>5.1799999999999997E-3</v>
      </c>
      <c r="P46" s="26">
        <v>2.648E-2</v>
      </c>
      <c r="Q46" s="26">
        <v>3.2660000000000002E-2</v>
      </c>
      <c r="R46" s="26">
        <v>5.8900000000000003E-3</v>
      </c>
      <c r="S46" s="26">
        <v>-8.8599999999999998E-3</v>
      </c>
      <c r="T46" s="26">
        <v>-4.2100000000000002E-3</v>
      </c>
      <c r="U46" s="26">
        <v>8.5500000000000003E-3</v>
      </c>
      <c r="V46" s="26">
        <v>8.4700000000000001E-3</v>
      </c>
      <c r="W46" s="61">
        <v>1</v>
      </c>
      <c r="X46" s="26">
        <v>-1.5970000000000002E-2</v>
      </c>
      <c r="Y46" s="26">
        <v>2.6599999999999999E-2</v>
      </c>
      <c r="Z46" s="26">
        <v>3.9079999999999997E-2</v>
      </c>
      <c r="AA46" s="26">
        <v>3.9079999999999997E-2</v>
      </c>
      <c r="AB46" s="26">
        <v>-2.2100000000000002E-3</v>
      </c>
      <c r="AC46" s="26">
        <v>3.4419999999999999E-2</v>
      </c>
      <c r="AD46" s="27">
        <v>2.3400000000000001E-3</v>
      </c>
      <c r="AE46" s="19">
        <v>1</v>
      </c>
    </row>
    <row r="47" spans="1:31" ht="15" hidden="1" thickBot="1" x14ac:dyDescent="0.35">
      <c r="A47" s="54"/>
      <c r="B47" s="33">
        <v>0.69899999999999995</v>
      </c>
      <c r="C47" s="33">
        <v>0.83540000000000003</v>
      </c>
      <c r="D47" s="33">
        <v>0.57279999999999998</v>
      </c>
      <c r="E47" s="33">
        <v>3.3700000000000001E-2</v>
      </c>
      <c r="F47" s="33">
        <v>0.15859999999999999</v>
      </c>
      <c r="G47" s="33">
        <v>0.73240000000000005</v>
      </c>
      <c r="H47" s="33">
        <v>7.3400000000000007E-2</v>
      </c>
      <c r="I47" s="33">
        <v>9.7900000000000001E-2</v>
      </c>
      <c r="J47" s="33">
        <v>0.30049999999999999</v>
      </c>
      <c r="K47" s="33">
        <v>9.7000000000000003E-2</v>
      </c>
      <c r="L47" s="33">
        <v>0.41949999999999998</v>
      </c>
      <c r="M47" s="33">
        <v>6.6799999999999998E-2</v>
      </c>
      <c r="N47" s="33">
        <v>6.3899999999999998E-2</v>
      </c>
      <c r="O47" s="33">
        <v>0.71440000000000003</v>
      </c>
      <c r="P47" s="33">
        <v>6.13E-2</v>
      </c>
      <c r="Q47" s="33">
        <v>2.1000000000000001E-2</v>
      </c>
      <c r="R47" s="33">
        <v>0.67710000000000004</v>
      </c>
      <c r="S47" s="33">
        <v>0.53149999999999997</v>
      </c>
      <c r="T47" s="33">
        <v>0.76619999999999999</v>
      </c>
      <c r="U47" s="33">
        <v>0.54600000000000004</v>
      </c>
      <c r="V47" s="33">
        <v>0.54949999999999999</v>
      </c>
      <c r="W47" s="62"/>
      <c r="X47" s="33">
        <v>0.25929999999999997</v>
      </c>
      <c r="Y47" s="33">
        <v>6.0199999999999997E-2</v>
      </c>
      <c r="Z47" s="33">
        <v>5.7000000000000002E-3</v>
      </c>
      <c r="AA47" s="33">
        <v>5.7000000000000002E-3</v>
      </c>
      <c r="AB47" s="33">
        <v>0.87609999999999999</v>
      </c>
      <c r="AC47" s="33">
        <v>1.4999999999999999E-2</v>
      </c>
      <c r="AD47" s="39">
        <v>0.86870000000000003</v>
      </c>
      <c r="AE47" s="20">
        <v>0</v>
      </c>
    </row>
    <row r="48" spans="1:31" ht="15" thickBot="1" x14ac:dyDescent="0.35">
      <c r="A48" s="53" t="s">
        <v>59</v>
      </c>
      <c r="B48" s="26">
        <v>5.4599999999999996E-3</v>
      </c>
      <c r="C48" s="26">
        <v>2.724E-2</v>
      </c>
      <c r="D48" s="26">
        <v>1.942E-2</v>
      </c>
      <c r="E48" s="26">
        <v>2.2919999999999999E-2</v>
      </c>
      <c r="F48" s="26">
        <v>2.7300000000000001E-2</v>
      </c>
      <c r="G48" s="26">
        <v>-2.298E-2</v>
      </c>
      <c r="H48" s="26">
        <v>-4.3249999999999997E-2</v>
      </c>
      <c r="I48" s="26">
        <v>-0.27011000000000002</v>
      </c>
      <c r="J48" s="26">
        <v>-3.5790000000000002E-2</v>
      </c>
      <c r="K48" s="26">
        <v>-4.947E-2</v>
      </c>
      <c r="L48" s="26">
        <v>-4.6460000000000001E-2</v>
      </c>
      <c r="M48" s="26">
        <v>2.6040000000000001E-2</v>
      </c>
      <c r="N48" s="26">
        <v>2.3089999999999999E-2</v>
      </c>
      <c r="O48" s="26">
        <v>-5.6550000000000003E-2</v>
      </c>
      <c r="P48" s="26">
        <v>-5.8779999999999999E-2</v>
      </c>
      <c r="Q48" s="26">
        <v>-6.6009999999999999E-2</v>
      </c>
      <c r="R48" s="26">
        <v>-6.9440000000000002E-2</v>
      </c>
      <c r="S48" s="26">
        <v>3.1179999999999999E-2</v>
      </c>
      <c r="T48" s="26">
        <v>2.1389999999999999E-2</v>
      </c>
      <c r="U48" s="26">
        <v>2.2710000000000001E-2</v>
      </c>
      <c r="V48" s="26">
        <v>1.8630000000000001E-2</v>
      </c>
      <c r="W48" s="26">
        <v>-1.5970000000000002E-2</v>
      </c>
      <c r="X48" s="61">
        <v>1</v>
      </c>
      <c r="Y48" s="26">
        <v>-0.33833000000000002</v>
      </c>
      <c r="Z48" s="26">
        <v>-0.18079000000000001</v>
      </c>
      <c r="AA48" s="26">
        <v>-0.18079000000000001</v>
      </c>
      <c r="AB48" s="26">
        <v>-3.2469999999999999E-2</v>
      </c>
      <c r="AC48" s="26">
        <v>-8.7349999999999997E-2</v>
      </c>
      <c r="AD48" s="27">
        <v>-5.7000000000000002E-3</v>
      </c>
      <c r="AE48" s="19">
        <v>1</v>
      </c>
    </row>
    <row r="49" spans="1:31" ht="15" hidden="1" thickBot="1" x14ac:dyDescent="0.35">
      <c r="A49" s="54"/>
      <c r="B49" s="33">
        <v>0.69969999999999999</v>
      </c>
      <c r="C49" s="33">
        <v>5.4300000000000001E-2</v>
      </c>
      <c r="D49" s="33">
        <v>0.17</v>
      </c>
      <c r="E49" s="33">
        <v>0.1053</v>
      </c>
      <c r="F49" s="33">
        <v>5.3800000000000001E-2</v>
      </c>
      <c r="G49" s="33">
        <v>0.10440000000000001</v>
      </c>
      <c r="H49" s="33">
        <v>2.2000000000000001E-3</v>
      </c>
      <c r="I49" s="33" t="s">
        <v>148</v>
      </c>
      <c r="J49" s="33">
        <v>1.14E-2</v>
      </c>
      <c r="K49" s="33">
        <v>5.0000000000000001E-4</v>
      </c>
      <c r="L49" s="33">
        <v>1E-3</v>
      </c>
      <c r="M49" s="33">
        <v>6.5799999999999997E-2</v>
      </c>
      <c r="N49" s="33">
        <v>0.1028</v>
      </c>
      <c r="O49" s="33" t="s">
        <v>148</v>
      </c>
      <c r="P49" s="33" t="s">
        <v>148</v>
      </c>
      <c r="Q49" s="33" t="s">
        <v>148</v>
      </c>
      <c r="R49" s="33" t="s">
        <v>148</v>
      </c>
      <c r="S49" s="33">
        <v>2.76E-2</v>
      </c>
      <c r="T49" s="33">
        <v>0.13059999999999999</v>
      </c>
      <c r="U49" s="33">
        <v>0.1085</v>
      </c>
      <c r="V49" s="33">
        <v>0.188</v>
      </c>
      <c r="W49" s="33">
        <v>0.25929999999999997</v>
      </c>
      <c r="X49" s="62"/>
      <c r="Y49" s="33" t="s">
        <v>148</v>
      </c>
      <c r="Z49" s="33" t="s">
        <v>148</v>
      </c>
      <c r="AA49" s="33" t="s">
        <v>148</v>
      </c>
      <c r="AB49" s="33">
        <v>2.18E-2</v>
      </c>
      <c r="AC49" s="33" t="s">
        <v>148</v>
      </c>
      <c r="AD49" s="39">
        <v>0.68710000000000004</v>
      </c>
      <c r="AE49" s="20">
        <v>0</v>
      </c>
    </row>
    <row r="50" spans="1:31" ht="15" thickBot="1" x14ac:dyDescent="0.35">
      <c r="A50" s="53" t="s">
        <v>196</v>
      </c>
      <c r="B50" s="26">
        <v>1.8759999999999999E-2</v>
      </c>
      <c r="C50" s="26">
        <v>-7.1000000000000002E-4</v>
      </c>
      <c r="D50" s="26">
        <v>-5.7340000000000002E-2</v>
      </c>
      <c r="E50" s="26">
        <v>-8.5150000000000003E-2</v>
      </c>
      <c r="F50" s="26">
        <v>-2.112E-2</v>
      </c>
      <c r="G50" s="26">
        <v>-8.4399999999999996E-3</v>
      </c>
      <c r="H50" s="26">
        <v>0.10559</v>
      </c>
      <c r="I50" s="26">
        <v>0.78086999999999995</v>
      </c>
      <c r="J50" s="26">
        <v>0.31945000000000001</v>
      </c>
      <c r="K50" s="26">
        <v>0.41210999999999998</v>
      </c>
      <c r="L50" s="26">
        <v>0.13059000000000001</v>
      </c>
      <c r="M50" s="26">
        <v>-0.12703999999999999</v>
      </c>
      <c r="N50" s="26">
        <v>-7.5139999999999998E-2</v>
      </c>
      <c r="O50" s="26">
        <v>0.18398</v>
      </c>
      <c r="P50" s="26">
        <v>0.51839000000000002</v>
      </c>
      <c r="Q50" s="26">
        <v>0.57484999999999997</v>
      </c>
      <c r="R50" s="26">
        <v>0.15254000000000001</v>
      </c>
      <c r="S50" s="26">
        <v>3.9230000000000001E-2</v>
      </c>
      <c r="T50" s="26">
        <v>9.2369999999999994E-2</v>
      </c>
      <c r="U50" s="26">
        <v>-5.6989999999999999E-2</v>
      </c>
      <c r="V50" s="26">
        <v>-1.8620000000000001E-2</v>
      </c>
      <c r="W50" s="26">
        <v>2.6599999999999999E-2</v>
      </c>
      <c r="X50" s="26">
        <v>-0.33833000000000002</v>
      </c>
      <c r="Y50" s="61">
        <v>1</v>
      </c>
      <c r="Z50" s="26">
        <v>0.75344</v>
      </c>
      <c r="AA50" s="26">
        <v>0.75344</v>
      </c>
      <c r="AB50" s="26">
        <v>4.3139999999999998E-2</v>
      </c>
      <c r="AC50" s="26">
        <v>0.60519999999999996</v>
      </c>
      <c r="AD50" s="27">
        <v>4.6670000000000003E-2</v>
      </c>
      <c r="AE50" s="19">
        <v>1</v>
      </c>
    </row>
    <row r="51" spans="1:31" ht="15" hidden="1" thickBot="1" x14ac:dyDescent="0.35">
      <c r="A51" s="54"/>
      <c r="B51" s="33">
        <v>0.185</v>
      </c>
      <c r="C51" s="33">
        <v>0.95989999999999998</v>
      </c>
      <c r="D51" s="33" t="s">
        <v>148</v>
      </c>
      <c r="E51" s="33" t="s">
        <v>148</v>
      </c>
      <c r="F51" s="33">
        <v>0.13569999999999999</v>
      </c>
      <c r="G51" s="33">
        <v>0.55110000000000003</v>
      </c>
      <c r="H51" s="33" t="s">
        <v>148</v>
      </c>
      <c r="I51" s="33" t="s">
        <v>148</v>
      </c>
      <c r="J51" s="33" t="s">
        <v>148</v>
      </c>
      <c r="K51" s="33" t="s">
        <v>148</v>
      </c>
      <c r="L51" s="33" t="s">
        <v>148</v>
      </c>
      <c r="M51" s="33" t="s">
        <v>148</v>
      </c>
      <c r="N51" s="33" t="s">
        <v>148</v>
      </c>
      <c r="O51" s="33" t="s">
        <v>148</v>
      </c>
      <c r="P51" s="33" t="s">
        <v>148</v>
      </c>
      <c r="Q51" s="33" t="s">
        <v>148</v>
      </c>
      <c r="R51" s="33" t="s">
        <v>148</v>
      </c>
      <c r="S51" s="33">
        <v>5.5999999999999999E-3</v>
      </c>
      <c r="T51" s="33" t="s">
        <v>148</v>
      </c>
      <c r="U51" s="33" t="s">
        <v>148</v>
      </c>
      <c r="V51" s="33">
        <v>0.1883</v>
      </c>
      <c r="W51" s="33">
        <v>6.0199999999999997E-2</v>
      </c>
      <c r="X51" s="33" t="s">
        <v>148</v>
      </c>
      <c r="Y51" s="62"/>
      <c r="Z51" s="33" t="s">
        <v>148</v>
      </c>
      <c r="AA51" s="33" t="s">
        <v>148</v>
      </c>
      <c r="AB51" s="33">
        <v>2.3E-3</v>
      </c>
      <c r="AC51" s="33" t="s">
        <v>148</v>
      </c>
      <c r="AD51" s="39">
        <v>1E-3</v>
      </c>
      <c r="AE51" s="20">
        <v>0</v>
      </c>
    </row>
    <row r="52" spans="1:31" ht="15" thickBot="1" x14ac:dyDescent="0.35">
      <c r="A52" s="53" t="s">
        <v>218</v>
      </c>
      <c r="B52" s="26">
        <v>6.1890000000000001E-2</v>
      </c>
      <c r="C52" s="26">
        <v>2.5100000000000001E-3</v>
      </c>
      <c r="D52" s="26">
        <v>-2.8840000000000001E-2</v>
      </c>
      <c r="E52" s="26">
        <v>-6.8650000000000003E-2</v>
      </c>
      <c r="F52" s="26">
        <v>2.7400000000000001E-2</v>
      </c>
      <c r="G52" s="26">
        <v>-2.14E-3</v>
      </c>
      <c r="H52" s="26">
        <v>0.14312</v>
      </c>
      <c r="I52" s="26">
        <v>0.70948999999999995</v>
      </c>
      <c r="J52" s="26">
        <v>0.46575</v>
      </c>
      <c r="K52" s="26">
        <v>0.61109000000000002</v>
      </c>
      <c r="L52" s="26">
        <v>0.16102</v>
      </c>
      <c r="M52" s="26">
        <v>-8.8770000000000002E-2</v>
      </c>
      <c r="N52" s="26">
        <v>-7.0899999999999999E-3</v>
      </c>
      <c r="O52" s="26">
        <v>0.25918999999999998</v>
      </c>
      <c r="P52" s="26">
        <v>0.78093999999999997</v>
      </c>
      <c r="Q52" s="26">
        <v>0.86668999999999996</v>
      </c>
      <c r="R52" s="26">
        <v>0.19324</v>
      </c>
      <c r="S52" s="26">
        <v>6.8269999999999997E-2</v>
      </c>
      <c r="T52" s="26">
        <v>0.15093000000000001</v>
      </c>
      <c r="U52" s="26">
        <v>-1.789E-2</v>
      </c>
      <c r="V52" s="26">
        <v>4.3220000000000001E-2</v>
      </c>
      <c r="W52" s="26">
        <v>3.9079999999999997E-2</v>
      </c>
      <c r="X52" s="26">
        <v>-0.18079000000000001</v>
      </c>
      <c r="Y52" s="26">
        <v>0.75344</v>
      </c>
      <c r="Z52" s="61">
        <v>1</v>
      </c>
      <c r="AA52" s="26">
        <v>1</v>
      </c>
      <c r="AB52" s="26">
        <v>2.8070000000000001E-2</v>
      </c>
      <c r="AC52" s="26">
        <v>0.90424000000000004</v>
      </c>
      <c r="AD52" s="27">
        <v>8.8929999999999995E-2</v>
      </c>
      <c r="AE52" s="19">
        <v>1</v>
      </c>
    </row>
    <row r="53" spans="1:31" ht="15" hidden="1" thickBot="1" x14ac:dyDescent="0.35">
      <c r="A53" s="54"/>
      <c r="B53" s="33" t="s">
        <v>148</v>
      </c>
      <c r="C53" s="33">
        <v>0.85950000000000004</v>
      </c>
      <c r="D53" s="33">
        <v>4.1500000000000002E-2</v>
      </c>
      <c r="E53" s="33" t="s">
        <v>148</v>
      </c>
      <c r="F53" s="33">
        <v>5.28E-2</v>
      </c>
      <c r="G53" s="33">
        <v>0.87970000000000004</v>
      </c>
      <c r="H53" s="33" t="s">
        <v>148</v>
      </c>
      <c r="I53" s="33" t="s">
        <v>148</v>
      </c>
      <c r="J53" s="33" t="s">
        <v>148</v>
      </c>
      <c r="K53" s="33" t="s">
        <v>148</v>
      </c>
      <c r="L53" s="33" t="s">
        <v>148</v>
      </c>
      <c r="M53" s="33" t="s">
        <v>148</v>
      </c>
      <c r="N53" s="33">
        <v>0.61650000000000005</v>
      </c>
      <c r="O53" s="33" t="s">
        <v>148</v>
      </c>
      <c r="P53" s="33" t="s">
        <v>148</v>
      </c>
      <c r="Q53" s="33" t="s">
        <v>148</v>
      </c>
      <c r="R53" s="33" t="s">
        <v>148</v>
      </c>
      <c r="S53" s="33" t="s">
        <v>148</v>
      </c>
      <c r="T53" s="33" t="s">
        <v>148</v>
      </c>
      <c r="U53" s="33">
        <v>0.20619999999999999</v>
      </c>
      <c r="V53" s="33">
        <v>2.2000000000000001E-3</v>
      </c>
      <c r="W53" s="33">
        <v>5.7000000000000002E-3</v>
      </c>
      <c r="X53" s="33" t="s">
        <v>148</v>
      </c>
      <c r="Y53" s="33" t="s">
        <v>148</v>
      </c>
      <c r="Z53" s="62"/>
      <c r="AA53" s="33" t="s">
        <v>148</v>
      </c>
      <c r="AB53" s="33">
        <v>4.7300000000000002E-2</v>
      </c>
      <c r="AC53" s="33" t="s">
        <v>148</v>
      </c>
      <c r="AD53" s="39" t="s">
        <v>148</v>
      </c>
      <c r="AE53" s="20">
        <v>0</v>
      </c>
    </row>
    <row r="54" spans="1:31" ht="15" thickBot="1" x14ac:dyDescent="0.35">
      <c r="A54" s="53" t="s">
        <v>219</v>
      </c>
      <c r="B54" s="26">
        <v>6.1890000000000001E-2</v>
      </c>
      <c r="C54" s="26">
        <v>2.5100000000000001E-3</v>
      </c>
      <c r="D54" s="26">
        <v>-2.8840000000000001E-2</v>
      </c>
      <c r="E54" s="26">
        <v>-6.8650000000000003E-2</v>
      </c>
      <c r="F54" s="26">
        <v>2.7400000000000001E-2</v>
      </c>
      <c r="G54" s="26">
        <v>-2.14E-3</v>
      </c>
      <c r="H54" s="26">
        <v>0.14312</v>
      </c>
      <c r="I54" s="26">
        <v>0.70948999999999995</v>
      </c>
      <c r="J54" s="26">
        <v>0.46575</v>
      </c>
      <c r="K54" s="26">
        <v>0.61109000000000002</v>
      </c>
      <c r="L54" s="26">
        <v>0.16102</v>
      </c>
      <c r="M54" s="26">
        <v>-8.8770000000000002E-2</v>
      </c>
      <c r="N54" s="26">
        <v>-7.0899999999999999E-3</v>
      </c>
      <c r="O54" s="26">
        <v>0.25918999999999998</v>
      </c>
      <c r="P54" s="26">
        <v>0.78093999999999997</v>
      </c>
      <c r="Q54" s="26">
        <v>0.86668999999999996</v>
      </c>
      <c r="R54" s="26">
        <v>0.19324</v>
      </c>
      <c r="S54" s="26">
        <v>6.8269999999999997E-2</v>
      </c>
      <c r="T54" s="26">
        <v>0.15093000000000001</v>
      </c>
      <c r="U54" s="26">
        <v>-1.789E-2</v>
      </c>
      <c r="V54" s="26">
        <v>4.3220000000000001E-2</v>
      </c>
      <c r="W54" s="26">
        <v>3.9079999999999997E-2</v>
      </c>
      <c r="X54" s="26">
        <v>-0.18079000000000001</v>
      </c>
      <c r="Y54" s="26">
        <v>0.75344</v>
      </c>
      <c r="Z54" s="26">
        <v>1</v>
      </c>
      <c r="AA54" s="61">
        <v>1</v>
      </c>
      <c r="AB54" s="26">
        <v>2.8070000000000001E-2</v>
      </c>
      <c r="AC54" s="26">
        <v>0.90424000000000004</v>
      </c>
      <c r="AD54" s="27">
        <v>8.8929999999999995E-2</v>
      </c>
      <c r="AE54" s="19">
        <v>1</v>
      </c>
    </row>
    <row r="55" spans="1:31" ht="15" hidden="1" thickBot="1" x14ac:dyDescent="0.35">
      <c r="A55" s="54"/>
      <c r="B55" s="33" t="s">
        <v>148</v>
      </c>
      <c r="C55" s="33">
        <v>0.85950000000000004</v>
      </c>
      <c r="D55" s="33">
        <v>4.1500000000000002E-2</v>
      </c>
      <c r="E55" s="33" t="s">
        <v>148</v>
      </c>
      <c r="F55" s="33">
        <v>5.28E-2</v>
      </c>
      <c r="G55" s="33">
        <v>0.87970000000000004</v>
      </c>
      <c r="H55" s="33" t="s">
        <v>148</v>
      </c>
      <c r="I55" s="33" t="s">
        <v>148</v>
      </c>
      <c r="J55" s="33" t="s">
        <v>148</v>
      </c>
      <c r="K55" s="33" t="s">
        <v>148</v>
      </c>
      <c r="L55" s="33" t="s">
        <v>148</v>
      </c>
      <c r="M55" s="33" t="s">
        <v>148</v>
      </c>
      <c r="N55" s="33">
        <v>0.61650000000000005</v>
      </c>
      <c r="O55" s="33" t="s">
        <v>148</v>
      </c>
      <c r="P55" s="33" t="s">
        <v>148</v>
      </c>
      <c r="Q55" s="33" t="s">
        <v>148</v>
      </c>
      <c r="R55" s="33" t="s">
        <v>148</v>
      </c>
      <c r="S55" s="33" t="s">
        <v>148</v>
      </c>
      <c r="T55" s="33" t="s">
        <v>148</v>
      </c>
      <c r="U55" s="33">
        <v>0.20619999999999999</v>
      </c>
      <c r="V55" s="33">
        <v>2.2000000000000001E-3</v>
      </c>
      <c r="W55" s="33">
        <v>5.7000000000000002E-3</v>
      </c>
      <c r="X55" s="33" t="s">
        <v>148</v>
      </c>
      <c r="Y55" s="33" t="s">
        <v>148</v>
      </c>
      <c r="Z55" s="33" t="s">
        <v>148</v>
      </c>
      <c r="AA55" s="62"/>
      <c r="AB55" s="33">
        <v>4.7300000000000002E-2</v>
      </c>
      <c r="AC55" s="33" t="s">
        <v>148</v>
      </c>
      <c r="AD55" s="39" t="s">
        <v>148</v>
      </c>
      <c r="AE55" s="20">
        <v>0</v>
      </c>
    </row>
    <row r="56" spans="1:31" ht="15" thickBot="1" x14ac:dyDescent="0.35">
      <c r="A56" s="53" t="s">
        <v>197</v>
      </c>
      <c r="B56" s="26">
        <v>1.3950000000000001E-2</v>
      </c>
      <c r="C56" s="26">
        <v>-1.2659999999999999E-2</v>
      </c>
      <c r="D56" s="26">
        <v>-1.8600000000000001E-3</v>
      </c>
      <c r="E56" s="26">
        <v>1.6379999999999999E-2</v>
      </c>
      <c r="F56" s="26">
        <v>-1.4460000000000001E-2</v>
      </c>
      <c r="G56" s="26">
        <v>1.9859999999999999E-2</v>
      </c>
      <c r="H56" s="26">
        <v>8.5599999999999999E-3</v>
      </c>
      <c r="I56" s="26">
        <v>3.209E-2</v>
      </c>
      <c r="J56" s="26">
        <v>1.093E-2</v>
      </c>
      <c r="K56" s="26">
        <v>1.755E-2</v>
      </c>
      <c r="L56" s="26">
        <v>0.59216000000000002</v>
      </c>
      <c r="M56" s="26">
        <v>-5.8900000000000003E-3</v>
      </c>
      <c r="N56" s="26">
        <v>-3.0500000000000002E-3</v>
      </c>
      <c r="O56" s="26">
        <v>9.0399999999999994E-3</v>
      </c>
      <c r="P56" s="26">
        <v>1.004E-2</v>
      </c>
      <c r="Q56" s="26">
        <v>1.788E-2</v>
      </c>
      <c r="R56" s="26">
        <v>0.67205999999999999</v>
      </c>
      <c r="S56" s="26">
        <v>-2.154E-2</v>
      </c>
      <c r="T56" s="26">
        <v>-1.746E-2</v>
      </c>
      <c r="U56" s="26">
        <v>-3.98E-3</v>
      </c>
      <c r="V56" s="26">
        <v>-6.8000000000000005E-4</v>
      </c>
      <c r="W56" s="26">
        <v>-2.2100000000000002E-3</v>
      </c>
      <c r="X56" s="26">
        <v>-3.2469999999999999E-2</v>
      </c>
      <c r="Y56" s="26">
        <v>4.3139999999999998E-2</v>
      </c>
      <c r="Z56" s="26">
        <v>2.8070000000000001E-2</v>
      </c>
      <c r="AA56" s="26">
        <v>2.8070000000000001E-2</v>
      </c>
      <c r="AB56" s="61">
        <v>1</v>
      </c>
      <c r="AC56" s="26">
        <v>2.1139999999999999E-2</v>
      </c>
      <c r="AD56" s="27">
        <v>1.231E-2</v>
      </c>
      <c r="AE56" s="19">
        <v>1</v>
      </c>
    </row>
    <row r="57" spans="1:31" ht="15" hidden="1" thickBot="1" x14ac:dyDescent="0.35">
      <c r="A57" s="54"/>
      <c r="B57" s="33">
        <v>0.32429999999999998</v>
      </c>
      <c r="C57" s="33">
        <v>0.37109999999999999</v>
      </c>
      <c r="D57" s="33">
        <v>0.89549999999999996</v>
      </c>
      <c r="E57" s="33">
        <v>0.2472</v>
      </c>
      <c r="F57" s="33">
        <v>0.307</v>
      </c>
      <c r="G57" s="33">
        <v>0.16059999999999999</v>
      </c>
      <c r="H57" s="33">
        <v>0.54549999999999998</v>
      </c>
      <c r="I57" s="33">
        <v>2.3300000000000001E-2</v>
      </c>
      <c r="J57" s="33">
        <v>0.43990000000000001</v>
      </c>
      <c r="K57" s="33">
        <v>0.215</v>
      </c>
      <c r="L57" s="33" t="s">
        <v>148</v>
      </c>
      <c r="M57" s="33">
        <v>0.67730000000000001</v>
      </c>
      <c r="N57" s="33">
        <v>0.82950000000000002</v>
      </c>
      <c r="O57" s="33">
        <v>0.52290000000000003</v>
      </c>
      <c r="P57" s="33">
        <v>0.47810000000000002</v>
      </c>
      <c r="Q57" s="33">
        <v>0.20649999999999999</v>
      </c>
      <c r="R57" s="33" t="s">
        <v>148</v>
      </c>
      <c r="S57" s="33">
        <v>0.128</v>
      </c>
      <c r="T57" s="33">
        <v>0.21729999999999999</v>
      </c>
      <c r="U57" s="33">
        <v>0.77880000000000005</v>
      </c>
      <c r="V57" s="33">
        <v>0.96179999999999999</v>
      </c>
      <c r="W57" s="33">
        <v>0.87609999999999999</v>
      </c>
      <c r="X57" s="33">
        <v>2.18E-2</v>
      </c>
      <c r="Y57" s="33">
        <v>2.3E-3</v>
      </c>
      <c r="Z57" s="33">
        <v>4.7300000000000002E-2</v>
      </c>
      <c r="AA57" s="33">
        <v>4.7300000000000002E-2</v>
      </c>
      <c r="AB57" s="62"/>
      <c r="AC57" s="33">
        <v>0.13519999999999999</v>
      </c>
      <c r="AD57" s="39">
        <v>0.38429999999999997</v>
      </c>
      <c r="AE57" s="20">
        <v>0</v>
      </c>
    </row>
    <row r="58" spans="1:31" ht="15" thickBot="1" x14ac:dyDescent="0.35">
      <c r="A58" s="53" t="s">
        <v>198</v>
      </c>
      <c r="B58" s="26">
        <v>5.4210000000000001E-2</v>
      </c>
      <c r="C58" s="26">
        <v>-2.5000000000000001E-4</v>
      </c>
      <c r="D58" s="26">
        <v>-2.078E-2</v>
      </c>
      <c r="E58" s="26">
        <v>-8.3820000000000006E-2</v>
      </c>
      <c r="F58" s="26">
        <v>3.628E-2</v>
      </c>
      <c r="G58" s="26">
        <v>-4.0800000000000003E-3</v>
      </c>
      <c r="H58" s="26">
        <v>0.10680000000000001</v>
      </c>
      <c r="I58" s="26">
        <v>0.59777999999999998</v>
      </c>
      <c r="J58" s="26">
        <v>0.47821000000000002</v>
      </c>
      <c r="K58" s="26">
        <v>0.64683999999999997</v>
      </c>
      <c r="L58" s="26">
        <v>0.12089999999999999</v>
      </c>
      <c r="M58" s="26">
        <v>-7.8960000000000002E-2</v>
      </c>
      <c r="N58" s="26">
        <v>2.0830000000000001E-2</v>
      </c>
      <c r="O58" s="26">
        <v>0.20155000000000001</v>
      </c>
      <c r="P58" s="26">
        <v>0.82316999999999996</v>
      </c>
      <c r="Q58" s="26">
        <v>0.95606999999999998</v>
      </c>
      <c r="R58" s="26">
        <v>0.14896000000000001</v>
      </c>
      <c r="S58" s="26">
        <v>7.3800000000000004E-2</v>
      </c>
      <c r="T58" s="26">
        <v>0.17091999999999999</v>
      </c>
      <c r="U58" s="26">
        <v>-1.499E-2</v>
      </c>
      <c r="V58" s="26">
        <v>5.8409999999999997E-2</v>
      </c>
      <c r="W58" s="26">
        <v>3.4419999999999999E-2</v>
      </c>
      <c r="X58" s="26">
        <v>-8.7349999999999997E-2</v>
      </c>
      <c r="Y58" s="26">
        <v>0.60519999999999996</v>
      </c>
      <c r="Z58" s="26">
        <v>0.90424000000000004</v>
      </c>
      <c r="AA58" s="26">
        <v>0.90424000000000004</v>
      </c>
      <c r="AB58" s="26">
        <v>2.1139999999999999E-2</v>
      </c>
      <c r="AC58" s="61">
        <v>1</v>
      </c>
      <c r="AD58" s="27">
        <v>7.3039999999999994E-2</v>
      </c>
      <c r="AE58" s="19">
        <v>1</v>
      </c>
    </row>
    <row r="59" spans="1:31" ht="15" hidden="1" thickBot="1" x14ac:dyDescent="0.35">
      <c r="A59" s="54"/>
      <c r="B59" s="33">
        <v>1E-4</v>
      </c>
      <c r="C59" s="33">
        <v>0.98609999999999998</v>
      </c>
      <c r="D59" s="33">
        <v>0.14199999999999999</v>
      </c>
      <c r="E59" s="33" t="s">
        <v>148</v>
      </c>
      <c r="F59" s="33">
        <v>1.03E-2</v>
      </c>
      <c r="G59" s="33">
        <v>0.77329999999999999</v>
      </c>
      <c r="H59" s="33" t="s">
        <v>148</v>
      </c>
      <c r="I59" s="33" t="s">
        <v>148</v>
      </c>
      <c r="J59" s="33" t="s">
        <v>148</v>
      </c>
      <c r="K59" s="33" t="s">
        <v>148</v>
      </c>
      <c r="L59" s="33" t="s">
        <v>148</v>
      </c>
      <c r="M59" s="33" t="s">
        <v>148</v>
      </c>
      <c r="N59" s="33">
        <v>0.1411</v>
      </c>
      <c r="O59" s="33" t="s">
        <v>148</v>
      </c>
      <c r="P59" s="33" t="s">
        <v>148</v>
      </c>
      <c r="Q59" s="33" t="s">
        <v>148</v>
      </c>
      <c r="R59" s="33" t="s">
        <v>148</v>
      </c>
      <c r="S59" s="33" t="s">
        <v>148</v>
      </c>
      <c r="T59" s="33" t="s">
        <v>148</v>
      </c>
      <c r="U59" s="33">
        <v>0.28939999999999999</v>
      </c>
      <c r="V59" s="33" t="s">
        <v>148</v>
      </c>
      <c r="W59" s="33">
        <v>1.4999999999999999E-2</v>
      </c>
      <c r="X59" s="33" t="s">
        <v>148</v>
      </c>
      <c r="Y59" s="33" t="s">
        <v>148</v>
      </c>
      <c r="Z59" s="33" t="s">
        <v>148</v>
      </c>
      <c r="AA59" s="33" t="s">
        <v>148</v>
      </c>
      <c r="AB59" s="33">
        <v>0.13519999999999999</v>
      </c>
      <c r="AC59" s="62"/>
      <c r="AD59" s="39" t="s">
        <v>148</v>
      </c>
      <c r="AE59" s="20">
        <v>0</v>
      </c>
    </row>
    <row r="60" spans="1:31" x14ac:dyDescent="0.3">
      <c r="A60" s="53" t="s">
        <v>188</v>
      </c>
      <c r="B60" s="26">
        <v>0.89363000000000004</v>
      </c>
      <c r="C60" s="26">
        <v>-8.1099999999999992E-3</v>
      </c>
      <c r="D60" s="26">
        <v>-3.4299999999999999E-3</v>
      </c>
      <c r="E60" s="26">
        <v>0.10193000000000001</v>
      </c>
      <c r="F60" s="26">
        <v>3.1050000000000001E-2</v>
      </c>
      <c r="G60" s="26">
        <v>1.346E-2</v>
      </c>
      <c r="H60" s="26">
        <v>0.21006</v>
      </c>
      <c r="I60" s="26">
        <v>0.11064</v>
      </c>
      <c r="J60" s="26">
        <v>3.456E-2</v>
      </c>
      <c r="K60" s="26">
        <v>4.487E-2</v>
      </c>
      <c r="L60" s="26">
        <v>0.24551000000000001</v>
      </c>
      <c r="M60" s="26">
        <v>5.772E-2</v>
      </c>
      <c r="N60" s="26">
        <v>6.2399999999999997E-2</v>
      </c>
      <c r="O60" s="26">
        <v>0.39699000000000001</v>
      </c>
      <c r="P60" s="26">
        <v>6.1129999999999997E-2</v>
      </c>
      <c r="Q60" s="26">
        <v>7.1209999999999996E-2</v>
      </c>
      <c r="R60" s="26">
        <v>0.26468999999999998</v>
      </c>
      <c r="S60" s="26">
        <v>6.8769999999999998E-2</v>
      </c>
      <c r="T60" s="26">
        <v>7.535E-2</v>
      </c>
      <c r="U60" s="26">
        <v>7.4529999999999999E-2</v>
      </c>
      <c r="V60" s="26">
        <v>8.0299999999999996E-2</v>
      </c>
      <c r="W60" s="26">
        <v>2.3400000000000001E-3</v>
      </c>
      <c r="X60" s="26">
        <v>-5.7000000000000002E-3</v>
      </c>
      <c r="Y60" s="26">
        <v>4.6670000000000003E-2</v>
      </c>
      <c r="Z60" s="26">
        <v>8.8929999999999995E-2</v>
      </c>
      <c r="AA60" s="26">
        <v>8.8929999999999995E-2</v>
      </c>
      <c r="AB60" s="26">
        <v>1.231E-2</v>
      </c>
      <c r="AC60" s="26">
        <v>7.3039999999999994E-2</v>
      </c>
      <c r="AD60" s="63">
        <v>1</v>
      </c>
      <c r="AE60" s="19">
        <v>1</v>
      </c>
    </row>
    <row r="61" spans="1:31" hidden="1" x14ac:dyDescent="0.3">
      <c r="A61" s="65"/>
      <c r="B61" s="26" t="s">
        <v>148</v>
      </c>
      <c r="C61" s="26">
        <v>0.56679999999999997</v>
      </c>
      <c r="D61" s="26">
        <v>0.80830000000000002</v>
      </c>
      <c r="E61" s="26" t="s">
        <v>148</v>
      </c>
      <c r="F61" s="26">
        <v>2.8199999999999999E-2</v>
      </c>
      <c r="G61" s="26">
        <v>0.3417</v>
      </c>
      <c r="H61" s="26" t="s">
        <v>148</v>
      </c>
      <c r="I61" s="26" t="s">
        <v>148</v>
      </c>
      <c r="J61" s="26">
        <v>1.46E-2</v>
      </c>
      <c r="K61" s="26">
        <v>1.5E-3</v>
      </c>
      <c r="L61" s="26" t="s">
        <v>148</v>
      </c>
      <c r="M61" s="26" t="s">
        <v>148</v>
      </c>
      <c r="N61" s="26" t="s">
        <v>148</v>
      </c>
      <c r="O61" s="26" t="s">
        <v>148</v>
      </c>
      <c r="P61" s="26" t="s">
        <v>148</v>
      </c>
      <c r="Q61" s="26" t="s">
        <v>148</v>
      </c>
      <c r="R61" s="26" t="s">
        <v>148</v>
      </c>
      <c r="S61" s="26" t="s">
        <v>148</v>
      </c>
      <c r="T61" s="26" t="s">
        <v>148</v>
      </c>
      <c r="U61" s="26" t="s">
        <v>148</v>
      </c>
      <c r="V61" s="26" t="s">
        <v>148</v>
      </c>
      <c r="W61" s="26">
        <v>0.86870000000000003</v>
      </c>
      <c r="X61" s="26">
        <v>0.68710000000000004</v>
      </c>
      <c r="Y61" s="26">
        <v>1E-3</v>
      </c>
      <c r="Z61" s="26" t="s">
        <v>148</v>
      </c>
      <c r="AA61" s="26" t="s">
        <v>148</v>
      </c>
      <c r="AB61" s="26">
        <v>0.38429999999999997</v>
      </c>
      <c r="AC61" s="26" t="s">
        <v>148</v>
      </c>
      <c r="AD61" s="64"/>
      <c r="AE61" s="20">
        <v>0</v>
      </c>
    </row>
    <row r="62" spans="1:31" x14ac:dyDescent="0.3">
      <c r="AE62" s="19">
        <v>1</v>
      </c>
    </row>
  </sheetData>
  <autoFilter ref="A1:AE62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30">
      <filters>
        <filter val="1"/>
      </filters>
    </filterColumn>
  </autoFilter>
  <mergeCells count="60">
    <mergeCell ref="A58:A59"/>
    <mergeCell ref="AB56:AB57"/>
    <mergeCell ref="AC58:AC59"/>
    <mergeCell ref="AD60:AD61"/>
    <mergeCell ref="A60:A61"/>
    <mergeCell ref="A52:A53"/>
    <mergeCell ref="A54:A55"/>
    <mergeCell ref="Z52:Z53"/>
    <mergeCell ref="AA54:AA55"/>
    <mergeCell ref="A56:A57"/>
    <mergeCell ref="A48:A49"/>
    <mergeCell ref="A50:A51"/>
    <mergeCell ref="W46:W47"/>
    <mergeCell ref="X48:X49"/>
    <mergeCell ref="Y50:Y51"/>
    <mergeCell ref="A42:A43"/>
    <mergeCell ref="A44:A45"/>
    <mergeCell ref="U42:U43"/>
    <mergeCell ref="V44:V45"/>
    <mergeCell ref="A46:A47"/>
    <mergeCell ref="A38:A39"/>
    <mergeCell ref="A40:A41"/>
    <mergeCell ref="R36:R37"/>
    <mergeCell ref="S38:S39"/>
    <mergeCell ref="T40:T41"/>
    <mergeCell ref="A32:A33"/>
    <mergeCell ref="A34:A35"/>
    <mergeCell ref="P32:P33"/>
    <mergeCell ref="Q34:Q35"/>
    <mergeCell ref="A36:A37"/>
    <mergeCell ref="A28:A29"/>
    <mergeCell ref="A30:A31"/>
    <mergeCell ref="M26:M27"/>
    <mergeCell ref="N28:N29"/>
    <mergeCell ref="O30:O31"/>
    <mergeCell ref="A22:A23"/>
    <mergeCell ref="A24:A25"/>
    <mergeCell ref="K22:K23"/>
    <mergeCell ref="L24:L25"/>
    <mergeCell ref="A26:A27"/>
    <mergeCell ref="A18:A19"/>
    <mergeCell ref="A20:A21"/>
    <mergeCell ref="H16:H17"/>
    <mergeCell ref="I18:I19"/>
    <mergeCell ref="J20:J21"/>
    <mergeCell ref="A12:A13"/>
    <mergeCell ref="A14:A15"/>
    <mergeCell ref="F12:F13"/>
    <mergeCell ref="G14:G15"/>
    <mergeCell ref="A16:A17"/>
    <mergeCell ref="A8:A9"/>
    <mergeCell ref="A10:A11"/>
    <mergeCell ref="C6:C7"/>
    <mergeCell ref="D8:D9"/>
    <mergeCell ref="E10:E11"/>
    <mergeCell ref="A4:A5"/>
    <mergeCell ref="A1:AD1"/>
    <mergeCell ref="A2:AD2"/>
    <mergeCell ref="B4:B5"/>
    <mergeCell ref="A6:A7"/>
  </mergeCells>
  <conditionalFormatting sqref="B4:AD61">
    <cfRule type="cellIs" dxfId="0" priority="1" operator="greaterThan">
      <formula>0.7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M17" sqref="M17"/>
    </sheetView>
  </sheetViews>
  <sheetFormatPr defaultRowHeight="14.4" x14ac:dyDescent="0.3"/>
  <cols>
    <col min="1" max="1" width="21.6640625" customWidth="1"/>
  </cols>
  <sheetData>
    <row r="1" spans="1:11" x14ac:dyDescent="0.3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</row>
    <row r="2" spans="1:11" x14ac:dyDescent="0.3">
      <c r="A2" s="1"/>
      <c r="B2" s="25" t="s">
        <v>1</v>
      </c>
      <c r="C2" s="25" t="s">
        <v>2</v>
      </c>
      <c r="D2" s="25" t="s">
        <v>3</v>
      </c>
      <c r="E2" s="25" t="s">
        <v>4</v>
      </c>
      <c r="F2" s="25" t="s">
        <v>5</v>
      </c>
      <c r="G2" s="25" t="s">
        <v>6</v>
      </c>
      <c r="H2" s="25" t="s">
        <v>7</v>
      </c>
      <c r="I2" s="25" t="s">
        <v>8</v>
      </c>
      <c r="J2" s="25" t="s">
        <v>9</v>
      </c>
      <c r="K2" s="25" t="s">
        <v>10</v>
      </c>
    </row>
    <row r="3" spans="1:11" x14ac:dyDescent="0.3">
      <c r="A3" s="41" t="s">
        <v>198</v>
      </c>
      <c r="B3" s="42">
        <v>0.94466000000000006</v>
      </c>
      <c r="C3" s="3">
        <v>-3.9199999999999999E-3</v>
      </c>
      <c r="D3" s="2">
        <v>1.107E-2</v>
      </c>
      <c r="E3" s="2">
        <v>2.809E-2</v>
      </c>
      <c r="F3" s="2">
        <v>2.5350000000000001E-2</v>
      </c>
      <c r="G3" s="3">
        <v>-1.5299999999999999E-3</v>
      </c>
      <c r="H3" s="3">
        <v>-5.3400000000000001E-3</v>
      </c>
      <c r="I3" s="2">
        <v>4.0239999999999998E-2</v>
      </c>
      <c r="J3" s="2">
        <v>8.8900000000000003E-3</v>
      </c>
      <c r="K3" s="3">
        <v>-1.24E-3</v>
      </c>
    </row>
    <row r="4" spans="1:11" x14ac:dyDescent="0.3">
      <c r="A4" s="41" t="s">
        <v>98</v>
      </c>
      <c r="B4" s="42">
        <v>0.94233999999999996</v>
      </c>
      <c r="C4" s="2">
        <v>3.0100000000000001E-3</v>
      </c>
      <c r="D4" s="2">
        <v>1.2800000000000001E-3</v>
      </c>
      <c r="E4" s="2">
        <v>2.0990000000000002E-2</v>
      </c>
      <c r="F4" s="2">
        <v>2.547E-2</v>
      </c>
      <c r="G4" s="3">
        <v>-6.6E-3</v>
      </c>
      <c r="H4" s="2">
        <v>3.4569999999999997E-2</v>
      </c>
      <c r="I4" s="2">
        <v>5.219E-2</v>
      </c>
      <c r="J4" s="2">
        <v>1.882E-2</v>
      </c>
      <c r="K4" s="3">
        <v>-7.1999999999999998E-3</v>
      </c>
    </row>
    <row r="5" spans="1:11" x14ac:dyDescent="0.3">
      <c r="A5" s="41" t="s">
        <v>219</v>
      </c>
      <c r="B5" s="42">
        <v>0.93691999999999998</v>
      </c>
      <c r="C5" s="3">
        <v>-1.7680000000000001E-2</v>
      </c>
      <c r="D5" s="2">
        <v>2.49E-3</v>
      </c>
      <c r="E5" s="2">
        <v>6.0720000000000003E-2</v>
      </c>
      <c r="F5" s="2">
        <v>3.619E-2</v>
      </c>
      <c r="G5" s="3">
        <v>-4.3800000000000002E-3</v>
      </c>
      <c r="H5" s="3">
        <v>-0.19753000000000001</v>
      </c>
      <c r="I5" s="2">
        <v>6.1449999999999998E-2</v>
      </c>
      <c r="J5" s="3">
        <v>-8.8000000000000003E-4</v>
      </c>
      <c r="K5" s="3">
        <v>-1.0300000000000001E-3</v>
      </c>
    </row>
    <row r="6" spans="1:11" x14ac:dyDescent="0.3">
      <c r="A6" s="41" t="s">
        <v>218</v>
      </c>
      <c r="B6" s="42">
        <v>0.93691999999999998</v>
      </c>
      <c r="C6" s="3">
        <v>-1.7680000000000001E-2</v>
      </c>
      <c r="D6" s="2">
        <v>2.49E-3</v>
      </c>
      <c r="E6" s="2">
        <v>6.0720000000000003E-2</v>
      </c>
      <c r="F6" s="2">
        <v>3.619E-2</v>
      </c>
      <c r="G6" s="3">
        <v>-4.3800000000000002E-3</v>
      </c>
      <c r="H6" s="3">
        <v>-0.19753000000000001</v>
      </c>
      <c r="I6" s="2">
        <v>6.1449999999999998E-2</v>
      </c>
      <c r="J6" s="3">
        <v>-8.8000000000000003E-4</v>
      </c>
      <c r="K6" s="3">
        <v>-1.0300000000000001E-3</v>
      </c>
    </row>
    <row r="7" spans="1:11" x14ac:dyDescent="0.3">
      <c r="A7" s="41" t="s">
        <v>96</v>
      </c>
      <c r="B7" s="42">
        <v>0.88241000000000003</v>
      </c>
      <c r="C7" s="3">
        <v>-1.093E-2</v>
      </c>
      <c r="D7" s="3">
        <v>-2.8600000000000001E-3</v>
      </c>
      <c r="E7" s="2">
        <v>6.7799999999999996E-3</v>
      </c>
      <c r="F7" s="2">
        <v>1.942E-2</v>
      </c>
      <c r="G7" s="3">
        <v>-4.3200000000000001E-3</v>
      </c>
      <c r="H7" s="2">
        <v>6.1769999999999999E-2</v>
      </c>
      <c r="I7" s="2">
        <v>3.2329999999999998E-2</v>
      </c>
      <c r="J7" s="2">
        <v>2.843E-2</v>
      </c>
      <c r="K7" s="3">
        <v>-9.4800000000000006E-3</v>
      </c>
    </row>
    <row r="8" spans="1:11" x14ac:dyDescent="0.3">
      <c r="A8" s="41" t="s">
        <v>211</v>
      </c>
      <c r="B8" s="42">
        <v>0.74861</v>
      </c>
      <c r="C8" s="3">
        <v>-7.7600000000000004E-3</v>
      </c>
      <c r="D8" s="2">
        <v>0.40003</v>
      </c>
      <c r="E8" s="2">
        <v>4.9770000000000002E-2</v>
      </c>
      <c r="F8" s="3">
        <v>-3.6099999999999999E-3</v>
      </c>
      <c r="G8" s="2">
        <v>5.3929999999999999E-2</v>
      </c>
      <c r="H8" s="2">
        <v>0.20066999999999999</v>
      </c>
      <c r="I8" s="3">
        <v>-0.10363</v>
      </c>
      <c r="J8" s="3">
        <v>-3.9559999999999998E-2</v>
      </c>
      <c r="K8" s="2">
        <v>6.5170000000000006E-2</v>
      </c>
    </row>
    <row r="9" spans="1:11" x14ac:dyDescent="0.3">
      <c r="A9" s="41" t="s">
        <v>196</v>
      </c>
      <c r="B9" s="42">
        <v>0.69189000000000001</v>
      </c>
      <c r="C9" s="3">
        <v>-8.727E-2</v>
      </c>
      <c r="D9" s="3">
        <v>-6.8500000000000002E-3</v>
      </c>
      <c r="E9" s="2">
        <v>5.8180000000000003E-2</v>
      </c>
      <c r="F9" s="3">
        <v>-5.0000000000000001E-3</v>
      </c>
      <c r="G9" s="3">
        <v>-1.8849999999999999E-2</v>
      </c>
      <c r="H9" s="3">
        <v>-0.53088000000000002</v>
      </c>
      <c r="I9" s="3">
        <v>-3.7100000000000002E-3</v>
      </c>
      <c r="J9" s="3">
        <v>-5.3940000000000002E-2</v>
      </c>
      <c r="K9" s="3">
        <v>-5.7000000000000002E-3</v>
      </c>
    </row>
    <row r="10" spans="1:11" x14ac:dyDescent="0.3">
      <c r="A10" s="41" t="s">
        <v>195</v>
      </c>
      <c r="B10" s="42">
        <v>0.67301</v>
      </c>
      <c r="C10" s="3">
        <v>-0.16177</v>
      </c>
      <c r="D10" s="2">
        <v>4.6789999999999998E-2</v>
      </c>
      <c r="E10" s="2">
        <v>0.11745</v>
      </c>
      <c r="F10" s="2">
        <v>7.936E-2</v>
      </c>
      <c r="G10" s="2">
        <v>4.9800000000000001E-3</v>
      </c>
      <c r="H10" s="3">
        <v>-0.48186000000000001</v>
      </c>
      <c r="I10" s="2">
        <v>9.6890000000000004E-2</v>
      </c>
      <c r="J10" s="3">
        <v>-2.785E-2</v>
      </c>
      <c r="K10" s="3">
        <v>-2.0760000000000001E-2</v>
      </c>
    </row>
    <row r="11" spans="1:11" x14ac:dyDescent="0.3">
      <c r="A11" s="41" t="s">
        <v>210</v>
      </c>
      <c r="B11" s="42">
        <v>0.61201000000000005</v>
      </c>
      <c r="C11" s="3">
        <v>-4.1900000000000001E-3</v>
      </c>
      <c r="D11" s="2">
        <v>0.47094000000000003</v>
      </c>
      <c r="E11" s="2">
        <v>4.6550000000000001E-2</v>
      </c>
      <c r="F11" s="3">
        <v>-1.0410000000000001E-2</v>
      </c>
      <c r="G11" s="2">
        <v>6.1650000000000003E-2</v>
      </c>
      <c r="H11" s="2">
        <v>0.22670999999999999</v>
      </c>
      <c r="I11" s="3">
        <v>-0.12526000000000001</v>
      </c>
      <c r="J11" s="3">
        <v>-4.641E-2</v>
      </c>
      <c r="K11" s="2">
        <v>7.1410000000000001E-2</v>
      </c>
    </row>
    <row r="12" spans="1:11" x14ac:dyDescent="0.3">
      <c r="A12" s="4" t="s">
        <v>212</v>
      </c>
      <c r="B12" s="29">
        <v>-5.1150000000000001E-2</v>
      </c>
      <c r="C12" s="5">
        <v>0.91876999999999998</v>
      </c>
      <c r="D12" s="3">
        <v>-3.1699999999999999E-2</v>
      </c>
      <c r="E12" s="3">
        <v>-5.5700000000000003E-3</v>
      </c>
      <c r="F12" s="2">
        <v>8.7200000000000003E-3</v>
      </c>
      <c r="G12" s="2">
        <v>1.3729999999999999E-2</v>
      </c>
      <c r="H12" s="2">
        <v>5.5480000000000002E-2</v>
      </c>
      <c r="I12" s="3">
        <v>-2.2509999999999999E-2</v>
      </c>
      <c r="J12" s="3">
        <v>-5.0220000000000001E-2</v>
      </c>
      <c r="K12" s="2">
        <v>1.3809999999999999E-2</v>
      </c>
    </row>
    <row r="13" spans="1:11" x14ac:dyDescent="0.3">
      <c r="A13" s="4" t="s">
        <v>213</v>
      </c>
      <c r="B13" s="5">
        <v>3.8159999999999999E-2</v>
      </c>
      <c r="C13" s="5">
        <v>0.91766000000000003</v>
      </c>
      <c r="D13" s="3">
        <v>-5.0130000000000001E-2</v>
      </c>
      <c r="E13" s="3">
        <v>-3.9500000000000004E-3</v>
      </c>
      <c r="F13" s="2">
        <v>1.013E-2</v>
      </c>
      <c r="G13" s="2">
        <v>1.1220000000000001E-2</v>
      </c>
      <c r="H13" s="2">
        <v>6.1789999999999998E-2</v>
      </c>
      <c r="I13" s="3">
        <v>-1.485E-2</v>
      </c>
      <c r="J13" s="3">
        <v>-5.2260000000000001E-2</v>
      </c>
      <c r="K13" s="2">
        <v>9.8700000000000003E-3</v>
      </c>
    </row>
    <row r="14" spans="1:11" x14ac:dyDescent="0.3">
      <c r="A14" s="4" t="s">
        <v>216</v>
      </c>
      <c r="B14" s="29">
        <v>-2.768E-2</v>
      </c>
      <c r="C14" s="5">
        <v>0.65603999999999996</v>
      </c>
      <c r="D14" s="2">
        <v>0.58626999999999996</v>
      </c>
      <c r="E14" s="2">
        <v>3.125E-2</v>
      </c>
      <c r="F14" s="2">
        <v>1.2800000000000001E-2</v>
      </c>
      <c r="G14" s="3">
        <v>-2.3959999999999999E-2</v>
      </c>
      <c r="H14" s="3">
        <v>-5.2240000000000002E-2</v>
      </c>
      <c r="I14" s="3">
        <v>-1.7850000000000001E-2</v>
      </c>
      <c r="J14" s="2">
        <v>9.6670000000000006E-2</v>
      </c>
      <c r="K14" s="3">
        <v>-2.3879999999999998E-2</v>
      </c>
    </row>
    <row r="15" spans="1:11" x14ac:dyDescent="0.3">
      <c r="A15" s="4" t="s">
        <v>217</v>
      </c>
      <c r="B15" s="5">
        <v>3.3790000000000001E-2</v>
      </c>
      <c r="C15" s="5">
        <v>0.65124000000000004</v>
      </c>
      <c r="D15" s="2">
        <v>0.57804</v>
      </c>
      <c r="E15" s="2">
        <v>3.4599999999999999E-2</v>
      </c>
      <c r="F15" s="2">
        <v>1.678E-2</v>
      </c>
      <c r="G15" s="3">
        <v>-2.5739999999999999E-2</v>
      </c>
      <c r="H15" s="3">
        <v>-5.7970000000000001E-2</v>
      </c>
      <c r="I15" s="3">
        <v>-1.064E-2</v>
      </c>
      <c r="J15" s="2">
        <v>9.8949999999999996E-2</v>
      </c>
      <c r="K15" s="3">
        <v>-2.962E-2</v>
      </c>
    </row>
    <row r="16" spans="1:11" x14ac:dyDescent="0.3">
      <c r="A16" s="4" t="s">
        <v>28</v>
      </c>
      <c r="B16" s="29">
        <v>-0.10105</v>
      </c>
      <c r="C16" s="5">
        <v>0.63148000000000004</v>
      </c>
      <c r="D16" s="3">
        <v>-1.068E-2</v>
      </c>
      <c r="E16" s="2">
        <v>0.10334</v>
      </c>
      <c r="F16" s="2">
        <v>8.7279999999999996E-2</v>
      </c>
      <c r="G16" s="2">
        <v>2.9099999999999998E-3</v>
      </c>
      <c r="H16" s="3">
        <v>-6.6600000000000001E-3</v>
      </c>
      <c r="I16" s="2">
        <v>9.3890000000000001E-2</v>
      </c>
      <c r="J16" s="2">
        <v>7.6400000000000001E-3</v>
      </c>
      <c r="K16" s="2">
        <v>2.4879999999999999E-2</v>
      </c>
    </row>
    <row r="17" spans="1:11" x14ac:dyDescent="0.3">
      <c r="A17" s="6" t="s">
        <v>214</v>
      </c>
      <c r="B17" s="7">
        <v>4.197E-2</v>
      </c>
      <c r="C17" s="32">
        <v>-2.8500000000000001E-3</v>
      </c>
      <c r="D17" s="7">
        <v>0.92945999999999995</v>
      </c>
      <c r="E17" s="2">
        <v>2.2519999999999998E-2</v>
      </c>
      <c r="F17" s="2">
        <v>3.4329999999999999E-2</v>
      </c>
      <c r="G17" s="3">
        <v>-2.5000000000000001E-4</v>
      </c>
      <c r="H17" s="2">
        <v>1.1199999999999999E-3</v>
      </c>
      <c r="I17" s="2">
        <v>3.9980000000000002E-2</v>
      </c>
      <c r="J17" s="3">
        <v>-3.9379999999999998E-2</v>
      </c>
      <c r="K17" s="3">
        <v>-5.77E-3</v>
      </c>
    </row>
    <row r="18" spans="1:11" x14ac:dyDescent="0.3">
      <c r="A18" s="6" t="s">
        <v>215</v>
      </c>
      <c r="B18" s="7">
        <v>0.12264</v>
      </c>
      <c r="C18" s="32">
        <v>-6.5399999999999998E-3</v>
      </c>
      <c r="D18" s="7">
        <v>0.90546000000000004</v>
      </c>
      <c r="E18" s="2">
        <v>2.6409999999999999E-2</v>
      </c>
      <c r="F18" s="2">
        <v>3.823E-2</v>
      </c>
      <c r="G18" s="3">
        <v>-2.2599999999999999E-3</v>
      </c>
      <c r="H18" s="3">
        <v>-9.58E-3</v>
      </c>
      <c r="I18" s="2">
        <v>5.3690000000000002E-2</v>
      </c>
      <c r="J18" s="3">
        <v>-3.8339999999999999E-2</v>
      </c>
      <c r="K18" s="3">
        <v>-7.9600000000000001E-3</v>
      </c>
    </row>
    <row r="19" spans="1:11" x14ac:dyDescent="0.3">
      <c r="A19" s="8" t="s">
        <v>197</v>
      </c>
      <c r="B19" s="9">
        <v>1.01E-3</v>
      </c>
      <c r="C19" s="43">
        <v>-2.1940000000000001E-2</v>
      </c>
      <c r="D19" s="43">
        <v>-6.1879999999999998E-2</v>
      </c>
      <c r="E19" s="9">
        <v>0.87643000000000004</v>
      </c>
      <c r="F19" s="3">
        <v>-0.12959999999999999</v>
      </c>
      <c r="G19" s="3">
        <v>-2.4709999999999999E-2</v>
      </c>
      <c r="H19" s="2">
        <v>9.2850000000000002E-2</v>
      </c>
      <c r="I19" s="3">
        <v>-0.25835000000000002</v>
      </c>
      <c r="J19" s="3">
        <v>-2.1499999999999998E-2</v>
      </c>
      <c r="K19" s="2">
        <v>3.5619999999999999E-2</v>
      </c>
    </row>
    <row r="20" spans="1:11" x14ac:dyDescent="0.3">
      <c r="A20" s="8" t="s">
        <v>56</v>
      </c>
      <c r="B20" s="9">
        <v>0.11403000000000001</v>
      </c>
      <c r="C20" s="9">
        <v>8.208E-2</v>
      </c>
      <c r="D20" s="9">
        <v>7.8659999999999994E-2</v>
      </c>
      <c r="E20" s="9">
        <v>0.87278999999999995</v>
      </c>
      <c r="F20" s="2">
        <v>0.18744</v>
      </c>
      <c r="G20" s="2">
        <v>5.7419999999999999E-2</v>
      </c>
      <c r="H20" s="3">
        <v>-8.8999999999999996E-2</v>
      </c>
      <c r="I20" s="2">
        <v>0.18151999999999999</v>
      </c>
      <c r="J20" s="2">
        <v>1.336E-2</v>
      </c>
      <c r="K20" s="3">
        <v>-5.1700000000000001E-3</v>
      </c>
    </row>
    <row r="21" spans="1:11" x14ac:dyDescent="0.3">
      <c r="A21" s="8" t="s">
        <v>55</v>
      </c>
      <c r="B21" s="9">
        <v>9.2869999999999994E-2</v>
      </c>
      <c r="C21" s="9">
        <v>6.9239999999999996E-2</v>
      </c>
      <c r="D21" s="9">
        <v>4.9169999999999998E-2</v>
      </c>
      <c r="E21" s="9">
        <v>0.83667000000000002</v>
      </c>
      <c r="F21" s="2">
        <v>0.1774</v>
      </c>
      <c r="G21" s="2">
        <v>2.3859999999999999E-2</v>
      </c>
      <c r="H21" s="3">
        <v>-6.0310000000000002E-2</v>
      </c>
      <c r="I21" s="2">
        <v>0.14402999999999999</v>
      </c>
      <c r="J21" s="3">
        <v>-1.2449999999999999E-2</v>
      </c>
      <c r="K21" s="3">
        <v>-2.9520000000000001E-2</v>
      </c>
    </row>
    <row r="22" spans="1:11" ht="14.4" customHeight="1" x14ac:dyDescent="0.3">
      <c r="A22" s="30" t="s">
        <v>188</v>
      </c>
      <c r="B22" s="31">
        <v>5.1810000000000002E-2</v>
      </c>
      <c r="C22" s="31">
        <v>5.117E-2</v>
      </c>
      <c r="D22" s="31">
        <v>2.5829999999999999E-2</v>
      </c>
      <c r="E22" s="31">
        <v>9.4130000000000005E-2</v>
      </c>
      <c r="F22" s="31">
        <v>0.95042000000000004</v>
      </c>
      <c r="G22" s="2">
        <v>3.9399999999999999E-3</v>
      </c>
      <c r="H22" s="2">
        <v>1.26E-2</v>
      </c>
      <c r="I22" s="3">
        <v>-3.3300000000000001E-3</v>
      </c>
      <c r="J22" s="3">
        <v>-1.0330000000000001E-2</v>
      </c>
      <c r="K22" s="2">
        <v>9.1800000000000007E-3</v>
      </c>
    </row>
    <row r="23" spans="1:11" ht="26.4" x14ac:dyDescent="0.3">
      <c r="A23" s="30" t="s">
        <v>192</v>
      </c>
      <c r="B23" s="31">
        <v>2.759E-2</v>
      </c>
      <c r="C23" s="31">
        <v>5.185E-2</v>
      </c>
      <c r="D23" s="31">
        <v>2.3570000000000001E-2</v>
      </c>
      <c r="E23" s="31">
        <v>9.8619999999999999E-2</v>
      </c>
      <c r="F23" s="31">
        <v>0.94935000000000003</v>
      </c>
      <c r="G23" s="2">
        <v>7.6400000000000001E-3</v>
      </c>
      <c r="H23" s="2">
        <v>2.861E-2</v>
      </c>
      <c r="I23" s="2">
        <v>1.515E-2</v>
      </c>
      <c r="J23" s="2">
        <v>1.31E-3</v>
      </c>
      <c r="K23" s="2">
        <v>6.4999999999999997E-4</v>
      </c>
    </row>
    <row r="24" spans="1:11" x14ac:dyDescent="0.3">
      <c r="A24" s="41" t="s">
        <v>193</v>
      </c>
      <c r="B24" s="44">
        <v>-9.3100000000000006E-3</v>
      </c>
      <c r="C24" s="44">
        <v>-6.2300000000000003E-3</v>
      </c>
      <c r="D24" s="44">
        <v>-2.2200000000000002E-3</v>
      </c>
      <c r="E24" s="42">
        <v>1.0630000000000001E-2</v>
      </c>
      <c r="F24" s="44">
        <v>-1.1220000000000001E-2</v>
      </c>
      <c r="G24" s="42">
        <v>0.88680000000000003</v>
      </c>
      <c r="H24" s="2">
        <v>3.6800000000000001E-3</v>
      </c>
      <c r="I24" s="2">
        <v>3.98E-3</v>
      </c>
      <c r="J24" s="2">
        <v>3.4759999999999999E-2</v>
      </c>
      <c r="K24" s="3">
        <v>-2.5200000000000001E-3</v>
      </c>
    </row>
    <row r="25" spans="1:11" x14ac:dyDescent="0.3">
      <c r="A25" s="41" t="s">
        <v>194</v>
      </c>
      <c r="B25" s="42">
        <v>8.09E-2</v>
      </c>
      <c r="C25" s="42">
        <v>7.3609999999999995E-2</v>
      </c>
      <c r="D25" s="42">
        <v>9.7720000000000001E-2</v>
      </c>
      <c r="E25" s="42">
        <v>0.25074999999999997</v>
      </c>
      <c r="F25" s="42">
        <v>0.22775000000000001</v>
      </c>
      <c r="G25" s="42">
        <v>0.50480000000000003</v>
      </c>
      <c r="H25" s="3">
        <v>-0.16932</v>
      </c>
      <c r="I25" s="2">
        <v>0.48000999999999999</v>
      </c>
      <c r="J25" s="2">
        <v>8.0449999999999994E-2</v>
      </c>
      <c r="K25" s="3">
        <v>-1.379E-2</v>
      </c>
    </row>
    <row r="26" spans="1:11" x14ac:dyDescent="0.3">
      <c r="A26" s="41" t="s">
        <v>74</v>
      </c>
      <c r="B26" s="42">
        <v>1.2899999999999999E-3</v>
      </c>
      <c r="C26" s="42">
        <v>8.7299999999999999E-3</v>
      </c>
      <c r="D26" s="42">
        <v>2.4920000000000001E-2</v>
      </c>
      <c r="E26" s="42">
        <v>1.061E-2</v>
      </c>
      <c r="F26" s="42">
        <v>1.541E-2</v>
      </c>
      <c r="G26" s="44">
        <v>-0.86348999999999998</v>
      </c>
      <c r="H26" s="3">
        <v>-1.248E-2</v>
      </c>
      <c r="I26" s="2">
        <v>5.8500000000000003E-2</v>
      </c>
      <c r="J26" s="2">
        <v>7.8659999999999994E-2</v>
      </c>
      <c r="K26" s="3">
        <v>-4.5999999999999999E-3</v>
      </c>
    </row>
    <row r="27" spans="1:11" x14ac:dyDescent="0.3">
      <c r="A27" s="45" t="s">
        <v>59</v>
      </c>
      <c r="B27" s="46">
        <v>-8.516E-2</v>
      </c>
      <c r="C27" s="47">
        <v>6.9699999999999996E-3</v>
      </c>
      <c r="D27" s="47">
        <v>1.555E-2</v>
      </c>
      <c r="E27" s="46">
        <v>-2.3040000000000001E-2</v>
      </c>
      <c r="F27" s="47">
        <v>3.2779999999999997E-2</v>
      </c>
      <c r="G27" s="46">
        <v>-2.3519999999999999E-2</v>
      </c>
      <c r="H27" s="47">
        <v>0.76634999999999998</v>
      </c>
      <c r="I27" s="2">
        <v>0.12514</v>
      </c>
      <c r="J27" s="2">
        <v>2.7009999999999999E-2</v>
      </c>
      <c r="K27" s="3">
        <v>-4.6699999999999998E-2</v>
      </c>
    </row>
    <row r="28" spans="1:11" x14ac:dyDescent="0.3">
      <c r="A28" s="14" t="s">
        <v>121</v>
      </c>
      <c r="B28" s="15">
        <v>3.7589999999999998E-2</v>
      </c>
      <c r="C28" s="16">
        <v>-2E-3</v>
      </c>
      <c r="D28" s="16">
        <v>-1.9879999999999998E-2</v>
      </c>
      <c r="E28" s="16">
        <v>-2.4809999999999999E-2</v>
      </c>
      <c r="F28" s="16">
        <v>-7.6050000000000006E-2</v>
      </c>
      <c r="G28" s="16">
        <v>-7.041E-2</v>
      </c>
      <c r="H28" s="15">
        <v>0.20337</v>
      </c>
      <c r="I28" s="15">
        <v>0.72982000000000002</v>
      </c>
      <c r="J28" s="3">
        <v>-5.2150000000000002E-2</v>
      </c>
      <c r="K28" s="2">
        <v>5.5140000000000002E-2</v>
      </c>
    </row>
    <row r="29" spans="1:11" x14ac:dyDescent="0.3">
      <c r="A29" s="14" t="s">
        <v>24</v>
      </c>
      <c r="B29" s="15">
        <v>0.17236000000000001</v>
      </c>
      <c r="C29" s="15">
        <v>0.14365</v>
      </c>
      <c r="D29" s="15">
        <v>0.18404999999999999</v>
      </c>
      <c r="E29" s="15">
        <v>0.42830000000000001</v>
      </c>
      <c r="F29" s="15">
        <v>0.42555999999999999</v>
      </c>
      <c r="G29" s="15">
        <v>0.10156999999999999</v>
      </c>
      <c r="H29" s="16">
        <v>-0.21457000000000001</v>
      </c>
      <c r="I29" s="15">
        <v>0.53534000000000004</v>
      </c>
      <c r="J29" s="2">
        <v>3.6839999999999998E-2</v>
      </c>
      <c r="K29" s="3">
        <v>-5.3670000000000002E-2</v>
      </c>
    </row>
    <row r="30" spans="1:11" x14ac:dyDescent="0.3">
      <c r="A30" s="8" t="s">
        <v>75</v>
      </c>
      <c r="B30" s="43">
        <v>-1.2630000000000001E-2</v>
      </c>
      <c r="C30" s="43">
        <v>-1.8489999999999999E-2</v>
      </c>
      <c r="D30" s="43">
        <v>-3.4770000000000002E-2</v>
      </c>
      <c r="E30" s="43">
        <v>-1.3310000000000001E-2</v>
      </c>
      <c r="F30" s="43">
        <v>-4.8700000000000002E-3</v>
      </c>
      <c r="G30" s="43">
        <v>-2.426E-2</v>
      </c>
      <c r="H30" s="9">
        <v>4.5269999999999998E-2</v>
      </c>
      <c r="I30" s="43">
        <v>-2.7799999999999998E-2</v>
      </c>
      <c r="J30" s="9">
        <v>0.97762000000000004</v>
      </c>
      <c r="K30" s="2">
        <v>1.3769999999999999E-2</v>
      </c>
    </row>
    <row r="31" spans="1:11" x14ac:dyDescent="0.3">
      <c r="A31" s="48" t="s">
        <v>47</v>
      </c>
      <c r="B31" s="49">
        <v>2.3050000000000001E-2</v>
      </c>
      <c r="C31" s="49">
        <v>2.9790000000000001E-2</v>
      </c>
      <c r="D31" s="50">
        <v>-9.1000000000000004E-3</v>
      </c>
      <c r="E31" s="50">
        <v>-6.2300000000000003E-3</v>
      </c>
      <c r="F31" s="49">
        <v>4.8399999999999997E-3</v>
      </c>
      <c r="G31" s="50">
        <v>-1.3799999999999999E-3</v>
      </c>
      <c r="H31" s="50">
        <v>-4.5229999999999999E-2</v>
      </c>
      <c r="I31" s="49">
        <v>4.2419999999999999E-2</v>
      </c>
      <c r="J31" s="49">
        <v>1.387E-2</v>
      </c>
      <c r="K31" s="49">
        <v>0.98880000000000001</v>
      </c>
    </row>
    <row r="32" spans="1:11" ht="15" thickBot="1" x14ac:dyDescent="0.35"/>
    <row r="33" spans="1:1" x14ac:dyDescent="0.3">
      <c r="A33" s="40"/>
    </row>
  </sheetData>
  <mergeCells count="1">
    <mergeCell ref="A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2" workbookViewId="0">
      <selection activeCell="I4" sqref="I4:I30"/>
    </sheetView>
  </sheetViews>
  <sheetFormatPr defaultRowHeight="14.4" x14ac:dyDescent="0.3"/>
  <cols>
    <col min="1" max="1" width="23.88671875" customWidth="1"/>
    <col min="3" max="3" width="12.44140625" customWidth="1"/>
    <col min="7" max="7" width="17.88671875" customWidth="1"/>
    <col min="8" max="8" width="13.88671875" customWidth="1"/>
    <col min="12" max="12" width="18.6640625" customWidth="1"/>
    <col min="14" max="14" width="14.33203125" customWidth="1"/>
    <col min="16" max="16" width="15" customWidth="1"/>
  </cols>
  <sheetData>
    <row r="1" spans="1:15" ht="27.6" customHeight="1" x14ac:dyDescent="0.3">
      <c r="A1" s="81" t="s">
        <v>155</v>
      </c>
      <c r="B1" s="82"/>
      <c r="C1" s="82"/>
      <c r="D1" s="82"/>
      <c r="E1" s="82"/>
      <c r="F1" s="82"/>
      <c r="G1" s="82"/>
      <c r="H1" s="83"/>
    </row>
    <row r="2" spans="1:15" ht="15" customHeight="1" x14ac:dyDescent="0.3">
      <c r="A2" s="84" t="s">
        <v>131</v>
      </c>
      <c r="B2" s="79" t="s">
        <v>147</v>
      </c>
      <c r="C2" s="79" t="s">
        <v>156</v>
      </c>
      <c r="D2" s="79" t="s">
        <v>158</v>
      </c>
      <c r="E2" s="79" t="s">
        <v>159</v>
      </c>
      <c r="F2" s="79" t="s">
        <v>160</v>
      </c>
      <c r="G2" s="79" t="s">
        <v>161</v>
      </c>
      <c r="H2" s="85" t="s">
        <v>162</v>
      </c>
      <c r="L2" s="80" t="s">
        <v>150</v>
      </c>
      <c r="M2" s="2">
        <v>0.45007999999999998</v>
      </c>
      <c r="N2" s="80" t="s">
        <v>151</v>
      </c>
      <c r="O2" s="2">
        <v>0.39050000000000001</v>
      </c>
    </row>
    <row r="3" spans="1:15" ht="15" customHeight="1" x14ac:dyDescent="0.3">
      <c r="A3" s="84"/>
      <c r="B3" s="79"/>
      <c r="C3" s="79" t="s">
        <v>157</v>
      </c>
      <c r="D3" s="79" t="s">
        <v>149</v>
      </c>
      <c r="E3" s="79"/>
      <c r="F3" s="79"/>
      <c r="G3" s="79" t="s">
        <v>157</v>
      </c>
      <c r="H3" s="85" t="s">
        <v>163</v>
      </c>
      <c r="L3" s="80" t="s">
        <v>152</v>
      </c>
      <c r="M3" s="2">
        <v>6.0529999999999999</v>
      </c>
      <c r="N3" s="80" t="s">
        <v>153</v>
      </c>
      <c r="O3" s="2">
        <v>0.38500000000000001</v>
      </c>
    </row>
    <row r="4" spans="1:15" ht="17.399999999999999" customHeight="1" x14ac:dyDescent="0.3">
      <c r="A4" s="86" t="s">
        <v>164</v>
      </c>
      <c r="B4" s="2">
        <v>1</v>
      </c>
      <c r="C4" s="2">
        <v>4.7091700000000003</v>
      </c>
      <c r="D4" s="2">
        <v>5.3449999999999998E-2</v>
      </c>
      <c r="E4" s="2">
        <v>88.1</v>
      </c>
      <c r="F4" s="2" t="s">
        <v>148</v>
      </c>
      <c r="G4" s="2">
        <v>0</v>
      </c>
      <c r="H4" s="87">
        <v>0</v>
      </c>
      <c r="I4" t="str">
        <f>CONCATENATE(C4,"+")</f>
        <v>4.70917+</v>
      </c>
      <c r="L4" s="80" t="s">
        <v>154</v>
      </c>
      <c r="M4" s="2">
        <v>7.4356799999999996</v>
      </c>
      <c r="N4" s="80"/>
      <c r="O4" s="2"/>
    </row>
    <row r="5" spans="1:15" x14ac:dyDescent="0.3">
      <c r="A5" s="86" t="s">
        <v>82</v>
      </c>
      <c r="B5" s="2">
        <v>1</v>
      </c>
      <c r="C5" s="3">
        <v>-9.6089999999999995E-2</v>
      </c>
      <c r="D5" s="2">
        <v>2.4989999999999998E-2</v>
      </c>
      <c r="E5" s="3">
        <v>-3.85</v>
      </c>
      <c r="F5" s="2">
        <v>1E-4</v>
      </c>
      <c r="G5" s="3">
        <v>-5.6399999999999999E-2</v>
      </c>
      <c r="H5" s="87">
        <v>1.00807</v>
      </c>
      <c r="I5" t="str">
        <f>CONCATENATE("(",A5,"*",C5,")","+")</f>
        <v>(commutebike*-0.09609)+</v>
      </c>
    </row>
    <row r="6" spans="1:15" x14ac:dyDescent="0.3">
      <c r="A6" s="86" t="s">
        <v>201</v>
      </c>
      <c r="B6" s="2">
        <v>1</v>
      </c>
      <c r="C6" s="3">
        <v>-6.2390000000000001E-2</v>
      </c>
      <c r="D6" s="2">
        <v>2.164E-2</v>
      </c>
      <c r="E6" s="3">
        <v>-2.88</v>
      </c>
      <c r="F6" s="2">
        <v>4.0000000000000001E-3</v>
      </c>
      <c r="G6" s="3">
        <v>-4.3700000000000003E-2</v>
      </c>
      <c r="H6" s="87">
        <v>1.0765800000000001</v>
      </c>
      <c r="I6" t="str">
        <f t="shared" ref="I6:I30" si="0">CONCATENATE("(",A6,"*",C6,")","+")</f>
        <v>(region_1*-0.06239)+</v>
      </c>
    </row>
    <row r="7" spans="1:15" x14ac:dyDescent="0.3">
      <c r="A7" s="86" t="s">
        <v>202</v>
      </c>
      <c r="B7" s="2">
        <v>1</v>
      </c>
      <c r="C7" s="3">
        <v>-4.4299999999999999E-2</v>
      </c>
      <c r="D7" s="2">
        <v>2.1919999999999999E-2</v>
      </c>
      <c r="E7" s="3">
        <v>-2.02</v>
      </c>
      <c r="F7" s="2">
        <v>4.3400000000000001E-2</v>
      </c>
      <c r="G7" s="3">
        <v>-3.056E-2</v>
      </c>
      <c r="H7" s="87">
        <v>1.0717099999999999</v>
      </c>
      <c r="I7" t="str">
        <f t="shared" si="0"/>
        <v>(region_3*-0.0443)+</v>
      </c>
    </row>
    <row r="8" spans="1:15" ht="15" customHeight="1" x14ac:dyDescent="0.3">
      <c r="A8" s="86" t="s">
        <v>167</v>
      </c>
      <c r="B8" s="2">
        <v>1</v>
      </c>
      <c r="C8" s="2">
        <v>0.33260000000000001</v>
      </c>
      <c r="D8" s="2">
        <v>2.4039999999999999E-2</v>
      </c>
      <c r="E8" s="2">
        <v>13.84</v>
      </c>
      <c r="F8" s="2" t="s">
        <v>148</v>
      </c>
      <c r="G8" s="2">
        <v>0.21647</v>
      </c>
      <c r="H8" s="87">
        <v>1.1470800000000001</v>
      </c>
      <c r="I8" t="str">
        <f t="shared" si="0"/>
        <v>(card2_american*0.3326)+</v>
      </c>
    </row>
    <row r="9" spans="1:15" x14ac:dyDescent="0.3">
      <c r="A9" s="86" t="s">
        <v>168</v>
      </c>
      <c r="B9" s="2">
        <v>1</v>
      </c>
      <c r="C9" s="3">
        <v>-5.6149999999999999E-2</v>
      </c>
      <c r="D9" s="2">
        <v>2.2009999999999998E-2</v>
      </c>
      <c r="E9" s="3">
        <v>-2.5499999999999998</v>
      </c>
      <c r="F9" s="2">
        <v>1.0800000000000001E-2</v>
      </c>
      <c r="G9" s="3">
        <v>-4.1459999999999997E-2</v>
      </c>
      <c r="H9" s="87">
        <v>1.23743</v>
      </c>
      <c r="I9" t="str">
        <f t="shared" si="0"/>
        <v>(card2_discover*-0.05615)+</v>
      </c>
    </row>
    <row r="10" spans="1:15" x14ac:dyDescent="0.3">
      <c r="A10" s="86" t="s">
        <v>208</v>
      </c>
      <c r="B10" s="2">
        <v>1</v>
      </c>
      <c r="C10" s="3">
        <v>-2.8219999999999999E-2</v>
      </c>
      <c r="D10" s="2">
        <v>1.924E-2</v>
      </c>
      <c r="E10" s="3">
        <v>-1.47</v>
      </c>
      <c r="F10" s="2">
        <v>0.14249999999999999</v>
      </c>
      <c r="G10" s="3">
        <v>-2.1499999999999998E-2</v>
      </c>
      <c r="H10" s="87">
        <v>1.00654</v>
      </c>
      <c r="I10" t="str">
        <f t="shared" si="0"/>
        <v>(card2benefit_airlinemiles*-0.02822)+</v>
      </c>
    </row>
    <row r="11" spans="1:15" x14ac:dyDescent="0.3">
      <c r="A11" s="86" t="s">
        <v>223</v>
      </c>
      <c r="B11" s="2">
        <v>1</v>
      </c>
      <c r="C11" s="3">
        <v>-5.0790000000000002E-2</v>
      </c>
      <c r="D11" s="2">
        <v>3.015E-2</v>
      </c>
      <c r="E11" s="3">
        <v>-1.68</v>
      </c>
      <c r="F11" s="2">
        <v>9.2100000000000001E-2</v>
      </c>
      <c r="G11" s="3">
        <v>-3.1800000000000002E-2</v>
      </c>
      <c r="H11" s="87">
        <v>1.6697</v>
      </c>
      <c r="I11" t="str">
        <f t="shared" si="0"/>
        <v>(card2tenurecat_2*-0.05079)+</v>
      </c>
    </row>
    <row r="12" spans="1:15" x14ac:dyDescent="0.3">
      <c r="A12" s="86" t="s">
        <v>165</v>
      </c>
      <c r="B12" s="2">
        <v>1</v>
      </c>
      <c r="C12" s="2">
        <v>0.53552</v>
      </c>
      <c r="D12" s="2">
        <v>2.3210000000000001E-2</v>
      </c>
      <c r="E12" s="2">
        <v>23.08</v>
      </c>
      <c r="F12" s="2" t="s">
        <v>148</v>
      </c>
      <c r="G12" s="2">
        <v>0.37557000000000001</v>
      </c>
      <c r="H12" s="87">
        <v>1.24122</v>
      </c>
      <c r="I12" t="str">
        <f t="shared" si="0"/>
        <v>(card_american*0.53552)+</v>
      </c>
    </row>
    <row r="13" spans="1:15" x14ac:dyDescent="0.3">
      <c r="A13" s="86" t="s">
        <v>166</v>
      </c>
      <c r="B13" s="2">
        <v>1</v>
      </c>
      <c r="C13" s="3">
        <v>-8.8730000000000003E-2</v>
      </c>
      <c r="D13" s="2">
        <v>2.1389999999999999E-2</v>
      </c>
      <c r="E13" s="3">
        <v>-4.1500000000000004</v>
      </c>
      <c r="F13" s="2" t="s">
        <v>148</v>
      </c>
      <c r="G13" s="3">
        <v>-6.9260000000000002E-2</v>
      </c>
      <c r="H13" s="87">
        <v>1.3063199999999999</v>
      </c>
      <c r="I13" t="str">
        <f t="shared" si="0"/>
        <v>(card_discover*-0.08873)+</v>
      </c>
    </row>
    <row r="14" spans="1:15" x14ac:dyDescent="0.3">
      <c r="A14" s="86" t="s">
        <v>220</v>
      </c>
      <c r="B14" s="2">
        <v>1</v>
      </c>
      <c r="C14" s="2">
        <v>8.2559999999999995E-2</v>
      </c>
      <c r="D14" s="2">
        <v>3.4479999999999997E-2</v>
      </c>
      <c r="E14" s="2">
        <v>2.39</v>
      </c>
      <c r="F14" s="2">
        <v>1.67E-2</v>
      </c>
      <c r="G14" s="2">
        <v>4.5199999999999997E-2</v>
      </c>
      <c r="H14" s="87">
        <v>1.6694899999999999</v>
      </c>
      <c r="I14" t="str">
        <f t="shared" si="0"/>
        <v>(cardtenurecat_2*0.08256)+</v>
      </c>
    </row>
    <row r="15" spans="1:15" x14ac:dyDescent="0.3">
      <c r="A15" s="86" t="s">
        <v>221</v>
      </c>
      <c r="B15" s="2">
        <v>1</v>
      </c>
      <c r="C15" s="2">
        <v>4.6559999999999997E-2</v>
      </c>
      <c r="D15" s="2">
        <v>2.044E-2</v>
      </c>
      <c r="E15" s="2">
        <v>2.2799999999999998</v>
      </c>
      <c r="F15" s="2">
        <v>2.2800000000000001E-2</v>
      </c>
      <c r="G15" s="2">
        <v>3.5430000000000003E-2</v>
      </c>
      <c r="H15" s="87">
        <v>1.13313</v>
      </c>
      <c r="I15" t="str">
        <f t="shared" si="0"/>
        <v>(carown_own*0.04656)+</v>
      </c>
    </row>
    <row r="16" spans="1:15" x14ac:dyDescent="0.3">
      <c r="A16" s="86" t="s">
        <v>224</v>
      </c>
      <c r="B16" s="2">
        <v>1</v>
      </c>
      <c r="C16" s="3">
        <v>-5.4679999999999999E-2</v>
      </c>
      <c r="D16" s="2">
        <v>2.0959999999999999E-2</v>
      </c>
      <c r="E16" s="3">
        <v>-2.61</v>
      </c>
      <c r="F16" s="2">
        <v>9.1000000000000004E-3</v>
      </c>
      <c r="G16" s="3">
        <v>-3.9469999999999998E-2</v>
      </c>
      <c r="H16" s="87">
        <v>1.0726199999999999</v>
      </c>
      <c r="I16" t="str">
        <f t="shared" si="0"/>
        <v>(edcat_4*-0.05468)+</v>
      </c>
    </row>
    <row r="17" spans="1:9" x14ac:dyDescent="0.3">
      <c r="A17" s="86" t="s">
        <v>39</v>
      </c>
      <c r="B17" s="2">
        <v>1</v>
      </c>
      <c r="C17" s="3">
        <v>-4.1849999999999998E-2</v>
      </c>
      <c r="D17" s="2">
        <v>1.6899999999999998E-2</v>
      </c>
      <c r="E17" s="3">
        <v>-2.48</v>
      </c>
      <c r="F17" s="2">
        <v>1.3299999999999999E-2</v>
      </c>
      <c r="G17" s="3">
        <v>-3.6459999999999999E-2</v>
      </c>
      <c r="H17" s="87">
        <v>1.0154300000000001</v>
      </c>
      <c r="I17" t="str">
        <f t="shared" si="0"/>
        <v>(gender*-0.04185)+</v>
      </c>
    </row>
    <row r="18" spans="1:9" x14ac:dyDescent="0.3">
      <c r="A18" s="86" t="s">
        <v>189</v>
      </c>
      <c r="B18" s="2">
        <v>1</v>
      </c>
      <c r="C18" s="3">
        <v>-4.616E-2</v>
      </c>
      <c r="D18" s="2">
        <v>2.3390000000000001E-2</v>
      </c>
      <c r="E18" s="3">
        <v>-1.97</v>
      </c>
      <c r="F18" s="2">
        <v>4.8500000000000001E-2</v>
      </c>
      <c r="G18" s="3">
        <v>-2.9010000000000001E-2</v>
      </c>
      <c r="H18" s="87">
        <v>1.0123200000000001</v>
      </c>
      <c r="I18" t="str">
        <f t="shared" si="0"/>
        <v>(internetdial*-0.04616)+</v>
      </c>
    </row>
    <row r="19" spans="1:9" x14ac:dyDescent="0.3">
      <c r="A19" s="86" t="s">
        <v>203</v>
      </c>
      <c r="B19" s="2">
        <v>1</v>
      </c>
      <c r="C19" s="2">
        <v>4.7719999999999999E-2</v>
      </c>
      <c r="D19" s="2">
        <v>1.899E-2</v>
      </c>
      <c r="E19" s="2">
        <v>2.5099999999999998</v>
      </c>
      <c r="F19" s="2">
        <v>1.2E-2</v>
      </c>
      <c r="G19" s="2">
        <v>3.7170000000000002E-2</v>
      </c>
      <c r="H19" s="87">
        <v>1.0249299999999999</v>
      </c>
      <c r="I19" t="str">
        <f t="shared" si="0"/>
        <v>(jobcat_1*0.04772)+</v>
      </c>
    </row>
    <row r="20" spans="1:9" x14ac:dyDescent="0.3">
      <c r="A20" s="86" t="s">
        <v>209</v>
      </c>
      <c r="B20" s="2">
        <v>1</v>
      </c>
      <c r="C20" s="2">
        <v>5.6579999999999998E-2</v>
      </c>
      <c r="D20" s="2">
        <v>2.547E-2</v>
      </c>
      <c r="E20" s="2">
        <v>2.2200000000000002</v>
      </c>
      <c r="F20" s="2">
        <v>2.64E-2</v>
      </c>
      <c r="G20" s="2">
        <v>3.4020000000000002E-2</v>
      </c>
      <c r="H20" s="87">
        <v>1.09857</v>
      </c>
      <c r="I20" t="str">
        <f t="shared" si="0"/>
        <v>(jobsat_1*0.05658)+</v>
      </c>
    </row>
    <row r="21" spans="1:9" x14ac:dyDescent="0.3">
      <c r="A21" s="86" t="s">
        <v>204</v>
      </c>
      <c r="B21" s="2">
        <v>1</v>
      </c>
      <c r="C21" s="2">
        <v>5.0180000000000002E-2</v>
      </c>
      <c r="D21" s="2">
        <v>2.0570000000000001E-2</v>
      </c>
      <c r="E21" s="2">
        <v>2.44</v>
      </c>
      <c r="F21" s="2">
        <v>1.4800000000000001E-2</v>
      </c>
      <c r="G21" s="2">
        <v>3.662E-2</v>
      </c>
      <c r="H21" s="87">
        <v>1.0558000000000001</v>
      </c>
      <c r="I21" t="str">
        <f t="shared" si="0"/>
        <v>(jobsat_4*0.05018)+</v>
      </c>
    </row>
    <row r="22" spans="1:9" x14ac:dyDescent="0.3">
      <c r="A22" s="86" t="s">
        <v>24</v>
      </c>
      <c r="B22" s="2">
        <v>1</v>
      </c>
      <c r="C22" s="2">
        <v>0.30520999999999998</v>
      </c>
      <c r="D22" s="2">
        <v>1.3469999999999999E-2</v>
      </c>
      <c r="E22" s="2">
        <v>22.66</v>
      </c>
      <c r="F22" s="2" t="s">
        <v>148</v>
      </c>
      <c r="G22" s="2">
        <v>0.38761000000000001</v>
      </c>
      <c r="H22" s="87">
        <v>1.3710500000000001</v>
      </c>
      <c r="I22" t="str">
        <f t="shared" si="0"/>
        <v>(lninc*0.30521)+</v>
      </c>
    </row>
    <row r="23" spans="1:9" x14ac:dyDescent="0.3">
      <c r="A23" s="86" t="s">
        <v>123</v>
      </c>
      <c r="B23" s="2">
        <v>1</v>
      </c>
      <c r="C23" s="2">
        <v>5.62E-2</v>
      </c>
      <c r="D23" s="2">
        <v>3.7359999999999997E-2</v>
      </c>
      <c r="E23" s="2">
        <v>1.5</v>
      </c>
      <c r="F23" s="2">
        <v>0.13270000000000001</v>
      </c>
      <c r="G23" s="2">
        <v>2.3699999999999999E-2</v>
      </c>
      <c r="H23" s="87">
        <v>1.1631100000000001</v>
      </c>
      <c r="I23" t="str">
        <f t="shared" si="0"/>
        <v>(owndvd*0.0562)+</v>
      </c>
    </row>
    <row r="24" spans="1:9" x14ac:dyDescent="0.3">
      <c r="A24" s="86" t="s">
        <v>113</v>
      </c>
      <c r="B24" s="2">
        <v>1</v>
      </c>
      <c r="C24" s="3">
        <v>-3.4759999999999999E-2</v>
      </c>
      <c r="D24" s="2">
        <v>2.034E-2</v>
      </c>
      <c r="E24" s="3">
        <v>-1.71</v>
      </c>
      <c r="F24" s="2">
        <v>8.7599999999999997E-2</v>
      </c>
      <c r="G24" s="3">
        <v>-2.5940000000000001E-2</v>
      </c>
      <c r="H24" s="87">
        <v>1.0793600000000001</v>
      </c>
      <c r="I24" t="str">
        <f t="shared" si="0"/>
        <v>(pager*-0.03476)+</v>
      </c>
    </row>
    <row r="25" spans="1:9" x14ac:dyDescent="0.3">
      <c r="A25" s="86" t="s">
        <v>206</v>
      </c>
      <c r="B25" s="2">
        <v>1</v>
      </c>
      <c r="C25" s="2">
        <v>0.21467</v>
      </c>
      <c r="D25" s="2">
        <v>3.3590000000000002E-2</v>
      </c>
      <c r="E25" s="2">
        <v>6.39</v>
      </c>
      <c r="F25" s="2" t="s">
        <v>148</v>
      </c>
      <c r="G25" s="2">
        <v>9.4839999999999994E-2</v>
      </c>
      <c r="H25" s="87">
        <v>1.0318700000000001</v>
      </c>
      <c r="I25" t="str">
        <f t="shared" si="0"/>
        <v>(reason_conven*0.21467)+</v>
      </c>
    </row>
    <row r="26" spans="1:9" x14ac:dyDescent="0.3">
      <c r="A26" s="86" t="s">
        <v>207</v>
      </c>
      <c r="B26" s="2">
        <v>1</v>
      </c>
      <c r="C26" s="3">
        <v>-0.11794</v>
      </c>
      <c r="D26" s="2">
        <v>6.3469999999999999E-2</v>
      </c>
      <c r="E26" s="3">
        <v>-1.86</v>
      </c>
      <c r="F26" s="2">
        <v>6.3299999999999995E-2</v>
      </c>
      <c r="G26" s="3">
        <v>-2.7349999999999999E-2</v>
      </c>
      <c r="H26" s="87">
        <v>1.0155400000000001</v>
      </c>
      <c r="I26" t="str">
        <f t="shared" si="0"/>
        <v>(reason_oth*-0.11794)+</v>
      </c>
    </row>
    <row r="27" spans="1:9" x14ac:dyDescent="0.3">
      <c r="A27" s="86" t="s">
        <v>205</v>
      </c>
      <c r="B27" s="2">
        <v>1</v>
      </c>
      <c r="C27" s="3">
        <v>-0.13320000000000001</v>
      </c>
      <c r="D27" s="2">
        <v>3.0269999999999998E-2</v>
      </c>
      <c r="E27" s="3">
        <v>-4.4000000000000004</v>
      </c>
      <c r="F27" s="2" t="s">
        <v>148</v>
      </c>
      <c r="G27" s="3">
        <v>-6.4850000000000005E-2</v>
      </c>
      <c r="H27" s="87">
        <v>1.01745</v>
      </c>
      <c r="I27" t="str">
        <f t="shared" si="0"/>
        <v>(reason_prices*-0.1332)+</v>
      </c>
    </row>
    <row r="28" spans="1:9" x14ac:dyDescent="0.3">
      <c r="A28" s="86" t="s">
        <v>222</v>
      </c>
      <c r="B28" s="2">
        <v>1</v>
      </c>
      <c r="C28" s="3">
        <v>-0.11811000000000001</v>
      </c>
      <c r="D28" s="2">
        <v>7.4889999999999998E-2</v>
      </c>
      <c r="E28" s="3">
        <v>-1.58</v>
      </c>
      <c r="F28" s="2">
        <v>0.1149</v>
      </c>
      <c r="G28" s="3">
        <v>-2.317E-2</v>
      </c>
      <c r="H28" s="87">
        <v>1.0112699999999999</v>
      </c>
      <c r="I28" t="str">
        <f t="shared" si="0"/>
        <v>(reason_serv*-0.11811)+</v>
      </c>
    </row>
    <row r="29" spans="1:9" x14ac:dyDescent="0.3">
      <c r="A29" s="86" t="s">
        <v>59</v>
      </c>
      <c r="B29" s="2">
        <v>1</v>
      </c>
      <c r="C29" s="2">
        <v>1.2E-2</v>
      </c>
      <c r="D29" s="2">
        <v>6.45E-3</v>
      </c>
      <c r="E29" s="2">
        <v>1.86</v>
      </c>
      <c r="F29" s="2">
        <v>6.3E-2</v>
      </c>
      <c r="G29" s="2">
        <v>2.7480000000000001E-2</v>
      </c>
      <c r="H29" s="87">
        <v>1.02295</v>
      </c>
      <c r="I29" t="str">
        <f t="shared" si="0"/>
        <v>(reside*0.012)+</v>
      </c>
    </row>
    <row r="30" spans="1:9" ht="15" thickBot="1" x14ac:dyDescent="0.35">
      <c r="A30" s="88" t="s">
        <v>41</v>
      </c>
      <c r="B30" s="89">
        <v>1</v>
      </c>
      <c r="C30" s="89">
        <v>5.8049999999999997E-2</v>
      </c>
      <c r="D30" s="89">
        <v>2.7859999999999999E-2</v>
      </c>
      <c r="E30" s="89">
        <v>2.08</v>
      </c>
      <c r="F30" s="89">
        <v>3.73E-2</v>
      </c>
      <c r="G30" s="89">
        <v>3.0800000000000001E-2</v>
      </c>
      <c r="H30" s="90">
        <v>1.024</v>
      </c>
      <c r="I30" t="str">
        <f t="shared" si="0"/>
        <v>(response_03*0.05805)+</v>
      </c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Q16"/>
  <sheetViews>
    <sheetView tabSelected="1" topLeftCell="A3" workbookViewId="0">
      <selection activeCell="J9" sqref="J9"/>
    </sheetView>
  </sheetViews>
  <sheetFormatPr defaultRowHeight="14.4" x14ac:dyDescent="0.3"/>
  <cols>
    <col min="5" max="5" width="13.33203125" customWidth="1"/>
    <col min="6" max="6" width="14.6640625" customWidth="1"/>
    <col min="7" max="7" width="11.33203125" customWidth="1"/>
    <col min="13" max="13" width="9.77734375" customWidth="1"/>
    <col min="14" max="14" width="13.109375" customWidth="1"/>
    <col min="15" max="15" width="13.6640625" customWidth="1"/>
  </cols>
  <sheetData>
    <row r="1" spans="3:17" x14ac:dyDescent="0.3">
      <c r="C1" s="70" t="s">
        <v>171</v>
      </c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2"/>
    </row>
    <row r="2" spans="3:17" x14ac:dyDescent="0.3">
      <c r="C2" s="73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5"/>
    </row>
    <row r="3" spans="3:17" ht="15" thickBot="1" x14ac:dyDescent="0.35"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8"/>
    </row>
    <row r="4" spans="3:17" ht="18.600000000000001" thickBot="1" x14ac:dyDescent="0.4">
      <c r="C4" s="67" t="s">
        <v>190</v>
      </c>
      <c r="D4" s="68"/>
      <c r="E4" s="68"/>
      <c r="F4" s="68"/>
      <c r="G4" s="68"/>
      <c r="H4" s="69"/>
      <c r="L4" s="67" t="s">
        <v>170</v>
      </c>
      <c r="M4" s="68"/>
      <c r="N4" s="68"/>
      <c r="O4" s="68"/>
      <c r="P4" s="68"/>
      <c r="Q4" s="69"/>
    </row>
    <row r="5" spans="3:17" ht="58.2" thickBot="1" x14ac:dyDescent="0.35">
      <c r="C5" s="95" t="s">
        <v>169</v>
      </c>
      <c r="D5" s="96" t="s">
        <v>172</v>
      </c>
      <c r="E5" s="97" t="s">
        <v>173</v>
      </c>
      <c r="F5" s="97" t="s">
        <v>174</v>
      </c>
      <c r="G5" s="97" t="s">
        <v>175</v>
      </c>
      <c r="H5" s="98" t="s">
        <v>176</v>
      </c>
      <c r="L5" s="107" t="s">
        <v>169</v>
      </c>
      <c r="M5" s="108" t="s">
        <v>172</v>
      </c>
      <c r="N5" s="109" t="s">
        <v>173</v>
      </c>
      <c r="O5" s="109" t="s">
        <v>174</v>
      </c>
      <c r="P5" s="109" t="s">
        <v>175</v>
      </c>
      <c r="Q5" s="110" t="s">
        <v>176</v>
      </c>
    </row>
    <row r="6" spans="3:17" x14ac:dyDescent="0.3">
      <c r="C6" s="99">
        <v>1</v>
      </c>
      <c r="D6" s="100">
        <v>349</v>
      </c>
      <c r="E6" s="100">
        <v>910.50530085959861</v>
      </c>
      <c r="F6" s="100">
        <v>813.15107801321892</v>
      </c>
      <c r="G6" s="100">
        <v>317766.34999999992</v>
      </c>
      <c r="H6" s="101">
        <f>$G6/$G$16</f>
        <v>0.18639197651132622</v>
      </c>
      <c r="L6" s="105">
        <v>1</v>
      </c>
      <c r="M6" s="91">
        <v>149</v>
      </c>
      <c r="N6" s="91">
        <v>913.63369127516785</v>
      </c>
      <c r="O6" s="91">
        <v>826.06905861465793</v>
      </c>
      <c r="P6" s="91">
        <v>136131.42000000001</v>
      </c>
      <c r="Q6" s="106">
        <f>$P6/$P$16</f>
        <v>0.17938902130875031</v>
      </c>
    </row>
    <row r="7" spans="3:17" x14ac:dyDescent="0.3">
      <c r="C7" s="21">
        <v>2</v>
      </c>
      <c r="D7" s="13">
        <v>350</v>
      </c>
      <c r="E7" s="13">
        <v>676.13248571428608</v>
      </c>
      <c r="F7" s="13">
        <v>613.5492238513549</v>
      </c>
      <c r="G7" s="13">
        <v>236646.37000000014</v>
      </c>
      <c r="H7" s="23">
        <f t="shared" ref="H7:H16" si="0">$G7/$G$16</f>
        <v>0.13880948891703179</v>
      </c>
      <c r="L7" s="21">
        <v>2</v>
      </c>
      <c r="M7" s="91">
        <v>150</v>
      </c>
      <c r="N7" s="91">
        <v>779.65693333333354</v>
      </c>
      <c r="O7" s="91">
        <v>640.70354274509384</v>
      </c>
      <c r="P7" s="91">
        <v>116948.54000000002</v>
      </c>
      <c r="Q7" s="23">
        <f t="shared" ref="Q7:Q16" si="1">$P7/$P$16</f>
        <v>0.15411052153931282</v>
      </c>
    </row>
    <row r="8" spans="3:17" x14ac:dyDescent="0.3">
      <c r="C8" s="21">
        <v>3</v>
      </c>
      <c r="D8" s="13">
        <v>350</v>
      </c>
      <c r="E8" s="13">
        <v>575.10002857142888</v>
      </c>
      <c r="F8" s="13">
        <v>526.11555353860376</v>
      </c>
      <c r="G8" s="13">
        <v>201285.0100000001</v>
      </c>
      <c r="H8" s="23">
        <f t="shared" si="0"/>
        <v>0.1180676017331668</v>
      </c>
      <c r="L8" s="21">
        <v>3</v>
      </c>
      <c r="M8" s="91">
        <v>150</v>
      </c>
      <c r="N8" s="91">
        <v>589.94213333333323</v>
      </c>
      <c r="O8" s="91">
        <v>544.18502071317812</v>
      </c>
      <c r="P8" s="91">
        <v>88491.32</v>
      </c>
      <c r="Q8" s="23">
        <f t="shared" si="1"/>
        <v>0.11661063470225641</v>
      </c>
    </row>
    <row r="9" spans="3:17" x14ac:dyDescent="0.3">
      <c r="C9" s="21">
        <v>4</v>
      </c>
      <c r="D9" s="13">
        <v>349</v>
      </c>
      <c r="E9" s="13">
        <v>516.59315186246442</v>
      </c>
      <c r="F9" s="13">
        <v>463.60576984307579</v>
      </c>
      <c r="G9" s="13">
        <v>180291.01000000007</v>
      </c>
      <c r="H9" s="23">
        <f t="shared" si="0"/>
        <v>0.10575316644170568</v>
      </c>
      <c r="L9" s="21">
        <v>4</v>
      </c>
      <c r="M9" s="91">
        <v>150</v>
      </c>
      <c r="N9" s="91">
        <v>515.35486666666679</v>
      </c>
      <c r="O9" s="91">
        <v>475.69559259986903</v>
      </c>
      <c r="P9" s="91">
        <v>77303.230000000025</v>
      </c>
      <c r="Q9" s="23">
        <f t="shared" si="1"/>
        <v>0.1018673776686178</v>
      </c>
    </row>
    <row r="10" spans="3:17" x14ac:dyDescent="0.3">
      <c r="C10" s="21">
        <v>5</v>
      </c>
      <c r="D10" s="13">
        <v>350</v>
      </c>
      <c r="E10" s="13">
        <v>463.84479999999974</v>
      </c>
      <c r="F10" s="13">
        <v>417.06631197910309</v>
      </c>
      <c r="G10" s="13">
        <v>162345.67999999991</v>
      </c>
      <c r="H10" s="23">
        <f t="shared" si="0"/>
        <v>9.5226987292000145E-2</v>
      </c>
      <c r="L10" s="21">
        <v>5</v>
      </c>
      <c r="M10" s="91">
        <v>150</v>
      </c>
      <c r="N10" s="91">
        <v>522.21759999999995</v>
      </c>
      <c r="O10" s="91">
        <v>427.51855676246714</v>
      </c>
      <c r="P10" s="91">
        <v>78332.639999999985</v>
      </c>
      <c r="Q10" s="23">
        <f t="shared" si="1"/>
        <v>0.10322389662967346</v>
      </c>
    </row>
    <row r="11" spans="3:17" x14ac:dyDescent="0.3">
      <c r="C11" s="21">
        <v>6</v>
      </c>
      <c r="D11" s="13">
        <v>350</v>
      </c>
      <c r="E11" s="13">
        <v>428.05162857142818</v>
      </c>
      <c r="F11" s="13">
        <v>380.16767412135744</v>
      </c>
      <c r="G11" s="13">
        <v>149818.06999999986</v>
      </c>
      <c r="H11" s="23">
        <f t="shared" si="0"/>
        <v>8.7878676217328255E-2</v>
      </c>
      <c r="L11" s="21">
        <v>6</v>
      </c>
      <c r="M11" s="91">
        <v>150</v>
      </c>
      <c r="N11" s="91">
        <v>398.32213333333334</v>
      </c>
      <c r="O11" s="91">
        <v>388.2606795697809</v>
      </c>
      <c r="P11" s="91">
        <v>59748.32</v>
      </c>
      <c r="Q11" s="23">
        <f t="shared" si="1"/>
        <v>7.8734157402031296E-2</v>
      </c>
    </row>
    <row r="12" spans="3:17" x14ac:dyDescent="0.3">
      <c r="C12" s="21">
        <v>7</v>
      </c>
      <c r="D12" s="13">
        <v>349</v>
      </c>
      <c r="E12" s="13">
        <v>388.54048710601722</v>
      </c>
      <c r="F12" s="13">
        <v>346.50330640922812</v>
      </c>
      <c r="G12" s="13">
        <v>135600.63</v>
      </c>
      <c r="H12" s="23">
        <f t="shared" si="0"/>
        <v>7.953916279014768E-2</v>
      </c>
      <c r="L12" s="21">
        <v>7</v>
      </c>
      <c r="M12" s="91">
        <v>150</v>
      </c>
      <c r="N12" s="91">
        <v>401.89246666666651</v>
      </c>
      <c r="O12" s="91">
        <v>353.25952404559212</v>
      </c>
      <c r="P12" s="91">
        <v>60283.869999999974</v>
      </c>
      <c r="Q12" s="23">
        <f t="shared" si="1"/>
        <v>7.9439885663456153E-2</v>
      </c>
    </row>
    <row r="13" spans="3:17" x14ac:dyDescent="0.3">
      <c r="C13" s="21">
        <v>8</v>
      </c>
      <c r="D13" s="13">
        <v>350</v>
      </c>
      <c r="E13" s="13">
        <v>339.93759999999986</v>
      </c>
      <c r="F13" s="13">
        <v>317.80522789093055</v>
      </c>
      <c r="G13" s="13">
        <v>118978.15999999995</v>
      </c>
      <c r="H13" s="23">
        <f t="shared" si="0"/>
        <v>6.9788932667290943E-2</v>
      </c>
      <c r="L13" s="21">
        <v>8</v>
      </c>
      <c r="M13" s="91">
        <v>150</v>
      </c>
      <c r="N13" s="91">
        <v>371.25360000000012</v>
      </c>
      <c r="O13" s="91">
        <v>318.11754124615982</v>
      </c>
      <c r="P13" s="91">
        <v>55688.040000000015</v>
      </c>
      <c r="Q13" s="23">
        <f t="shared" si="1"/>
        <v>7.3383668474203398E-2</v>
      </c>
    </row>
    <row r="14" spans="3:17" x14ac:dyDescent="0.3">
      <c r="C14" s="21">
        <v>9</v>
      </c>
      <c r="D14" s="13">
        <v>350</v>
      </c>
      <c r="E14" s="13">
        <v>310.67385714285706</v>
      </c>
      <c r="F14" s="13">
        <v>287.06881227510621</v>
      </c>
      <c r="G14" s="13">
        <v>108735.84999999998</v>
      </c>
      <c r="H14" s="23">
        <f t="shared" si="0"/>
        <v>6.378110834938655E-2</v>
      </c>
      <c r="L14" s="21">
        <v>9</v>
      </c>
      <c r="M14" s="91">
        <v>150</v>
      </c>
      <c r="N14" s="91">
        <v>311.68819999999988</v>
      </c>
      <c r="O14" s="91">
        <v>288.42656309252288</v>
      </c>
      <c r="P14" s="91">
        <v>46753.229999999981</v>
      </c>
      <c r="Q14" s="23">
        <f t="shared" si="1"/>
        <v>6.1609701659785084E-2</v>
      </c>
    </row>
    <row r="15" spans="3:17" ht="15" thickBot="1" x14ac:dyDescent="0.35">
      <c r="C15" s="102">
        <v>10</v>
      </c>
      <c r="D15" s="103">
        <v>349</v>
      </c>
      <c r="E15" s="103">
        <v>267.51103151862452</v>
      </c>
      <c r="F15" s="103">
        <v>237.48327377559642</v>
      </c>
      <c r="G15" s="103">
        <v>93361.349999999962</v>
      </c>
      <c r="H15" s="104">
        <f t="shared" si="0"/>
        <v>5.4762899080616004E-2</v>
      </c>
      <c r="L15" s="22">
        <v>10</v>
      </c>
      <c r="M15" s="91">
        <v>149</v>
      </c>
      <c r="N15" s="91">
        <v>262.95892617449681</v>
      </c>
      <c r="O15" s="91">
        <v>236.88871785067627</v>
      </c>
      <c r="P15" s="91">
        <v>39180.880000000026</v>
      </c>
      <c r="Q15" s="92">
        <f t="shared" si="1"/>
        <v>5.1631134951913328E-2</v>
      </c>
    </row>
    <row r="16" spans="3:17" ht="15" thickBot="1" x14ac:dyDescent="0.35">
      <c r="C16" s="12" t="s">
        <v>177</v>
      </c>
      <c r="D16" s="93">
        <v>3496</v>
      </c>
      <c r="E16" s="93">
        <v>487.65116704805484</v>
      </c>
      <c r="F16" s="93">
        <v>440.22309429808649</v>
      </c>
      <c r="G16" s="93">
        <v>1704828.4799999997</v>
      </c>
      <c r="H16" s="94">
        <f t="shared" si="0"/>
        <v>1</v>
      </c>
      <c r="L16" s="12" t="s">
        <v>177</v>
      </c>
      <c r="M16" s="93">
        <v>1498</v>
      </c>
      <c r="N16" s="93">
        <v>506.58310413885181</v>
      </c>
      <c r="O16" s="93">
        <v>449.8035793121058</v>
      </c>
      <c r="P16" s="93">
        <v>758861.49</v>
      </c>
      <c r="Q16" s="94">
        <f t="shared" si="1"/>
        <v>1</v>
      </c>
    </row>
  </sheetData>
  <mergeCells count="3">
    <mergeCell ref="L4:Q4"/>
    <mergeCell ref="C4:H4"/>
    <mergeCell ref="C1:Q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PROC CONTENTS</vt:lpstr>
      <vt:lpstr>PROC MEANS</vt:lpstr>
      <vt:lpstr>PROC CORR</vt:lpstr>
      <vt:lpstr>FACTOR ANALYSIS</vt:lpstr>
      <vt:lpstr>FINAL MODEL</vt:lpstr>
      <vt:lpstr>DECILING IN SAS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2017-12-27T19:08:19Z</dcterms:created>
  <dcterms:modified xsi:type="dcterms:W3CDTF">2018-02-12T17:36:16Z</dcterms:modified>
</cp:coreProperties>
</file>