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workspace\customer_edge_switching_v2\"/>
    </mc:Choice>
  </mc:AlternateContent>
  <bookViews>
    <workbookView xWindow="0" yWindow="0" windowWidth="18390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 l="1"/>
  <c r="P25" i="1"/>
  <c r="P26" i="1"/>
  <c r="P27" i="1"/>
  <c r="P28" i="1"/>
  <c r="P29" i="1"/>
  <c r="P30" i="1"/>
  <c r="P31" i="1"/>
  <c r="P32" i="1"/>
  <c r="P23" i="1"/>
  <c r="G31" i="1"/>
  <c r="H31" i="1"/>
  <c r="H30" i="1"/>
  <c r="G30" i="1"/>
  <c r="G29" i="1"/>
  <c r="H29" i="1"/>
  <c r="I55" i="1" l="1"/>
  <c r="I54" i="1"/>
  <c r="I53" i="1"/>
  <c r="I52" i="1"/>
  <c r="P52" i="1" s="1"/>
  <c r="I51" i="1"/>
  <c r="I50" i="1"/>
  <c r="I48" i="1"/>
  <c r="I47" i="1"/>
  <c r="I46" i="1"/>
  <c r="I44" i="1"/>
  <c r="I43" i="1"/>
  <c r="I42" i="1"/>
  <c r="I40" i="1"/>
  <c r="I39" i="1"/>
  <c r="I37" i="1"/>
  <c r="I36" i="1"/>
  <c r="I35" i="1"/>
  <c r="H40" i="1"/>
  <c r="G39" i="1"/>
  <c r="E40" i="1"/>
  <c r="E39" i="1"/>
  <c r="D40" i="1"/>
  <c r="D39" i="1"/>
  <c r="F43" i="1"/>
  <c r="G40" i="1"/>
  <c r="F40" i="1"/>
  <c r="C40" i="1"/>
  <c r="B40" i="1"/>
  <c r="H39" i="1"/>
  <c r="F39" i="1"/>
  <c r="C39" i="1"/>
  <c r="B39" i="1"/>
  <c r="H55" i="1"/>
  <c r="H54" i="1"/>
  <c r="H53" i="1"/>
  <c r="G55" i="1"/>
  <c r="G54" i="1"/>
  <c r="G53" i="1"/>
  <c r="F55" i="1"/>
  <c r="E55" i="1"/>
  <c r="D55" i="1"/>
  <c r="C55" i="1"/>
  <c r="B55" i="1"/>
  <c r="M55" i="1" s="1"/>
  <c r="N55" i="1" s="1"/>
  <c r="F54" i="1"/>
  <c r="E54" i="1"/>
  <c r="D54" i="1"/>
  <c r="C54" i="1"/>
  <c r="B54" i="1"/>
  <c r="L54" i="1" s="1"/>
  <c r="F53" i="1"/>
  <c r="E53" i="1"/>
  <c r="D53" i="1"/>
  <c r="C53" i="1"/>
  <c r="B53" i="1"/>
  <c r="L53" i="1" s="1"/>
  <c r="H52" i="1"/>
  <c r="H51" i="1"/>
  <c r="G52" i="1"/>
  <c r="F52" i="1"/>
  <c r="E52" i="1"/>
  <c r="D52" i="1"/>
  <c r="C52" i="1"/>
  <c r="B52" i="1"/>
  <c r="L52" i="1" s="1"/>
  <c r="G51" i="1"/>
  <c r="F51" i="1"/>
  <c r="E51" i="1"/>
  <c r="D51" i="1"/>
  <c r="C51" i="1"/>
  <c r="B51" i="1"/>
  <c r="L51" i="1" s="1"/>
  <c r="H50" i="1"/>
  <c r="G50" i="1"/>
  <c r="F50" i="1"/>
  <c r="E50" i="1"/>
  <c r="D50" i="1"/>
  <c r="C50" i="1"/>
  <c r="B50" i="1"/>
  <c r="G37" i="1"/>
  <c r="H37" i="1"/>
  <c r="P51" i="1" l="1"/>
  <c r="P53" i="1"/>
  <c r="P54" i="1"/>
  <c r="L40" i="1"/>
  <c r="P40" i="1" s="1"/>
  <c r="M50" i="1"/>
  <c r="N50" i="1" s="1"/>
  <c r="L55" i="1"/>
  <c r="P55" i="1" s="1"/>
  <c r="M52" i="1"/>
  <c r="N52" i="1" s="1"/>
  <c r="L50" i="1"/>
  <c r="P50" i="1" s="1"/>
  <c r="M53" i="1"/>
  <c r="N53" i="1" s="1"/>
  <c r="M54" i="1"/>
  <c r="N54" i="1" s="1"/>
  <c r="M51" i="1"/>
  <c r="N51" i="1" s="1"/>
  <c r="M39" i="1"/>
  <c r="N39" i="1" s="1"/>
  <c r="M40" i="1"/>
  <c r="N40" i="1" s="1"/>
  <c r="L39" i="1"/>
  <c r="P39" i="1" s="1"/>
  <c r="F48" i="1"/>
  <c r="F47" i="1"/>
  <c r="H48" i="1"/>
  <c r="G48" i="1"/>
  <c r="E48" i="1"/>
  <c r="D48" i="1"/>
  <c r="C48" i="1"/>
  <c r="B48" i="1"/>
  <c r="H47" i="1"/>
  <c r="G47" i="1"/>
  <c r="E47" i="1"/>
  <c r="D47" i="1"/>
  <c r="C47" i="1"/>
  <c r="B47" i="1"/>
  <c r="F27" i="1"/>
  <c r="F28" i="1"/>
  <c r="F46" i="1"/>
  <c r="H46" i="1"/>
  <c r="G46" i="1"/>
  <c r="E46" i="1"/>
  <c r="D46" i="1"/>
  <c r="C46" i="1"/>
  <c r="B46" i="1"/>
  <c r="G44" i="1"/>
  <c r="H44" i="1"/>
  <c r="F44" i="1"/>
  <c r="E44" i="1"/>
  <c r="D44" i="1"/>
  <c r="C44" i="1"/>
  <c r="B44" i="1"/>
  <c r="G32" i="1"/>
  <c r="H32" i="1"/>
  <c r="G43" i="1"/>
  <c r="H43" i="1"/>
  <c r="E43" i="1"/>
  <c r="D43" i="1"/>
  <c r="C43" i="1"/>
  <c r="B43" i="1"/>
  <c r="H42" i="1"/>
  <c r="F42" i="1"/>
  <c r="F37" i="1"/>
  <c r="F36" i="1"/>
  <c r="F35" i="1"/>
  <c r="F24" i="1"/>
  <c r="F23" i="1"/>
  <c r="C42" i="1"/>
  <c r="C37" i="1"/>
  <c r="C36" i="1"/>
  <c r="C35" i="1"/>
  <c r="C24" i="1"/>
  <c r="C28" i="1"/>
  <c r="C27" i="1"/>
  <c r="C26" i="1"/>
  <c r="C25" i="1"/>
  <c r="C31" i="1"/>
  <c r="C29" i="1"/>
  <c r="C32" i="1"/>
  <c r="C30" i="1"/>
  <c r="C23" i="1"/>
  <c r="P47" i="1" l="1"/>
  <c r="M43" i="1"/>
  <c r="N43" i="1" s="1"/>
  <c r="L46" i="1"/>
  <c r="P46" i="1" s="1"/>
  <c r="M48" i="1"/>
  <c r="N48" i="1" s="1"/>
  <c r="L43" i="1"/>
  <c r="P43" i="1" s="1"/>
  <c r="M46" i="1"/>
  <c r="N46" i="1" s="1"/>
  <c r="L44" i="1"/>
  <c r="P44" i="1" s="1"/>
  <c r="L47" i="1"/>
  <c r="L48" i="1"/>
  <c r="P48" i="1" s="1"/>
  <c r="M44" i="1"/>
  <c r="N44" i="1" s="1"/>
  <c r="M47" i="1"/>
  <c r="N47" i="1" s="1"/>
  <c r="F25" i="1"/>
  <c r="F26" i="1"/>
  <c r="G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2" i="1"/>
  <c r="D42" i="1"/>
  <c r="H36" i="1"/>
  <c r="H35" i="1"/>
  <c r="D35" i="1"/>
  <c r="B42" i="1"/>
  <c r="G36" i="1"/>
  <c r="G35" i="1"/>
  <c r="E37" i="1"/>
  <c r="D36" i="1"/>
  <c r="D37" i="1"/>
  <c r="B37" i="1"/>
  <c r="E29" i="1"/>
  <c r="E32" i="1"/>
  <c r="E31" i="1"/>
  <c r="E30" i="1"/>
  <c r="E36" i="1"/>
  <c r="E35" i="1"/>
  <c r="E28" i="1"/>
  <c r="E27" i="1"/>
  <c r="E26" i="1"/>
  <c r="E25" i="1"/>
  <c r="E24" i="1"/>
  <c r="E23" i="1"/>
  <c r="B36" i="1"/>
  <c r="B35" i="1"/>
  <c r="G28" i="1"/>
  <c r="H27" i="1"/>
  <c r="G26" i="1"/>
  <c r="H25" i="1"/>
  <c r="H23" i="1"/>
  <c r="G24" i="1"/>
  <c r="G27" i="1"/>
  <c r="H28" i="1"/>
  <c r="H26" i="1"/>
  <c r="H24" i="1"/>
  <c r="G25" i="1"/>
  <c r="G23" i="1"/>
  <c r="F31" i="1"/>
  <c r="F32" i="1"/>
  <c r="F29" i="1"/>
  <c r="F30" i="1"/>
  <c r="D32" i="1"/>
  <c r="D30" i="1"/>
  <c r="D28" i="1"/>
  <c r="D26" i="1"/>
  <c r="D31" i="1"/>
  <c r="D29" i="1"/>
  <c r="D27" i="1"/>
  <c r="D25" i="1"/>
  <c r="D24" i="1"/>
  <c r="D23" i="1"/>
  <c r="B24" i="1"/>
  <c r="B25" i="1"/>
  <c r="B26" i="1"/>
  <c r="B27" i="1"/>
  <c r="B28" i="1"/>
  <c r="B30" i="1"/>
  <c r="B29" i="1"/>
  <c r="B32" i="1"/>
  <c r="B31" i="1"/>
  <c r="B23" i="1"/>
  <c r="L24" i="1" l="1"/>
  <c r="M35" i="1"/>
  <c r="N35" i="1" s="1"/>
  <c r="L35" i="1"/>
  <c r="P35" i="1" s="1"/>
  <c r="M36" i="1"/>
  <c r="N36" i="1" s="1"/>
  <c r="L36" i="1"/>
  <c r="P36" i="1" s="1"/>
  <c r="L42" i="1"/>
  <c r="P42" i="1" s="1"/>
  <c r="M42" i="1"/>
  <c r="N42" i="1" s="1"/>
  <c r="M37" i="1"/>
  <c r="N37" i="1" s="1"/>
  <c r="L37" i="1"/>
  <c r="P37" i="1" s="1"/>
  <c r="L32" i="1"/>
  <c r="M32" i="1"/>
  <c r="N32" i="1" s="1"/>
  <c r="M29" i="1"/>
  <c r="N29" i="1" s="1"/>
  <c r="L29" i="1"/>
  <c r="L26" i="1"/>
  <c r="M26" i="1"/>
  <c r="M24" i="1"/>
  <c r="N24" i="1" s="1"/>
  <c r="M31" i="1"/>
  <c r="N31" i="1" s="1"/>
  <c r="L31" i="1"/>
  <c r="M28" i="1"/>
  <c r="N28" i="1" s="1"/>
  <c r="L28" i="1"/>
  <c r="M27" i="1"/>
  <c r="N27" i="1" s="1"/>
  <c r="L27" i="1"/>
  <c r="L23" i="1"/>
  <c r="L30" i="1"/>
  <c r="M30" i="1"/>
  <c r="N30" i="1" s="1"/>
  <c r="M25" i="1"/>
  <c r="N25" i="1" s="1"/>
  <c r="L25" i="1"/>
  <c r="M23" i="1"/>
  <c r="N23" i="1" s="1"/>
  <c r="N26" i="1"/>
</calcChain>
</file>

<file path=xl/sharedStrings.xml><?xml version="1.0" encoding="utf-8"?>
<sst xmlns="http://schemas.openxmlformats.org/spreadsheetml/2006/main" count="133" uniqueCount="91">
  <si>
    <t>Direction</t>
  </si>
  <si>
    <t>Destination Realm</t>
  </si>
  <si>
    <t>Source Realm</t>
  </si>
  <si>
    <t>Gratuitous Mark</t>
  </si>
  <si>
    <t>Routing Path</t>
  </si>
  <si>
    <t>Description</t>
  </si>
  <si>
    <t>Traffic Scope</t>
  </si>
  <si>
    <t>Mark String</t>
  </si>
  <si>
    <t>Mark Hex</t>
  </si>
  <si>
    <t>Mark Int</t>
  </si>
  <si>
    <t>VALUES</t>
  </si>
  <si>
    <t>UNSET</t>
  </si>
  <si>
    <t>SET</t>
  </si>
  <si>
    <t>EGRESS</t>
  </si>
  <si>
    <t>INGRESS</t>
  </si>
  <si>
    <t>FORWARD</t>
  </si>
  <si>
    <t>LOCAL</t>
  </si>
  <si>
    <t>LEGACY</t>
  </si>
  <si>
    <t>CES</t>
  </si>
  <si>
    <t>Realm</t>
  </si>
  <si>
    <t>LAN</t>
  </si>
  <si>
    <t>WAN</t>
  </si>
  <si>
    <t>TUN</t>
  </si>
  <si>
    <t>Code Name</t>
  </si>
  <si>
    <t>Constant</t>
  </si>
  <si>
    <t>Value</t>
  </si>
  <si>
    <t>Type</t>
  </si>
  <si>
    <t>Host Direction</t>
  </si>
  <si>
    <t>CES Direction</t>
  </si>
  <si>
    <t>LAN Host to WAN Host</t>
  </si>
  <si>
    <t>WAN Host to LAN Host</t>
  </si>
  <si>
    <t>LAN Host to TUN Host</t>
  </si>
  <si>
    <t>TUN Host to LAN Host</t>
  </si>
  <si>
    <t>LAN Host to CES Local Service</t>
  </si>
  <si>
    <t>CES Local Service to LAN Host</t>
  </si>
  <si>
    <t>WAN Host to CES Local Service</t>
  </si>
  <si>
    <t>TUN Host? to CES Local Service</t>
  </si>
  <si>
    <t>CES Local Service to WAN Host</t>
  </si>
  <si>
    <t>CES Local Service to TUN Host?</t>
  </si>
  <si>
    <t>YES</t>
  </si>
  <si>
    <t>NO</t>
  </si>
  <si>
    <t>Useful</t>
  </si>
  <si>
    <t>Host LEGACY scope traffic MASK</t>
  </si>
  <si>
    <t>Host CES scope traffic MASK</t>
  </si>
  <si>
    <t>CES LOCAL scope traffic MASK</t>
  </si>
  <si>
    <t>Ingress Host from CES/TUN  traffic MASK</t>
  </si>
  <si>
    <t>Egress Host to CES/TUN  traffic MASK</t>
  </si>
  <si>
    <t>Ingress Host from LEGACY  traffic MASK</t>
  </si>
  <si>
    <t>Egress Host to LEGACY  traffic MASK</t>
  </si>
  <si>
    <t>IDK</t>
  </si>
  <si>
    <t>MARK_LOCAL_FROM_LAN</t>
  </si>
  <si>
    <t>MARK_LOCAL_FROM_WAN</t>
  </si>
  <si>
    <t>MARK_LOCAL_FROM_TUN</t>
  </si>
  <si>
    <t>MARK_LAN_FROM_WAN</t>
  </si>
  <si>
    <t>MARK_LAN_FROM_TUN</t>
  </si>
  <si>
    <t>MARK_LOCAL_TO_LAN</t>
  </si>
  <si>
    <t>MARK_LOCAL_TO_WAN</t>
  </si>
  <si>
    <t>MARK_LOCAL_TO_TUN</t>
  </si>
  <si>
    <t>MARK_LAN_TO_WAN</t>
  </si>
  <si>
    <t>MARK_LAN_TO_TUN</t>
  </si>
  <si>
    <t>Misc</t>
  </si>
  <si>
    <t>MASK_LOCAL</t>
  </si>
  <si>
    <t>MASK_LOCAL_INGRESS</t>
  </si>
  <si>
    <t>MASK_LOCAL_EGRESS</t>
  </si>
  <si>
    <t>Ingress LOCAL traffic MASK</t>
  </si>
  <si>
    <t>Egress LOCAL traffic MASK - naah</t>
  </si>
  <si>
    <t>MASK_HOST_LEGACY</t>
  </si>
  <si>
    <t>MASK_HOST_CES</t>
  </si>
  <si>
    <t>MASK_HOST_LEGACY_INGRESS</t>
  </si>
  <si>
    <t>MASK_HOST_LEGACY_EGRESS</t>
  </si>
  <si>
    <t>MASK_HOST_CES_INGRESS</t>
  </si>
  <si>
    <t>MASK_HOST_CES_EGRESS</t>
  </si>
  <si>
    <t>Ingress via LAN</t>
  </si>
  <si>
    <t>Ingress via WAN</t>
  </si>
  <si>
    <t>Ingress via TUN</t>
  </si>
  <si>
    <t>MASK_LAN_INGRESS</t>
  </si>
  <si>
    <t>MASK_WAN_INGRESS</t>
  </si>
  <si>
    <t>MASK_TUN_INGRESS</t>
  </si>
  <si>
    <t>MASK_LAN_EGRESS</t>
  </si>
  <si>
    <t>MASK_WAN_EGRESS</t>
  </si>
  <si>
    <t>MASK_TUN_EGRESS</t>
  </si>
  <si>
    <t>Egress via LAN</t>
  </si>
  <si>
    <t>Egress via WAN</t>
  </si>
  <si>
    <t>Egress via TUN</t>
  </si>
  <si>
    <t>MASK_HOST_INGRESS</t>
  </si>
  <si>
    <t>MASK_HOST_EGRESS</t>
  </si>
  <si>
    <t>Ingress HOST traffic MASK</t>
  </si>
  <si>
    <t xml:space="preserve">Egress HOST traffic MASK </t>
  </si>
  <si>
    <t>Mask</t>
  </si>
  <si>
    <t>FFFFFFFF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</si>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</sst>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</cellStyleXfs>
  <cellXfs count="37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 wrapText="1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 wrapText="1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 wrapText="1"/>
    </xf>
    <xf numFmtId="0" fontId="2" fillId="10" borderId="1" xfId="1" applyNumberFormat="1" applyBorder="1" applyAlignment="1">
      <alignment horizontal="center" vertical="center" wrapText="1"/>
    </xf>
    <xf numFmtId="0" fontId="3" fillId="11" borderId="1" xfId="2" applyNumberForma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4" fillId="12" borderId="1" xfId="3" applyNumberFormat="1" applyBorder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0" fontId="0" fillId="3" borderId="1" xfId="0" applyNumberFormat="1" applyFill="1" applyBorder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7" borderId="1" xfId="0" applyNumberFormat="1" applyFill="1" applyBorder="1" applyAlignment="1">
      <alignment horizontal="left" vertical="center"/>
    </xf>
    <xf numFmtId="0" fontId="1" fillId="13" borderId="1" xfId="0" applyNumberFormat="1" applyFon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 wrapText="1"/>
    </xf>
    <xf numFmtId="0" fontId="1" fillId="9" borderId="2" xfId="0" applyNumberFormat="1" applyFont="1" applyFill="1" applyBorder="1" applyAlignment="1">
      <alignment horizontal="center" vertical="center"/>
    </xf>
    <xf numFmtId="0" fontId="1" fillId="9" borderId="4" xfId="0" applyNumberFormat="1" applyFont="1" applyFill="1" applyBorder="1" applyAlignment="1">
      <alignment horizontal="center" vertical="center"/>
    </xf>
    <xf numFmtId="0" fontId="1" fillId="9" borderId="3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8" borderId="2" xfId="0" applyNumberFormat="1" applyFont="1" applyFill="1" applyBorder="1" applyAlignment="1">
      <alignment horizontal="center" vertical="center"/>
    </xf>
    <xf numFmtId="0" fontId="1" fillId="8" borderId="4" xfId="0" applyNumberFormat="1" applyFont="1" applyFill="1" applyBorder="1" applyAlignment="1">
      <alignment horizontal="center" vertical="center"/>
    </xf>
    <xf numFmtId="0" fontId="1" fillId="8" borderId="3" xfId="0" applyNumberFormat="1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5"/>
  <sheetViews>
    <sheetView tabSelected="1" zoomScale="85" zoomScaleNormal="85" workbookViewId="0"/>
  </sheetViews>
  <sheetFormatPr defaultRowHeight="18" customHeight="1" x14ac:dyDescent="0.25"/>
  <cols>
    <col min="1" max="1" width="9.140625" style="1"/>
    <col min="2" max="7" width="18.7109375" style="1" customWidth="1"/>
    <col min="8" max="9" width="18.5703125" style="1" customWidth="1"/>
    <col min="10" max="10" width="38.5703125" style="1" customWidth="1"/>
    <col min="11" max="11" width="30.7109375" style="1" customWidth="1"/>
    <col min="12" max="14" width="18.5703125" style="1" customWidth="1"/>
    <col min="15" max="15" width="18.7109375" style="1" customWidth="1"/>
    <col min="16" max="16" width="45.7109375" style="1" customWidth="1"/>
    <col min="17" max="16384" width="9.140625" style="1"/>
  </cols>
  <sheetData>
    <row r="2" spans="2:5" ht="30" customHeight="1" x14ac:dyDescent="0.25">
      <c r="B2" s="33" t="s">
        <v>10</v>
      </c>
      <c r="C2" s="33"/>
      <c r="D2" s="33"/>
      <c r="E2" s="33"/>
    </row>
    <row r="3" spans="2:5" ht="30" customHeight="1" x14ac:dyDescent="0.25">
      <c r="B3" s="14"/>
      <c r="C3" s="14" t="s">
        <v>26</v>
      </c>
      <c r="D3" s="14" t="s">
        <v>25</v>
      </c>
      <c r="E3" s="14" t="s">
        <v>24</v>
      </c>
    </row>
    <row r="4" spans="2:5" ht="18" customHeight="1" x14ac:dyDescent="0.25">
      <c r="B4" s="30" t="s">
        <v>3</v>
      </c>
      <c r="C4" s="15" t="s">
        <v>11</v>
      </c>
      <c r="D4" s="15">
        <v>0</v>
      </c>
      <c r="E4" s="16">
        <f>$D$4</f>
        <v>0</v>
      </c>
    </row>
    <row r="5" spans="2:5" ht="18" customHeight="1" x14ac:dyDescent="0.25">
      <c r="B5" s="32"/>
      <c r="C5" s="17" t="s">
        <v>12</v>
      </c>
      <c r="D5" s="17" t="s">
        <v>90</v>
      </c>
      <c r="E5" s="16" t="str">
        <f>$D$5</f>
        <v>FF</v>
      </c>
    </row>
    <row r="6" spans="2:5" ht="18" customHeight="1" x14ac:dyDescent="0.25">
      <c r="B6" s="34" t="s">
        <v>0</v>
      </c>
      <c r="C6" s="18" t="s">
        <v>11</v>
      </c>
      <c r="D6" s="18">
        <v>0</v>
      </c>
      <c r="E6" s="19">
        <f>$D$6</f>
        <v>0</v>
      </c>
    </row>
    <row r="7" spans="2:5" ht="18" customHeight="1" x14ac:dyDescent="0.25">
      <c r="B7" s="35"/>
      <c r="C7" s="18" t="s">
        <v>13</v>
      </c>
      <c r="D7" s="18">
        <v>1</v>
      </c>
      <c r="E7" s="19">
        <f>$D$7</f>
        <v>1</v>
      </c>
    </row>
    <row r="8" spans="2:5" ht="18" customHeight="1" x14ac:dyDescent="0.25">
      <c r="B8" s="36"/>
      <c r="C8" s="18" t="s">
        <v>14</v>
      </c>
      <c r="D8" s="18">
        <v>2</v>
      </c>
      <c r="E8" s="19">
        <f>$D$8</f>
        <v>2</v>
      </c>
    </row>
    <row r="9" spans="2:5" ht="18" customHeight="1" x14ac:dyDescent="0.25">
      <c r="B9" s="30" t="s">
        <v>4</v>
      </c>
      <c r="C9" s="17" t="s">
        <v>11</v>
      </c>
      <c r="D9" s="17">
        <v>0</v>
      </c>
      <c r="E9" s="16">
        <f>$D$9</f>
        <v>0</v>
      </c>
    </row>
    <row r="10" spans="2:5" ht="18" customHeight="1" x14ac:dyDescent="0.25">
      <c r="B10" s="31"/>
      <c r="C10" s="17" t="s">
        <v>16</v>
      </c>
      <c r="D10" s="17">
        <v>1</v>
      </c>
      <c r="E10" s="16">
        <f>$D$10</f>
        <v>1</v>
      </c>
    </row>
    <row r="11" spans="2:5" ht="18" customHeight="1" x14ac:dyDescent="0.25">
      <c r="B11" s="32"/>
      <c r="C11" s="17" t="s">
        <v>15</v>
      </c>
      <c r="D11" s="17">
        <v>2</v>
      </c>
      <c r="E11" s="16">
        <f>$D$11</f>
        <v>2</v>
      </c>
    </row>
    <row r="12" spans="2:5" ht="18" customHeight="1" x14ac:dyDescent="0.25">
      <c r="B12" s="34" t="s">
        <v>6</v>
      </c>
      <c r="C12" s="18" t="s">
        <v>11</v>
      </c>
      <c r="D12" s="18">
        <v>0</v>
      </c>
      <c r="E12" s="19">
        <f>$D$12</f>
        <v>0</v>
      </c>
    </row>
    <row r="13" spans="2:5" ht="18" customHeight="1" x14ac:dyDescent="0.25">
      <c r="B13" s="35"/>
      <c r="C13" s="18" t="s">
        <v>16</v>
      </c>
      <c r="D13" s="18">
        <v>1</v>
      </c>
      <c r="E13" s="19">
        <f>$D$13</f>
        <v>1</v>
      </c>
    </row>
    <row r="14" spans="2:5" ht="18" customHeight="1" x14ac:dyDescent="0.25">
      <c r="B14" s="35"/>
      <c r="C14" s="18" t="s">
        <v>17</v>
      </c>
      <c r="D14" s="18">
        <v>2</v>
      </c>
      <c r="E14" s="19">
        <f>$D$14</f>
        <v>2</v>
      </c>
    </row>
    <row r="15" spans="2:5" ht="18" customHeight="1" x14ac:dyDescent="0.25">
      <c r="B15" s="36"/>
      <c r="C15" s="18" t="s">
        <v>18</v>
      </c>
      <c r="D15" s="18">
        <v>3</v>
      </c>
      <c r="E15" s="19">
        <f>$D$15</f>
        <v>3</v>
      </c>
    </row>
    <row r="16" spans="2:5" ht="18" customHeight="1" x14ac:dyDescent="0.25">
      <c r="B16" s="30" t="s">
        <v>19</v>
      </c>
      <c r="C16" s="17" t="s">
        <v>11</v>
      </c>
      <c r="D16" s="17">
        <v>0</v>
      </c>
      <c r="E16" s="16">
        <f>$D$16</f>
        <v>0</v>
      </c>
    </row>
    <row r="17" spans="2:16" ht="18" customHeight="1" x14ac:dyDescent="0.25">
      <c r="B17" s="31"/>
      <c r="C17" s="17" t="s">
        <v>16</v>
      </c>
      <c r="D17" s="17">
        <v>1</v>
      </c>
      <c r="E17" s="16">
        <f>$D$17</f>
        <v>1</v>
      </c>
    </row>
    <row r="18" spans="2:16" ht="18" customHeight="1" x14ac:dyDescent="0.25">
      <c r="B18" s="31"/>
      <c r="C18" s="17" t="s">
        <v>20</v>
      </c>
      <c r="D18" s="17">
        <v>2</v>
      </c>
      <c r="E18" s="16">
        <f>$D$18</f>
        <v>2</v>
      </c>
    </row>
    <row r="19" spans="2:16" ht="18" customHeight="1" x14ac:dyDescent="0.25">
      <c r="B19" s="31"/>
      <c r="C19" s="17" t="s">
        <v>21</v>
      </c>
      <c r="D19" s="17">
        <v>3</v>
      </c>
      <c r="E19" s="16">
        <f>$D$19</f>
        <v>3</v>
      </c>
    </row>
    <row r="20" spans="2:16" ht="18" customHeight="1" x14ac:dyDescent="0.25">
      <c r="B20" s="32"/>
      <c r="C20" s="17" t="s">
        <v>22</v>
      </c>
      <c r="D20" s="17">
        <v>4</v>
      </c>
      <c r="E20" s="16">
        <f>$D$20</f>
        <v>4</v>
      </c>
    </row>
    <row r="22" spans="2:16" ht="30" customHeight="1" x14ac:dyDescent="0.25">
      <c r="B22" s="14" t="s">
        <v>3</v>
      </c>
      <c r="C22" s="14" t="s">
        <v>27</v>
      </c>
      <c r="D22" s="14" t="s">
        <v>28</v>
      </c>
      <c r="E22" s="14" t="s">
        <v>4</v>
      </c>
      <c r="F22" s="14" t="s">
        <v>6</v>
      </c>
      <c r="G22" s="14" t="s">
        <v>1</v>
      </c>
      <c r="H22" s="14" t="s">
        <v>2</v>
      </c>
      <c r="I22" s="14" t="s">
        <v>88</v>
      </c>
      <c r="J22" s="14" t="s">
        <v>5</v>
      </c>
      <c r="K22" s="14" t="s">
        <v>23</v>
      </c>
      <c r="L22" s="14" t="s">
        <v>7</v>
      </c>
      <c r="M22" s="14" t="s">
        <v>8</v>
      </c>
      <c r="N22" s="14" t="s">
        <v>9</v>
      </c>
      <c r="O22" s="14" t="s">
        <v>41</v>
      </c>
      <c r="P22" s="1" t="s">
        <v>60</v>
      </c>
    </row>
    <row r="23" spans="2:16" ht="18" customHeight="1" x14ac:dyDescent="0.25">
      <c r="B23" s="2" t="str">
        <f t="shared" ref="B23:B32" si="0">$D$5</f>
        <v>FF</v>
      </c>
      <c r="C23" s="2">
        <f>$D$7</f>
        <v>1</v>
      </c>
      <c r="D23" s="2">
        <f>$D$8</f>
        <v>2</v>
      </c>
      <c r="E23" s="2">
        <f t="shared" ref="E23:E28" si="1">$D$10</f>
        <v>1</v>
      </c>
      <c r="F23" s="2">
        <f>$D$14</f>
        <v>2</v>
      </c>
      <c r="G23" s="2">
        <f>$D$17</f>
        <v>1</v>
      </c>
      <c r="H23" s="2">
        <f>$D$18</f>
        <v>2</v>
      </c>
      <c r="I23" s="2" t="s">
        <v>89</v>
      </c>
      <c r="J23" s="2" t="s">
        <v>33</v>
      </c>
      <c r="K23" s="22" t="s">
        <v>50</v>
      </c>
      <c r="L23" s="2" t="str">
        <f>CONCATENATE("0x",B23,C23,D23,E23,F23,G23,H23)</f>
        <v>0xFF121212</v>
      </c>
      <c r="M23" s="2" t="str">
        <f>CONCATENATE(B23,C23,D23,E23,F23,G23,H23)</f>
        <v>FF121212</v>
      </c>
      <c r="N23" s="3">
        <f>HEX2DEC(M23)</f>
        <v>4279374354</v>
      </c>
      <c r="O23" s="12" t="s">
        <v>39</v>
      </c>
      <c r="P23" s="21" t="str">
        <f>CONCATENATE(K23,"=",CHAR(34),L23,"/0x",I23,CHAR(34))</f>
        <v>MARK_LOCAL_FROM_LAN="0xFF121212/0xFFFFFFFF"</v>
      </c>
    </row>
    <row r="24" spans="2:16" ht="18" customHeight="1" x14ac:dyDescent="0.25">
      <c r="B24" s="2" t="str">
        <f t="shared" si="0"/>
        <v>FF</v>
      </c>
      <c r="C24" s="2">
        <f>$D$8</f>
        <v>2</v>
      </c>
      <c r="D24" s="2">
        <f>$D$7</f>
        <v>1</v>
      </c>
      <c r="E24" s="2">
        <f t="shared" si="1"/>
        <v>1</v>
      </c>
      <c r="F24" s="2">
        <f>$D$14</f>
        <v>2</v>
      </c>
      <c r="G24" s="2">
        <f>$D$18</f>
        <v>2</v>
      </c>
      <c r="H24" s="2">
        <f>$D$17</f>
        <v>1</v>
      </c>
      <c r="I24" s="2" t="s">
        <v>89</v>
      </c>
      <c r="J24" s="2" t="s">
        <v>34</v>
      </c>
      <c r="K24" s="22" t="s">
        <v>55</v>
      </c>
      <c r="L24" s="2" t="str">
        <f t="shared" ref="L24:L32" si="2">CONCATENATE("0x",B24,C24,D24,E24,F24,G24,H24)</f>
        <v>0xFF211221</v>
      </c>
      <c r="M24" s="2" t="str">
        <f t="shared" ref="M24:M32" si="3">CONCATENATE(B24,C24,D24,E24,F24,G24,H24)</f>
        <v>FF211221</v>
      </c>
      <c r="N24" s="3">
        <f t="shared" ref="N24:N31" si="4">HEX2DEC(M24)</f>
        <v>4280357409</v>
      </c>
      <c r="O24" s="13" t="s">
        <v>40</v>
      </c>
      <c r="P24" s="21" t="str">
        <f t="shared" ref="P24:P32" si="5">CONCATENATE(K24,"=",CHAR(34),L24,"/0x",I24,CHAR(34))</f>
        <v>MARK_LOCAL_TO_LAN="0xFF211221/0xFFFFFFFF"</v>
      </c>
    </row>
    <row r="25" spans="2:16" ht="18" customHeight="1" x14ac:dyDescent="0.25">
      <c r="B25" s="4" t="str">
        <f t="shared" si="0"/>
        <v>FF</v>
      </c>
      <c r="C25" s="4">
        <f t="shared" ref="C25:C28" si="6">$D$6</f>
        <v>0</v>
      </c>
      <c r="D25" s="4">
        <f>$D$8</f>
        <v>2</v>
      </c>
      <c r="E25" s="4">
        <f t="shared" si="1"/>
        <v>1</v>
      </c>
      <c r="F25" s="4">
        <f>$D$13</f>
        <v>1</v>
      </c>
      <c r="G25" s="4">
        <f>$D$17</f>
        <v>1</v>
      </c>
      <c r="H25" s="4">
        <f>$D$19</f>
        <v>3</v>
      </c>
      <c r="I25" s="4" t="s">
        <v>89</v>
      </c>
      <c r="J25" s="4" t="s">
        <v>35</v>
      </c>
      <c r="K25" s="23" t="s">
        <v>51</v>
      </c>
      <c r="L25" s="4" t="str">
        <f t="shared" si="2"/>
        <v>0xFF021113</v>
      </c>
      <c r="M25" s="4" t="str">
        <f t="shared" si="3"/>
        <v>FF021113</v>
      </c>
      <c r="N25" s="5">
        <f t="shared" si="4"/>
        <v>4278325523</v>
      </c>
      <c r="O25" s="12" t="s">
        <v>39</v>
      </c>
      <c r="P25" s="21" t="str">
        <f t="shared" si="5"/>
        <v>MARK_LOCAL_FROM_WAN="0xFF021113/0xFFFFFFFF"</v>
      </c>
    </row>
    <row r="26" spans="2:16" ht="18" customHeight="1" x14ac:dyDescent="0.25">
      <c r="B26" s="4" t="str">
        <f t="shared" si="0"/>
        <v>FF</v>
      </c>
      <c r="C26" s="4">
        <f t="shared" si="6"/>
        <v>0</v>
      </c>
      <c r="D26" s="4">
        <f>$D$7</f>
        <v>1</v>
      </c>
      <c r="E26" s="4">
        <f t="shared" si="1"/>
        <v>1</v>
      </c>
      <c r="F26" s="4">
        <f>$D$13</f>
        <v>1</v>
      </c>
      <c r="G26" s="4">
        <f>$D$19</f>
        <v>3</v>
      </c>
      <c r="H26" s="4">
        <f>$D$17</f>
        <v>1</v>
      </c>
      <c r="I26" s="4" t="s">
        <v>89</v>
      </c>
      <c r="J26" s="4" t="s">
        <v>37</v>
      </c>
      <c r="K26" s="23" t="s">
        <v>56</v>
      </c>
      <c r="L26" s="4" t="str">
        <f t="shared" si="2"/>
        <v>0xFF011131</v>
      </c>
      <c r="M26" s="4" t="str">
        <f t="shared" si="3"/>
        <v>FF011131</v>
      </c>
      <c r="N26" s="5">
        <f t="shared" si="4"/>
        <v>4278260017</v>
      </c>
      <c r="O26" s="13" t="s">
        <v>40</v>
      </c>
      <c r="P26" s="21" t="str">
        <f t="shared" si="5"/>
        <v>MARK_LOCAL_TO_WAN="0xFF011131/0xFFFFFFFF"</v>
      </c>
    </row>
    <row r="27" spans="2:16" ht="18" customHeight="1" x14ac:dyDescent="0.25">
      <c r="B27" s="6" t="str">
        <f t="shared" si="0"/>
        <v>FF</v>
      </c>
      <c r="C27" s="6">
        <f t="shared" si="6"/>
        <v>0</v>
      </c>
      <c r="D27" s="6">
        <f>$D$8</f>
        <v>2</v>
      </c>
      <c r="E27" s="6">
        <f t="shared" si="1"/>
        <v>1</v>
      </c>
      <c r="F27" s="6">
        <f>$D$13</f>
        <v>1</v>
      </c>
      <c r="G27" s="6">
        <f>$D$17</f>
        <v>1</v>
      </c>
      <c r="H27" s="6">
        <f>$D$20</f>
        <v>4</v>
      </c>
      <c r="I27" s="6" t="s">
        <v>89</v>
      </c>
      <c r="J27" s="6" t="s">
        <v>36</v>
      </c>
      <c r="K27" s="24" t="s">
        <v>52</v>
      </c>
      <c r="L27" s="6" t="str">
        <f t="shared" si="2"/>
        <v>0xFF021114</v>
      </c>
      <c r="M27" s="6" t="str">
        <f t="shared" si="3"/>
        <v>FF021114</v>
      </c>
      <c r="N27" s="7">
        <f t="shared" si="4"/>
        <v>4278325524</v>
      </c>
      <c r="O27" s="12" t="s">
        <v>39</v>
      </c>
      <c r="P27" s="21" t="str">
        <f t="shared" si="5"/>
        <v>MARK_LOCAL_FROM_TUN="0xFF021114/0xFFFFFFFF"</v>
      </c>
    </row>
    <row r="28" spans="2:16" ht="18" customHeight="1" x14ac:dyDescent="0.25">
      <c r="B28" s="6" t="str">
        <f t="shared" si="0"/>
        <v>FF</v>
      </c>
      <c r="C28" s="6">
        <f t="shared" si="6"/>
        <v>0</v>
      </c>
      <c r="D28" s="6">
        <f>$D$7</f>
        <v>1</v>
      </c>
      <c r="E28" s="6">
        <f t="shared" si="1"/>
        <v>1</v>
      </c>
      <c r="F28" s="6">
        <f>$D$13</f>
        <v>1</v>
      </c>
      <c r="G28" s="6">
        <f>$D$20</f>
        <v>4</v>
      </c>
      <c r="H28" s="6">
        <f>$D$17</f>
        <v>1</v>
      </c>
      <c r="I28" s="6" t="s">
        <v>89</v>
      </c>
      <c r="J28" s="6" t="s">
        <v>38</v>
      </c>
      <c r="K28" s="24" t="s">
        <v>57</v>
      </c>
      <c r="L28" s="6" t="str">
        <f t="shared" si="2"/>
        <v>0xFF011141</v>
      </c>
      <c r="M28" s="6" t="str">
        <f t="shared" si="3"/>
        <v>FF011141</v>
      </c>
      <c r="N28" s="7">
        <f t="shared" si="4"/>
        <v>4278260033</v>
      </c>
      <c r="O28" s="13" t="s">
        <v>40</v>
      </c>
      <c r="P28" s="21" t="str">
        <f t="shared" si="5"/>
        <v>MARK_LOCAL_TO_TUN="0xFF011141/0xFFFFFFFF"</v>
      </c>
    </row>
    <row r="29" spans="2:16" ht="18" customHeight="1" x14ac:dyDescent="0.25">
      <c r="B29" s="8" t="str">
        <f t="shared" si="0"/>
        <v>FF</v>
      </c>
      <c r="C29" s="8">
        <f>$D$8</f>
        <v>2</v>
      </c>
      <c r="D29" s="8">
        <f>$D$8</f>
        <v>2</v>
      </c>
      <c r="E29" s="8">
        <f t="shared" ref="E29:E32" si="7">$D$11</f>
        <v>2</v>
      </c>
      <c r="F29" s="8">
        <f>$D$14</f>
        <v>2</v>
      </c>
      <c r="G29" s="8">
        <f>$D$19</f>
        <v>3</v>
      </c>
      <c r="H29" s="8">
        <f>$D$18</f>
        <v>2</v>
      </c>
      <c r="I29" s="8" t="s">
        <v>89</v>
      </c>
      <c r="J29" s="8" t="s">
        <v>29</v>
      </c>
      <c r="K29" s="25" t="s">
        <v>58</v>
      </c>
      <c r="L29" s="8" t="str">
        <f t="shared" si="2"/>
        <v>0xFF222232</v>
      </c>
      <c r="M29" s="8" t="str">
        <f t="shared" si="3"/>
        <v>FF222232</v>
      </c>
      <c r="N29" s="9">
        <f t="shared" si="4"/>
        <v>4280427058</v>
      </c>
      <c r="O29" s="12" t="s">
        <v>39</v>
      </c>
      <c r="P29" s="21" t="str">
        <f t="shared" si="5"/>
        <v>MARK_LAN_TO_WAN="0xFF222232/0xFFFFFFFF"</v>
      </c>
    </row>
    <row r="30" spans="2:16" ht="18" customHeight="1" x14ac:dyDescent="0.25">
      <c r="B30" s="8" t="str">
        <f t="shared" si="0"/>
        <v>FF</v>
      </c>
      <c r="C30" s="8">
        <f>$D$7</f>
        <v>1</v>
      </c>
      <c r="D30" s="8">
        <f>$D$7</f>
        <v>1</v>
      </c>
      <c r="E30" s="8">
        <f>$D$11</f>
        <v>2</v>
      </c>
      <c r="F30" s="8">
        <f>$D$14</f>
        <v>2</v>
      </c>
      <c r="G30" s="8">
        <f>$D$18</f>
        <v>2</v>
      </c>
      <c r="H30" s="8">
        <f>$D$19</f>
        <v>3</v>
      </c>
      <c r="I30" s="8" t="s">
        <v>89</v>
      </c>
      <c r="J30" s="8" t="s">
        <v>30</v>
      </c>
      <c r="K30" s="25" t="s">
        <v>53</v>
      </c>
      <c r="L30" s="8" t="str">
        <f t="shared" si="2"/>
        <v>0xFF112223</v>
      </c>
      <c r="M30" s="8" t="str">
        <f t="shared" si="3"/>
        <v>FF112223</v>
      </c>
      <c r="N30" s="9">
        <f>HEX2DEC(M30)</f>
        <v>4279312931</v>
      </c>
      <c r="O30" s="12" t="s">
        <v>39</v>
      </c>
      <c r="P30" s="21" t="str">
        <f t="shared" si="5"/>
        <v>MARK_LAN_FROM_WAN="0xFF112223/0xFFFFFFFF"</v>
      </c>
    </row>
    <row r="31" spans="2:16" ht="18" customHeight="1" x14ac:dyDescent="0.25">
      <c r="B31" s="10" t="str">
        <f t="shared" si="0"/>
        <v>FF</v>
      </c>
      <c r="C31" s="11">
        <f>$D$8</f>
        <v>2</v>
      </c>
      <c r="D31" s="11">
        <f>$D$8</f>
        <v>2</v>
      </c>
      <c r="E31" s="11">
        <f t="shared" si="7"/>
        <v>2</v>
      </c>
      <c r="F31" s="10">
        <f>$D$15</f>
        <v>3</v>
      </c>
      <c r="G31" s="10">
        <f>$D$20</f>
        <v>4</v>
      </c>
      <c r="H31" s="11">
        <f>$D$18</f>
        <v>2</v>
      </c>
      <c r="I31" s="11" t="s">
        <v>89</v>
      </c>
      <c r="J31" s="11" t="s">
        <v>31</v>
      </c>
      <c r="K31" s="26" t="s">
        <v>59</v>
      </c>
      <c r="L31" s="10" t="str">
        <f t="shared" si="2"/>
        <v>0xFF222342</v>
      </c>
      <c r="M31" s="10" t="str">
        <f t="shared" si="3"/>
        <v>FF222342</v>
      </c>
      <c r="N31" s="11">
        <f t="shared" si="4"/>
        <v>4280427330</v>
      </c>
      <c r="O31" s="12" t="s">
        <v>39</v>
      </c>
      <c r="P31" s="21" t="str">
        <f t="shared" si="5"/>
        <v>MARK_LAN_TO_TUN="0xFF222342/0xFFFFFFFF"</v>
      </c>
    </row>
    <row r="32" spans="2:16" ht="18" customHeight="1" x14ac:dyDescent="0.25">
      <c r="B32" s="10" t="str">
        <f t="shared" si="0"/>
        <v>FF</v>
      </c>
      <c r="C32" s="11">
        <f>$D$7</f>
        <v>1</v>
      </c>
      <c r="D32" s="11">
        <f>$D$7</f>
        <v>1</v>
      </c>
      <c r="E32" s="11">
        <f t="shared" si="7"/>
        <v>2</v>
      </c>
      <c r="F32" s="10">
        <f>$D$15</f>
        <v>3</v>
      </c>
      <c r="G32" s="11">
        <f>$D$18</f>
        <v>2</v>
      </c>
      <c r="H32" s="10">
        <f>$D$20</f>
        <v>4</v>
      </c>
      <c r="I32" s="10" t="s">
        <v>89</v>
      </c>
      <c r="J32" s="11" t="s">
        <v>32</v>
      </c>
      <c r="K32" s="26" t="s">
        <v>54</v>
      </c>
      <c r="L32" s="10" t="str">
        <f t="shared" si="2"/>
        <v>0xFF112324</v>
      </c>
      <c r="M32" s="10" t="str">
        <f t="shared" si="3"/>
        <v>FF112324</v>
      </c>
      <c r="N32" s="11">
        <f>HEX2DEC(M32)</f>
        <v>4279313188</v>
      </c>
      <c r="O32" s="12" t="s">
        <v>39</v>
      </c>
      <c r="P32" s="21" t="str">
        <f t="shared" si="5"/>
        <v>MARK_LAN_FROM_TUN="0xFF112324/0xFFFFFFFF"</v>
      </c>
    </row>
    <row r="33" spans="2:16" ht="18" customHeight="1" x14ac:dyDescent="0.25">
      <c r="K33" s="21"/>
      <c r="P33" s="21"/>
    </row>
    <row r="34" spans="2:16" ht="18" customHeight="1" x14ac:dyDescent="0.25">
      <c r="K34" s="21"/>
      <c r="P34" s="21"/>
    </row>
    <row r="35" spans="2:16" ht="18" customHeight="1" x14ac:dyDescent="0.25">
      <c r="B35" s="27" t="str">
        <f t="shared" ref="B35:B55" si="8">$D$5</f>
        <v>FF</v>
      </c>
      <c r="C35" s="27">
        <f t="shared" ref="C35:D40" si="9">$D$6</f>
        <v>0</v>
      </c>
      <c r="D35" s="27">
        <f>$D$6</f>
        <v>0</v>
      </c>
      <c r="E35" s="27">
        <f t="shared" ref="E35:E37" si="10">$D$10</f>
        <v>1</v>
      </c>
      <c r="F35" s="27">
        <f>$D$12</f>
        <v>0</v>
      </c>
      <c r="G35" s="27">
        <f t="shared" ref="G35:H37" si="11">$D$17</f>
        <v>1</v>
      </c>
      <c r="H35" s="27">
        <f>$D$16</f>
        <v>0</v>
      </c>
      <c r="I35" s="27" t="str">
        <f>CONCATENATE(IF(B35&lt;&gt;0,"FF","0"),IF(C35&lt;&gt;0,"F","0"),IF(D35&lt;&gt;0,"F","0"), IF(E35&lt;&gt;0,"F","0"),IF(F35&lt;&gt;0,"F","0"),IF(G35&lt;&gt;0,"F","0"), IF(H35&lt;&gt;0,"F","0"))</f>
        <v>FF00F0F0</v>
      </c>
      <c r="J35" s="27" t="s">
        <v>44</v>
      </c>
      <c r="K35" s="27" t="s">
        <v>61</v>
      </c>
      <c r="L35" s="28" t="str">
        <f t="shared" ref="L35" si="12">CONCATENATE("0x",B35,C35,D35,E35,F35,G35,H35)</f>
        <v>0xFF001010</v>
      </c>
      <c r="M35" s="28" t="str">
        <f t="shared" ref="M35" si="13">CONCATENATE(B35,C35,D35,E35,F35,G35,H35)</f>
        <v>FF001010</v>
      </c>
      <c r="N35" s="29">
        <f>HEX2DEC(M35)</f>
        <v>4278194192</v>
      </c>
      <c r="O35" s="20" t="s">
        <v>49</v>
      </c>
      <c r="P35" s="21" t="str">
        <f>CONCATENATE(K35,"=",CHAR(34),L35,"/0x",I35,CHAR(34))</f>
        <v>MASK_LOCAL="0xFF001010/0xFF00F0F0"</v>
      </c>
    </row>
    <row r="36" spans="2:16" ht="18" customHeight="1" x14ac:dyDescent="0.25">
      <c r="B36" s="27" t="str">
        <f t="shared" si="8"/>
        <v>FF</v>
      </c>
      <c r="C36" s="27">
        <f t="shared" si="9"/>
        <v>0</v>
      </c>
      <c r="D36" s="27">
        <f>$D$8</f>
        <v>2</v>
      </c>
      <c r="E36" s="27">
        <f t="shared" si="10"/>
        <v>1</v>
      </c>
      <c r="F36" s="27">
        <f>$D$12</f>
        <v>0</v>
      </c>
      <c r="G36" s="27">
        <f t="shared" si="11"/>
        <v>1</v>
      </c>
      <c r="H36" s="27">
        <f t="shared" ref="G36:H47" si="14">$D$16</f>
        <v>0</v>
      </c>
      <c r="I36" s="27" t="str">
        <f t="shared" ref="I36:I37" si="15">CONCATENATE(IF(B36&lt;&gt;0,"FF","0"),IF(C36&lt;&gt;0,"F","0"),IF(D36&lt;&gt;0,"F","0"), IF(E36&lt;&gt;0,"F","0"),IF(F36&lt;&gt;0,"F","0"),IF(G36&lt;&gt;0,"F","0"), IF(H36&lt;&gt;0,"F","0"))</f>
        <v>FF0FF0F0</v>
      </c>
      <c r="J36" s="27" t="s">
        <v>64</v>
      </c>
      <c r="K36" s="27" t="s">
        <v>62</v>
      </c>
      <c r="L36" s="28" t="str">
        <f t="shared" ref="L36:L37" si="16">CONCATENATE("0x",B36,C36,D36,E36,F36,G36,H36)</f>
        <v>0xFF021010</v>
      </c>
      <c r="M36" s="28" t="str">
        <f t="shared" ref="M36:M37" si="17">CONCATENATE(B36,C36,D36,E36,F36,G36,H36)</f>
        <v>FF021010</v>
      </c>
      <c r="N36" s="29">
        <f t="shared" ref="N36:N37" si="18">HEX2DEC(M36)</f>
        <v>4278325264</v>
      </c>
      <c r="O36" s="12" t="s">
        <v>39</v>
      </c>
      <c r="P36" s="21" t="str">
        <f t="shared" ref="P36:P55" si="19">CONCATENATE(K36,"=",CHAR(34),L36,"/0x",I36,CHAR(34))</f>
        <v>MASK_LOCAL_INGRESS="0xFF021010/0xFF0FF0F0"</v>
      </c>
    </row>
    <row r="37" spans="2:16" ht="18" customHeight="1" x14ac:dyDescent="0.25">
      <c r="B37" s="27" t="str">
        <f t="shared" si="8"/>
        <v>FF</v>
      </c>
      <c r="C37" s="27">
        <f t="shared" si="9"/>
        <v>0</v>
      </c>
      <c r="D37" s="27">
        <f>$D$7</f>
        <v>1</v>
      </c>
      <c r="E37" s="27">
        <f t="shared" si="10"/>
        <v>1</v>
      </c>
      <c r="F37" s="27">
        <f>$D$12</f>
        <v>0</v>
      </c>
      <c r="G37" s="27">
        <f t="shared" si="14"/>
        <v>0</v>
      </c>
      <c r="H37" s="27">
        <f t="shared" si="11"/>
        <v>1</v>
      </c>
      <c r="I37" s="27" t="str">
        <f t="shared" si="15"/>
        <v>FF0FF00F</v>
      </c>
      <c r="J37" s="27" t="s">
        <v>65</v>
      </c>
      <c r="K37" s="27" t="s">
        <v>63</v>
      </c>
      <c r="L37" s="28" t="str">
        <f t="shared" si="16"/>
        <v>0xFF011001</v>
      </c>
      <c r="M37" s="28" t="str">
        <f t="shared" si="17"/>
        <v>FF011001</v>
      </c>
      <c r="N37" s="29">
        <f t="shared" si="18"/>
        <v>4278259713</v>
      </c>
      <c r="O37" s="13" t="s">
        <v>40</v>
      </c>
      <c r="P37" s="21" t="str">
        <f t="shared" si="19"/>
        <v>MASK_LOCAL_EGRESS="0xFF011001/0xFF0FF00F"</v>
      </c>
    </row>
    <row r="38" spans="2:16" ht="18" customHeight="1" x14ac:dyDescent="0.25">
      <c r="P38" s="21"/>
    </row>
    <row r="39" spans="2:16" ht="18" customHeight="1" x14ac:dyDescent="0.25">
      <c r="B39" s="27" t="str">
        <f t="shared" si="8"/>
        <v>FF</v>
      </c>
      <c r="C39" s="27">
        <f t="shared" si="9"/>
        <v>0</v>
      </c>
      <c r="D39" s="27">
        <f t="shared" si="9"/>
        <v>0</v>
      </c>
      <c r="E39" s="27">
        <f t="shared" ref="E39:E40" si="20">$D$9</f>
        <v>0</v>
      </c>
      <c r="F39" s="27">
        <f>$D$12</f>
        <v>0</v>
      </c>
      <c r="G39" s="27">
        <f>$D$18</f>
        <v>2</v>
      </c>
      <c r="H39" s="27">
        <f t="shared" si="14"/>
        <v>0</v>
      </c>
      <c r="I39" s="27" t="str">
        <f t="shared" ref="I39:I40" si="21">CONCATENATE(IF(B39&lt;&gt;0,"FF","0"),IF(C39&lt;&gt;0,"F","0"),IF(D39&lt;&gt;0,"F","0"), IF(E39&lt;&gt;0,"F","0"),IF(F39&lt;&gt;0,"F","0"),IF(G39&lt;&gt;0,"F","0"), IF(H39&lt;&gt;0,"F","0"))</f>
        <v>FF0000F0</v>
      </c>
      <c r="J39" s="27" t="s">
        <v>86</v>
      </c>
      <c r="K39" s="27" t="s">
        <v>84</v>
      </c>
      <c r="L39" s="28" t="str">
        <f>CONCATENATE("0x",B39,C39,D39,E39,F39,G39,H39)</f>
        <v>0xFF000020</v>
      </c>
      <c r="M39" s="28" t="str">
        <f>CONCATENATE(B39,C39,D39,E39,F39,G39,H39)</f>
        <v>FF000020</v>
      </c>
      <c r="N39" s="29">
        <f t="shared" ref="N39:N40" si="22">HEX2DEC(M39)</f>
        <v>4278190112</v>
      </c>
      <c r="O39" s="12" t="s">
        <v>39</v>
      </c>
      <c r="P39" s="21" t="str">
        <f t="shared" si="19"/>
        <v>MASK_HOST_INGRESS="0xFF000020/0xFF0000F0"</v>
      </c>
    </row>
    <row r="40" spans="2:16" ht="18" customHeight="1" x14ac:dyDescent="0.25">
      <c r="B40" s="27" t="str">
        <f t="shared" si="8"/>
        <v>FF</v>
      </c>
      <c r="C40" s="27">
        <f t="shared" si="9"/>
        <v>0</v>
      </c>
      <c r="D40" s="27">
        <f t="shared" si="9"/>
        <v>0</v>
      </c>
      <c r="E40" s="27">
        <f t="shared" si="20"/>
        <v>0</v>
      </c>
      <c r="F40" s="27">
        <f>$D$12</f>
        <v>0</v>
      </c>
      <c r="G40" s="27">
        <f t="shared" si="14"/>
        <v>0</v>
      </c>
      <c r="H40" s="27">
        <f>$D$18</f>
        <v>2</v>
      </c>
      <c r="I40" s="27" t="str">
        <f t="shared" si="21"/>
        <v>FF00000F</v>
      </c>
      <c r="J40" s="27" t="s">
        <v>87</v>
      </c>
      <c r="K40" s="27" t="s">
        <v>85</v>
      </c>
      <c r="L40" s="28" t="str">
        <f>CONCATENATE("0x",B40,C40,D40,E40,F40,G40,H40)</f>
        <v>0xFF000002</v>
      </c>
      <c r="M40" s="28" t="str">
        <f>CONCATENATE(B40,C40,D40,E40,F40,G40,H40)</f>
        <v>FF000002</v>
      </c>
      <c r="N40" s="29">
        <f t="shared" si="22"/>
        <v>4278190082</v>
      </c>
      <c r="O40" s="12" t="s">
        <v>39</v>
      </c>
      <c r="P40" s="21" t="str">
        <f t="shared" si="19"/>
        <v>MASK_HOST_EGRESS="0xFF000002/0xFF00000F"</v>
      </c>
    </row>
    <row r="41" spans="2:16" ht="18" customHeight="1" x14ac:dyDescent="0.25">
      <c r="P41" s="21"/>
    </row>
    <row r="42" spans="2:16" ht="18" customHeight="1" x14ac:dyDescent="0.25">
      <c r="B42" s="27" t="str">
        <f t="shared" si="8"/>
        <v>FF</v>
      </c>
      <c r="C42" s="27">
        <f t="shared" ref="C42:D55" si="23">$D$6</f>
        <v>0</v>
      </c>
      <c r="D42" s="27">
        <f>$D$6</f>
        <v>0</v>
      </c>
      <c r="E42" s="27">
        <f>$D$9</f>
        <v>0</v>
      </c>
      <c r="F42" s="27">
        <f>$D$14</f>
        <v>2</v>
      </c>
      <c r="G42" s="27">
        <f>$D$16</f>
        <v>0</v>
      </c>
      <c r="H42" s="27">
        <f t="shared" si="14"/>
        <v>0</v>
      </c>
      <c r="I42" s="27" t="str">
        <f t="shared" ref="I42:I44" si="24">CONCATENATE(IF(B42&lt;&gt;0,"FF","0"),IF(C42&lt;&gt;0,"F","0"),IF(D42&lt;&gt;0,"F","0"), IF(E42&lt;&gt;0,"F","0"),IF(F42&lt;&gt;0,"F","0"),IF(G42&lt;&gt;0,"F","0"), IF(H42&lt;&gt;0,"F","0"))</f>
        <v>FF000F00</v>
      </c>
      <c r="J42" s="27" t="s">
        <v>42</v>
      </c>
      <c r="K42" s="27" t="s">
        <v>66</v>
      </c>
      <c r="L42" s="28" t="str">
        <f t="shared" ref="L42" si="25">CONCATENATE("0x",B42,C42,D42,E42,F42,G42,H42)</f>
        <v>0xFF000200</v>
      </c>
      <c r="M42" s="28" t="str">
        <f t="shared" ref="M42" si="26">CONCATENATE(B42,C42,D42,E42,F42,G42,H42)</f>
        <v>FF000200</v>
      </c>
      <c r="N42" s="29">
        <f>HEX2DEC(M42)</f>
        <v>4278190592</v>
      </c>
      <c r="O42" s="12" t="s">
        <v>39</v>
      </c>
      <c r="P42" s="21" t="str">
        <f t="shared" si="19"/>
        <v>MASK_HOST_LEGACY="0xFF000200/0xFF000F00"</v>
      </c>
    </row>
    <row r="43" spans="2:16" ht="18" customHeight="1" x14ac:dyDescent="0.25">
      <c r="B43" s="27" t="str">
        <f t="shared" si="8"/>
        <v>FF</v>
      </c>
      <c r="C43" s="27">
        <f t="shared" si="23"/>
        <v>0</v>
      </c>
      <c r="D43" s="27">
        <f>$D$6</f>
        <v>0</v>
      </c>
      <c r="E43" s="27">
        <f>$D$9</f>
        <v>0</v>
      </c>
      <c r="F43" s="27">
        <f>$D$14</f>
        <v>2</v>
      </c>
      <c r="G43" s="27">
        <f>$D$18</f>
        <v>2</v>
      </c>
      <c r="H43" s="27">
        <f t="shared" si="14"/>
        <v>0</v>
      </c>
      <c r="I43" s="27" t="str">
        <f t="shared" si="24"/>
        <v>FF000FF0</v>
      </c>
      <c r="J43" s="27" t="s">
        <v>47</v>
      </c>
      <c r="K43" s="27" t="s">
        <v>68</v>
      </c>
      <c r="L43" s="28" t="str">
        <f t="shared" ref="L43:L44" si="27">CONCATENATE("0x",B43,C43,D43,E43,F43,G43,H43)</f>
        <v>0xFF000220</v>
      </c>
      <c r="M43" s="28" t="str">
        <f t="shared" ref="M43:M44" si="28">CONCATENATE(B43,C43,D43,E43,F43,G43,H43)</f>
        <v>FF000220</v>
      </c>
      <c r="N43" s="29">
        <f t="shared" ref="N43:N44" si="29">HEX2DEC(M43)</f>
        <v>4278190624</v>
      </c>
      <c r="O43" s="12" t="s">
        <v>39</v>
      </c>
      <c r="P43" s="21" t="str">
        <f t="shared" si="19"/>
        <v>MASK_HOST_LEGACY_INGRESS="0xFF000220/0xFF000FF0"</v>
      </c>
    </row>
    <row r="44" spans="2:16" ht="18" customHeight="1" x14ac:dyDescent="0.25">
      <c r="B44" s="27" t="str">
        <f t="shared" si="8"/>
        <v>FF</v>
      </c>
      <c r="C44" s="27">
        <f t="shared" si="23"/>
        <v>0</v>
      </c>
      <c r="D44" s="27">
        <f>$D$6</f>
        <v>0</v>
      </c>
      <c r="E44" s="27">
        <f>$D$9</f>
        <v>0</v>
      </c>
      <c r="F44" s="27">
        <f>$D$14</f>
        <v>2</v>
      </c>
      <c r="G44" s="27">
        <f>$D$16</f>
        <v>0</v>
      </c>
      <c r="H44" s="27">
        <f>$D$18</f>
        <v>2</v>
      </c>
      <c r="I44" s="27" t="str">
        <f t="shared" si="24"/>
        <v>FF000F0F</v>
      </c>
      <c r="J44" s="27" t="s">
        <v>48</v>
      </c>
      <c r="K44" s="27" t="s">
        <v>69</v>
      </c>
      <c r="L44" s="28" t="str">
        <f t="shared" si="27"/>
        <v>0xFF000202</v>
      </c>
      <c r="M44" s="28" t="str">
        <f t="shared" si="28"/>
        <v>FF000202</v>
      </c>
      <c r="N44" s="29">
        <f t="shared" si="29"/>
        <v>4278190594</v>
      </c>
      <c r="O44" s="12" t="s">
        <v>39</v>
      </c>
      <c r="P44" s="21" t="str">
        <f t="shared" si="19"/>
        <v>MASK_HOST_LEGACY_EGRESS="0xFF000202/0xFF000F0F"</v>
      </c>
    </row>
    <row r="45" spans="2:16" ht="18" customHeight="1" x14ac:dyDescent="0.25">
      <c r="P45" s="21"/>
    </row>
    <row r="46" spans="2:16" ht="18" customHeight="1" x14ac:dyDescent="0.25">
      <c r="B46" s="27" t="str">
        <f t="shared" si="8"/>
        <v>FF</v>
      </c>
      <c r="C46" s="27">
        <f t="shared" si="23"/>
        <v>0</v>
      </c>
      <c r="D46" s="27">
        <f>$D$6</f>
        <v>0</v>
      </c>
      <c r="E46" s="27">
        <f>$D$9</f>
        <v>0</v>
      </c>
      <c r="F46" s="27">
        <f>$D$15</f>
        <v>3</v>
      </c>
      <c r="G46" s="27">
        <f>$D$16</f>
        <v>0</v>
      </c>
      <c r="H46" s="27">
        <f t="shared" si="14"/>
        <v>0</v>
      </c>
      <c r="I46" s="27" t="str">
        <f t="shared" ref="I46:I48" si="30">CONCATENATE(IF(B46&lt;&gt;0,"FF","0"),IF(C46&lt;&gt;0,"F","0"),IF(D46&lt;&gt;0,"F","0"), IF(E46&lt;&gt;0,"F","0"),IF(F46&lt;&gt;0,"F","0"),IF(G46&lt;&gt;0,"F","0"), IF(H46&lt;&gt;0,"F","0"))</f>
        <v>FF000F00</v>
      </c>
      <c r="J46" s="27" t="s">
        <v>43</v>
      </c>
      <c r="K46" s="27" t="s">
        <v>67</v>
      </c>
      <c r="L46" s="28" t="str">
        <f t="shared" ref="L46" si="31">CONCATENATE("0x",B46,C46,D46,E46,F46,G46,H46)</f>
        <v>0xFF000300</v>
      </c>
      <c r="M46" s="28" t="str">
        <f t="shared" ref="M46" si="32">CONCATENATE(B46,C46,D46,E46,F46,G46,H46)</f>
        <v>FF000300</v>
      </c>
      <c r="N46" s="29">
        <f>HEX2DEC(M46)</f>
        <v>4278190848</v>
      </c>
      <c r="O46" s="12" t="s">
        <v>39</v>
      </c>
      <c r="P46" s="21" t="str">
        <f t="shared" si="19"/>
        <v>MASK_HOST_CES="0xFF000300/0xFF000F00"</v>
      </c>
    </row>
    <row r="47" spans="2:16" ht="18" customHeight="1" x14ac:dyDescent="0.25">
      <c r="B47" s="27" t="str">
        <f t="shared" si="8"/>
        <v>FF</v>
      </c>
      <c r="C47" s="27">
        <f t="shared" si="23"/>
        <v>0</v>
      </c>
      <c r="D47" s="27">
        <f>$D$6</f>
        <v>0</v>
      </c>
      <c r="E47" s="27">
        <f>$D$9</f>
        <v>0</v>
      </c>
      <c r="F47" s="27">
        <f t="shared" ref="F47:F48" si="33">$D$15</f>
        <v>3</v>
      </c>
      <c r="G47" s="27">
        <f>$D$18</f>
        <v>2</v>
      </c>
      <c r="H47" s="27">
        <f t="shared" si="14"/>
        <v>0</v>
      </c>
      <c r="I47" s="27" t="str">
        <f t="shared" si="30"/>
        <v>FF000FF0</v>
      </c>
      <c r="J47" s="27" t="s">
        <v>45</v>
      </c>
      <c r="K47" s="27" t="s">
        <v>70</v>
      </c>
      <c r="L47" s="28" t="str">
        <f t="shared" ref="L47:L48" si="34">CONCATENATE("0x",B47,C47,D47,E47,F47,G47,H47)</f>
        <v>0xFF000320</v>
      </c>
      <c r="M47" s="28" t="str">
        <f t="shared" ref="M47:M48" si="35">CONCATENATE(B47,C47,D47,E47,F47,G47,H47)</f>
        <v>FF000320</v>
      </c>
      <c r="N47" s="29">
        <f t="shared" ref="N47:N48" si="36">HEX2DEC(M47)</f>
        <v>4278190880</v>
      </c>
      <c r="O47" s="12" t="s">
        <v>39</v>
      </c>
      <c r="P47" s="21" t="str">
        <f t="shared" si="19"/>
        <v>MASK_HOST_CES_INGRESS="0xFF000320/0xFF000FF0"</v>
      </c>
    </row>
    <row r="48" spans="2:16" ht="18" customHeight="1" x14ac:dyDescent="0.25">
      <c r="B48" s="27" t="str">
        <f t="shared" si="8"/>
        <v>FF</v>
      </c>
      <c r="C48" s="27">
        <f t="shared" si="23"/>
        <v>0</v>
      </c>
      <c r="D48" s="27">
        <f>$D$6</f>
        <v>0</v>
      </c>
      <c r="E48" s="27">
        <f>$D$9</f>
        <v>0</v>
      </c>
      <c r="F48" s="27">
        <f t="shared" si="33"/>
        <v>3</v>
      </c>
      <c r="G48" s="27">
        <f>$D$16</f>
        <v>0</v>
      </c>
      <c r="H48" s="27">
        <f>$D$18</f>
        <v>2</v>
      </c>
      <c r="I48" s="27" t="str">
        <f t="shared" si="30"/>
        <v>FF000F0F</v>
      </c>
      <c r="J48" s="27" t="s">
        <v>46</v>
      </c>
      <c r="K48" s="27" t="s">
        <v>71</v>
      </c>
      <c r="L48" s="28" t="str">
        <f t="shared" si="34"/>
        <v>0xFF000302</v>
      </c>
      <c r="M48" s="28" t="str">
        <f t="shared" si="35"/>
        <v>FF000302</v>
      </c>
      <c r="N48" s="29">
        <f t="shared" si="36"/>
        <v>4278190850</v>
      </c>
      <c r="O48" s="12" t="s">
        <v>39</v>
      </c>
      <c r="P48" s="21" t="str">
        <f t="shared" si="19"/>
        <v>MASK_HOST_CES_EGRESS="0xFF000302/0xFF000F0F"</v>
      </c>
    </row>
    <row r="49" spans="2:16" ht="18" customHeight="1" x14ac:dyDescent="0.25">
      <c r="P49" s="21"/>
    </row>
    <row r="50" spans="2:16" ht="18" customHeight="1" x14ac:dyDescent="0.25">
      <c r="B50" s="27" t="str">
        <f t="shared" si="8"/>
        <v>FF</v>
      </c>
      <c r="C50" s="27">
        <f t="shared" si="23"/>
        <v>0</v>
      </c>
      <c r="D50" s="27">
        <f t="shared" si="23"/>
        <v>0</v>
      </c>
      <c r="E50" s="27">
        <f t="shared" ref="E50:E55" si="37">$D$9</f>
        <v>0</v>
      </c>
      <c r="F50" s="27">
        <f t="shared" ref="F50:F55" si="38">$D$12</f>
        <v>0</v>
      </c>
      <c r="G50" s="27">
        <f>$D$16</f>
        <v>0</v>
      </c>
      <c r="H50" s="27">
        <f>$D$18</f>
        <v>2</v>
      </c>
      <c r="I50" s="27" t="str">
        <f t="shared" ref="I50:I55" si="39">CONCATENATE(IF(B50&lt;&gt;0,"FF","0"),IF(C50&lt;&gt;0,"F","0"),IF(D50&lt;&gt;0,"F","0"), IF(E50&lt;&gt;0,"F","0"),IF(F50&lt;&gt;0,"F","0"),IF(G50&lt;&gt;0,"F","0"), IF(H50&lt;&gt;0,"F","0"))</f>
        <v>FF00000F</v>
      </c>
      <c r="J50" s="27" t="s">
        <v>72</v>
      </c>
      <c r="K50" s="27" t="s">
        <v>75</v>
      </c>
      <c r="L50" s="28" t="str">
        <f t="shared" ref="L50" si="40">CONCATENATE("0x",B50,C50,D50,E50,F50,G50,H50)</f>
        <v>0xFF000002</v>
      </c>
      <c r="M50" s="28" t="str">
        <f t="shared" ref="M50" si="41">CONCATENATE(B50,C50,D50,E50,F50,G50,H50)</f>
        <v>FF000002</v>
      </c>
      <c r="N50" s="29">
        <f t="shared" ref="N50" si="42">HEX2DEC(M50)</f>
        <v>4278190082</v>
      </c>
      <c r="O50" s="12" t="s">
        <v>39</v>
      </c>
      <c r="P50" s="21" t="str">
        <f t="shared" si="19"/>
        <v>MASK_LAN_INGRESS="0xFF000002/0xFF00000F"</v>
      </c>
    </row>
    <row r="51" spans="2:16" ht="18" customHeight="1" x14ac:dyDescent="0.25">
      <c r="B51" s="27" t="str">
        <f t="shared" si="8"/>
        <v>FF</v>
      </c>
      <c r="C51" s="27">
        <f t="shared" si="23"/>
        <v>0</v>
      </c>
      <c r="D51" s="27">
        <f t="shared" si="23"/>
        <v>0</v>
      </c>
      <c r="E51" s="27">
        <f t="shared" si="37"/>
        <v>0</v>
      </c>
      <c r="F51" s="27">
        <f t="shared" si="38"/>
        <v>0</v>
      </c>
      <c r="G51" s="27">
        <f>$D$16</f>
        <v>0</v>
      </c>
      <c r="H51" s="27">
        <f>$D$19</f>
        <v>3</v>
      </c>
      <c r="I51" s="27" t="str">
        <f t="shared" si="39"/>
        <v>FF00000F</v>
      </c>
      <c r="J51" s="27" t="s">
        <v>73</v>
      </c>
      <c r="K51" s="27" t="s">
        <v>76</v>
      </c>
      <c r="L51" s="28" t="str">
        <f t="shared" ref="L51:L55" si="43">CONCATENATE("0x",B51,C51,D51,E51,F51,G51,H51)</f>
        <v>0xFF000003</v>
      </c>
      <c r="M51" s="28" t="str">
        <f t="shared" ref="M51:M55" si="44">CONCATENATE(B51,C51,D51,E51,F51,G51,H51)</f>
        <v>FF000003</v>
      </c>
      <c r="N51" s="29">
        <f t="shared" ref="N51:N55" si="45">HEX2DEC(M51)</f>
        <v>4278190083</v>
      </c>
      <c r="O51" s="12" t="s">
        <v>39</v>
      </c>
      <c r="P51" s="21" t="str">
        <f t="shared" si="19"/>
        <v>MASK_WAN_INGRESS="0xFF000003/0xFF00000F"</v>
      </c>
    </row>
    <row r="52" spans="2:16" ht="18" customHeight="1" x14ac:dyDescent="0.25">
      <c r="B52" s="27" t="str">
        <f t="shared" si="8"/>
        <v>FF</v>
      </c>
      <c r="C52" s="27">
        <f t="shared" si="23"/>
        <v>0</v>
      </c>
      <c r="D52" s="27">
        <f t="shared" si="23"/>
        <v>0</v>
      </c>
      <c r="E52" s="27">
        <f t="shared" si="37"/>
        <v>0</v>
      </c>
      <c r="F52" s="27">
        <f t="shared" si="38"/>
        <v>0</v>
      </c>
      <c r="G52" s="27">
        <f>$D$16</f>
        <v>0</v>
      </c>
      <c r="H52" s="27">
        <f>$D$20</f>
        <v>4</v>
      </c>
      <c r="I52" s="27" t="str">
        <f t="shared" si="39"/>
        <v>FF00000F</v>
      </c>
      <c r="J52" s="27" t="s">
        <v>74</v>
      </c>
      <c r="K52" s="27" t="s">
        <v>77</v>
      </c>
      <c r="L52" s="28" t="str">
        <f t="shared" si="43"/>
        <v>0xFF000004</v>
      </c>
      <c r="M52" s="28" t="str">
        <f t="shared" si="44"/>
        <v>FF000004</v>
      </c>
      <c r="N52" s="29">
        <f t="shared" si="45"/>
        <v>4278190084</v>
      </c>
      <c r="O52" s="12" t="s">
        <v>39</v>
      </c>
      <c r="P52" s="21" t="str">
        <f t="shared" si="19"/>
        <v>MASK_TUN_INGRESS="0xFF000004/0xFF00000F"</v>
      </c>
    </row>
    <row r="53" spans="2:16" ht="18" customHeight="1" x14ac:dyDescent="0.25">
      <c r="B53" s="27" t="str">
        <f t="shared" si="8"/>
        <v>FF</v>
      </c>
      <c r="C53" s="27">
        <f t="shared" si="23"/>
        <v>0</v>
      </c>
      <c r="D53" s="27">
        <f t="shared" si="23"/>
        <v>0</v>
      </c>
      <c r="E53" s="27">
        <f t="shared" si="37"/>
        <v>0</v>
      </c>
      <c r="F53" s="27">
        <f t="shared" si="38"/>
        <v>0</v>
      </c>
      <c r="G53" s="27">
        <f>$D$18</f>
        <v>2</v>
      </c>
      <c r="H53" s="27">
        <f>$D$16</f>
        <v>0</v>
      </c>
      <c r="I53" s="27" t="str">
        <f t="shared" si="39"/>
        <v>FF0000F0</v>
      </c>
      <c r="J53" s="27" t="s">
        <v>81</v>
      </c>
      <c r="K53" s="27" t="s">
        <v>78</v>
      </c>
      <c r="L53" s="28" t="str">
        <f t="shared" si="43"/>
        <v>0xFF000020</v>
      </c>
      <c r="M53" s="28" t="str">
        <f t="shared" si="44"/>
        <v>FF000020</v>
      </c>
      <c r="N53" s="29">
        <f t="shared" si="45"/>
        <v>4278190112</v>
      </c>
      <c r="O53" s="20" t="s">
        <v>49</v>
      </c>
      <c r="P53" s="21" t="str">
        <f t="shared" si="19"/>
        <v>MASK_LAN_EGRESS="0xFF000020/0xFF0000F0"</v>
      </c>
    </row>
    <row r="54" spans="2:16" ht="18" customHeight="1" x14ac:dyDescent="0.25">
      <c r="B54" s="27" t="str">
        <f t="shared" si="8"/>
        <v>FF</v>
      </c>
      <c r="C54" s="27">
        <f t="shared" si="23"/>
        <v>0</v>
      </c>
      <c r="D54" s="27">
        <f t="shared" si="23"/>
        <v>0</v>
      </c>
      <c r="E54" s="27">
        <f t="shared" si="37"/>
        <v>0</v>
      </c>
      <c r="F54" s="27">
        <f t="shared" si="38"/>
        <v>0</v>
      </c>
      <c r="G54" s="27">
        <f>$D$19</f>
        <v>3</v>
      </c>
      <c r="H54" s="27">
        <f>$D$16</f>
        <v>0</v>
      </c>
      <c r="I54" s="27" t="str">
        <f t="shared" si="39"/>
        <v>FF0000F0</v>
      </c>
      <c r="J54" s="27" t="s">
        <v>82</v>
      </c>
      <c r="K54" s="27" t="s">
        <v>79</v>
      </c>
      <c r="L54" s="28" t="str">
        <f t="shared" si="43"/>
        <v>0xFF000030</v>
      </c>
      <c r="M54" s="28" t="str">
        <f t="shared" si="44"/>
        <v>FF000030</v>
      </c>
      <c r="N54" s="29">
        <f t="shared" si="45"/>
        <v>4278190128</v>
      </c>
      <c r="O54" s="20" t="s">
        <v>49</v>
      </c>
      <c r="P54" s="21" t="str">
        <f t="shared" si="19"/>
        <v>MASK_WAN_EGRESS="0xFF000030/0xFF0000F0"</v>
      </c>
    </row>
    <row r="55" spans="2:16" ht="18" customHeight="1" x14ac:dyDescent="0.25">
      <c r="B55" s="27" t="str">
        <f t="shared" si="8"/>
        <v>FF</v>
      </c>
      <c r="C55" s="27">
        <f t="shared" si="23"/>
        <v>0</v>
      </c>
      <c r="D55" s="27">
        <f t="shared" si="23"/>
        <v>0</v>
      </c>
      <c r="E55" s="27">
        <f t="shared" si="37"/>
        <v>0</v>
      </c>
      <c r="F55" s="27">
        <f t="shared" si="38"/>
        <v>0</v>
      </c>
      <c r="G55" s="27">
        <f>$D$20</f>
        <v>4</v>
      </c>
      <c r="H55" s="27">
        <f>$D$16</f>
        <v>0</v>
      </c>
      <c r="I55" s="27" t="str">
        <f t="shared" si="39"/>
        <v>FF0000F0</v>
      </c>
      <c r="J55" s="27" t="s">
        <v>83</v>
      </c>
      <c r="K55" s="27" t="s">
        <v>80</v>
      </c>
      <c r="L55" s="28" t="str">
        <f t="shared" si="43"/>
        <v>0xFF000040</v>
      </c>
      <c r="M55" s="28" t="str">
        <f t="shared" si="44"/>
        <v>FF000040</v>
      </c>
      <c r="N55" s="29">
        <f t="shared" si="45"/>
        <v>4278190144</v>
      </c>
      <c r="O55" s="20" t="s">
        <v>49</v>
      </c>
      <c r="P55" s="21" t="str">
        <f t="shared" si="19"/>
        <v>MASK_TUN_EGRESS="0xFF000040/0xFF0000F0"</v>
      </c>
    </row>
  </sheetData>
  <mergeCells count="6">
    <mergeCell ref="B16:B20"/>
    <mergeCell ref="B2:E2"/>
    <mergeCell ref="B4:B5"/>
    <mergeCell ref="B6:B8"/>
    <mergeCell ref="B9:B11"/>
    <mergeCell ref="B12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Aalto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Llorente Santos Jesus</dc:creator>
  <cp:lastModifiedBy>Llorente Santos Jesus</cp:lastModifiedBy>
  <dcterms:created xsi:type="dcterms:W3CDTF">2016-06-08T10:25:25Z</dcterms:created>
  <dcterms:modified xsi:type="dcterms:W3CDTF">2016-06-15T14:20:47Z</dcterms:modified>
</cp:coreProperties>
</file>