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GitHub/Taleemabad_CERP/Code/"/>
    </mc:Choice>
  </mc:AlternateContent>
  <bookViews>
    <workbookView xWindow="3820" yWindow="500" windowWidth="24980" windowHeight="16440" activeTab="3"/>
  </bookViews>
  <sheets>
    <sheet name="ASER Results" sheetId="1" r:id="rId1"/>
    <sheet name="MELQO" sheetId="3" r:id="rId2"/>
    <sheet name="truncated sample" sheetId="4" r:id="rId3"/>
    <sheet name="Balance Test" sheetId="2" r:id="rId4"/>
    <sheet name="viz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W4" i="1"/>
  <c r="V4" i="1"/>
  <c r="W3" i="1"/>
  <c r="P5" i="1"/>
  <c r="O5" i="1"/>
  <c r="P4" i="1"/>
  <c r="O4" i="1"/>
  <c r="F5" i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<sst xmlns="http://schemas.openxmlformats.org/spreadsheetml/2006/main" count="114" uniqueCount="28">
  <si>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</si>
  <si>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</si>
  <si>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</si>
  <si>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</si>
  <si>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</si>
  <si>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</si>
  <si>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</si>
  <si>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</si>
  <si>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</si>
  <si>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</si>
  <si>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</si>
  <si>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</si>
  <si>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</si>
  <si>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</si>
  <si>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</si>
  <si>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</si>
  <si>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</si>
  <si>
    <t>MELQO</t>
  </si>
  <si>
    <t>Pre-Literacy (%)</t>
  </si>
  <si>
    <t>Pre-Numeracy (%)</t>
  </si>
  <si>
    <t>Motor Skills (%)</t>
  </si>
  <si>
    <t>Pre-Literacy</t>
  </si>
  <si>
    <t>Pre-Numeracy</t>
  </si>
  <si>
    <t>Motor Skills</t>
  </si>
  <si>
    <t>CERP</t>
  </si>
  <si>
    <t>Taleemabad</t>
  </si>
  <si>
    <t>Number of students</t>
  </si>
  <si>
    <t>Male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</si>
</sst>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0" xfId="1" applyNumberFormat="1" applyFont="1"/>
    <xf numFmtId="10" fontId="2" fillId="0" borderId="0" xfId="1" applyNumberFormat="1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2" fillId="0" borderId="0" xfId="1" applyNumberFormat="1" applyFont="1"/>
    <xf numFmtId="164" fontId="2" fillId="0" borderId="0" xfId="1" applyNumberFormat="1" applyFont="1" applyAlignment="1">
      <alignment vertical="center"/>
    </xf>
    <xf numFmtId="10" fontId="0" fillId="0" borderId="0" xfId="0" applyNumberFormat="1"/>
    <xf numFmtId="0" fontId="0" fillId="0" borderId="0" xfId="0" applyAlignment="1"/>
    <xf numFmtId="9" fontId="0" fillId="0" borderId="0" xfId="0" applyNumberFormat="1"/>
    <xf numFmtId="0" fontId="0" fillId="0" borderId="0" xfId="0" applyNumberFormat="1"/>
    <xf numFmtId="9" fontId="2" fillId="0" borderId="0" xfId="1" applyNumberFormat="1" applyFont="1"/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Results'!$V$1:$V$2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Results'!$V$3:$V$5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A848-9F49-A9DF95EFDAA9}"/>
            </c:ext>
          </c:extLst>
        </c:ser>
        <c:ser>
          <c:idx val="1"/>
          <c:order val="1"/>
          <c:tx>
            <c:strRef>
              <c:f>'ASER Results'!$W$1:$W$2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Results'!$W$3:$W$5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A848-9F49-A9DF95EFDAA9}"/>
            </c:ext>
          </c:extLst>
        </c:ser>
        <c:ser>
          <c:idx val="2"/>
          <c:order val="2"/>
          <c:tx>
            <c:strRef>
              <c:f>'ASER Results'!$X$1:$X$2</c:f>
              <c:strCache>
                <c:ptCount val="2"/>
                <c:pt idx="0">
                  <c:v>Taleemabad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Results'!$X$3:$X$5</c:f>
              <c:numCache>
                <c:formatCode>0.00%</c:formatCode>
                <c:ptCount val="3"/>
                <c:pt idx="0">
                  <c:v>1.6E-2</c:v>
                </c:pt>
                <c:pt idx="1">
                  <c:v>1.9E-2</c:v>
                </c:pt>
                <c:pt idx="2">
                  <c:v>-8.6999999999999994E-2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7-A848-9F49-A9DF95EFDAA9}"/>
            </c:ext>
          </c:extLst>
        </c:ser>
        <c:ser>
          <c:idx val="3"/>
          <c:order val="3"/>
          <c:tx>
            <c:strRef>
              <c:f>'ASER Results'!$Y$1:$Y$2</c:f>
              <c:strCache>
                <c:ptCount val="2"/>
                <c:pt idx="0">
                  <c:v>Taleemabad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Results'!$Y$3:$Y$5</c:f>
              <c:numCache>
                <c:formatCode>0.00%</c:formatCode>
                <c:ptCount val="3"/>
                <c:pt idx="0">
                  <c:v>3.5999999999999997E-2</c:v>
                </c:pt>
                <c:pt idx="1">
                  <c:v>1.4999999999999999E-2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7-A848-9F49-A9DF95EF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51856"/>
        <c:axId val="812853552"/>
      </c:barChart>
      <c:catAx>
        <c:axId val="812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3552"/>
        <c:crosses val="autoZero"/>
        <c:auto val="1"/>
        <c:lblAlgn val="ctr"/>
        <c:lblOffset val="100"/>
        <c:noMultiLvlLbl val="0"/>
      </c:catAx>
      <c:valAx>
        <c:axId val="812853552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Results'!$O$1:$O$2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Results'!$O$3:$O$5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4-384B-B505-C349640CB2E9}"/>
            </c:ext>
          </c:extLst>
        </c:ser>
        <c:ser>
          <c:idx val="1"/>
          <c:order val="1"/>
          <c:tx>
            <c:strRef>
              <c:f>'ASER Results'!$P$1:$P$2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Results'!$P$3:$P$5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4-384B-B505-C349640CB2E9}"/>
            </c:ext>
          </c:extLst>
        </c:ser>
        <c:ser>
          <c:idx val="2"/>
          <c:order val="2"/>
          <c:tx>
            <c:strRef>
              <c:f>'ASER Results'!$Q$1:$Q$2</c:f>
              <c:strCache>
                <c:ptCount val="2"/>
                <c:pt idx="0">
                  <c:v>Taleemabad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Results'!$Q$3:$Q$5</c:f>
              <c:numCache>
                <c:formatCode>0.00%</c:formatCode>
                <c:ptCount val="3"/>
                <c:pt idx="0">
                  <c:v>-7.0000000000000001E-3</c:v>
                </c:pt>
                <c:pt idx="1">
                  <c:v>-1.7999999999999999E-2</c:v>
                </c:pt>
                <c:pt idx="2">
                  <c:v>-0.13600000000000001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4-384B-B505-C349640CB2E9}"/>
            </c:ext>
          </c:extLst>
        </c:ser>
        <c:ser>
          <c:idx val="3"/>
          <c:order val="3"/>
          <c:tx>
            <c:strRef>
              <c:f>'ASER Results'!$R$1:$R$2</c:f>
              <c:strCache>
                <c:ptCount val="2"/>
                <c:pt idx="0">
                  <c:v>Taleemabad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Results'!$R$3:$R$5</c:f>
              <c:numCache>
                <c:formatCode>0.00%</c:formatCode>
                <c:ptCount val="3"/>
                <c:pt idx="0">
                  <c:v>0.22900000000000001</c:v>
                </c:pt>
                <c:pt idx="1">
                  <c:v>-2.9000000000000001E-2</c:v>
                </c:pt>
                <c:pt idx="2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D4-384B-B505-C349640C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545925280"/>
        <c:axId val="540397360"/>
      </c:barChart>
      <c:catAx>
        <c:axId val="545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397360"/>
        <c:crosses val="autoZero"/>
        <c:auto val="1"/>
        <c:lblAlgn val="ctr"/>
        <c:lblOffset val="100"/>
        <c:noMultiLvlLbl val="0"/>
      </c:catAx>
      <c:valAx>
        <c:axId val="540397360"/>
        <c:scaling>
          <c:orientation val="minMax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9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D041-A1AA-4D780C6BF39D}"/>
            </c:ext>
          </c:extLst>
        </c:ser>
        <c:ser>
          <c:idx val="1"/>
          <c:order val="1"/>
          <c:tx>
            <c:strRef>
              <c:f>MELQO!$D$3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D041-A1AA-4D780C6B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7024"/>
        <c:axId val="164720512"/>
      </c:barChart>
      <c:catAx>
        <c:axId val="269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720512"/>
        <c:crosses val="autoZero"/>
        <c:auto val="1"/>
        <c:lblAlgn val="ctr"/>
        <c:lblOffset val="100"/>
        <c:noMultiLvlLbl val="0"/>
      </c:catAx>
      <c:valAx>
        <c:axId val="164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52702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EB42-9C88-594F9BD4AC87}"/>
            </c:ext>
          </c:extLst>
        </c:ser>
        <c:ser>
          <c:idx val="1"/>
          <c:order val="1"/>
          <c:tx>
            <c:strRef>
              <c:f>MELQO!$D$2:$D$3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8-EB42-9C88-594F9BD4AC87}"/>
            </c:ext>
          </c:extLst>
        </c:ser>
        <c:ser>
          <c:idx val="2"/>
          <c:order val="2"/>
          <c:tx>
            <c:strRef>
              <c:f>MELQO!$E$2:$E$3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MELQO!$E$4:$E$6</c:f>
              <c:numCache>
                <c:formatCode>0%</c:formatCode>
                <c:ptCount val="3"/>
                <c:pt idx="0" formatCode="0.00%">
                  <c:v>-3.5000000000000001E-3</c:v>
                </c:pt>
                <c:pt idx="1">
                  <c:v>0.06</c:v>
                </c:pt>
                <c:pt idx="2" formatCode="0.00%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8-EB42-9C88-594F9BD4AC87}"/>
            </c:ext>
          </c:extLst>
        </c:ser>
        <c:ser>
          <c:idx val="3"/>
          <c:order val="3"/>
          <c:tx>
            <c:strRef>
              <c:f>MELQO!$F$2:$F$3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MELQO!$F$4:$F$6</c:f>
              <c:numCache>
                <c:formatCode>0%</c:formatCode>
                <c:ptCount val="3"/>
                <c:pt idx="0" formatCode="0.00%">
                  <c:v>1.6E-2</c:v>
                </c:pt>
                <c:pt idx="1">
                  <c:v>0.04</c:v>
                </c:pt>
                <c:pt idx="2" formatCode="0.00%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8-EB42-9C88-594F9BD4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48464"/>
        <c:axId val="809909440"/>
      </c:barChart>
      <c:catAx>
        <c:axId val="8098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09440"/>
        <c:crosses val="autoZero"/>
        <c:auto val="1"/>
        <c:lblAlgn val="ctr"/>
        <c:lblOffset val="100"/>
        <c:noMultiLvlLbl val="0"/>
      </c:catAx>
      <c:valAx>
        <c:axId val="809909440"/>
        <c:scaling>
          <c:orientation val="minMax"/>
          <c:max val="6.5000000000000016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8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sample'!$D$3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sample'!$D$4:$D$6</c:f>
              <c:numCache>
                <c:formatCode>0.00%</c:formatCode>
                <c:ptCount val="3"/>
                <c:pt idx="0" formatCode="0%">
                  <c:v>0.22</c:v>
                </c:pt>
                <c:pt idx="1">
                  <c:v>-5.9999999999999995E-4</c:v>
                </c:pt>
                <c:pt idx="2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6-F044-A935-D0E4E84FCBA4}"/>
            </c:ext>
          </c:extLst>
        </c:ser>
        <c:ser>
          <c:idx val="1"/>
          <c:order val="1"/>
          <c:tx>
            <c:strRef>
              <c:f>'truncated sample'!$E$3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sample'!$E$4:$E$6</c:f>
              <c:numCache>
                <c:formatCode>0.00%</c:formatCode>
                <c:ptCount val="3"/>
                <c:pt idx="0">
                  <c:v>0.17849999999999999</c:v>
                </c:pt>
                <c:pt idx="1">
                  <c:v>3.9899999999999998E-2</c:v>
                </c:pt>
                <c:pt idx="2">
                  <c:v>0.11566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6-F044-A935-D0E4E84F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9696"/>
        <c:axId val="969591696"/>
      </c:barChart>
      <c:catAx>
        <c:axId val="540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591696"/>
        <c:crosses val="autoZero"/>
        <c:auto val="1"/>
        <c:lblAlgn val="ctr"/>
        <c:lblOffset val="100"/>
        <c:noMultiLvlLbl val="0"/>
      </c:catAx>
      <c:valAx>
        <c:axId val="969591696"/>
        <c:scaling>
          <c:orientation val="minMax"/>
          <c:max val="0.2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05969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sample'!$D$10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sample'!$D$11:$D$13</c:f>
              <c:numCache>
                <c:formatCode>0.0%</c:formatCode>
                <c:ptCount val="3"/>
                <c:pt idx="0">
                  <c:v>-4.1799999999999997E-2</c:v>
                </c:pt>
                <c:pt idx="1">
                  <c:v>0.25190000000000001</c:v>
                </c:pt>
                <c:pt idx="2">
                  <c:v>6.5500000000000003E-2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7841-86B8-B895730AB17E}"/>
            </c:ext>
          </c:extLst>
        </c:ser>
        <c:ser>
          <c:idx val="1"/>
          <c:order val="1"/>
          <c:tx>
            <c:strRef>
              <c:f>'truncated sample'!$E$10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sample'!$E$11:$E$13</c:f>
              <c:numCache>
                <c:formatCode>0.0%</c:formatCode>
                <c:ptCount val="3"/>
                <c:pt idx="0">
                  <c:v>7.7100000000000002E-2</c:v>
                </c:pt>
                <c:pt idx="1">
                  <c:v>7.4999999999999997E-2</c:v>
                </c:pt>
                <c:pt idx="2">
                  <c:v>0.19850000000000001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0-7841-86B8-B895730A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94512"/>
        <c:axId val="949212000"/>
      </c:barChart>
      <c:catAx>
        <c:axId val="949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212000"/>
        <c:crosses val="autoZero"/>
        <c:auto val="1"/>
        <c:lblAlgn val="ctr"/>
        <c:lblOffset val="100"/>
        <c:noMultiLvlLbl val="0"/>
      </c:catAx>
      <c:valAx>
        <c:axId val="94921200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sample'!$D$17:$D$19</c:f>
              <c:numCache>
                <c:formatCode>0.00%</c:formatCode>
                <c:ptCount val="3"/>
                <c:pt idx="0">
                  <c:v>7.9600000000000004E-2</c:v>
                </c:pt>
                <c:pt idx="1">
                  <c:v>2.3099999999999999E-2</c:v>
                </c:pt>
                <c:pt idx="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1-7048-A81D-CA4C20E26537}"/>
            </c:ext>
          </c:extLst>
        </c:ser>
        <c:ser>
          <c:idx val="1"/>
          <c:order val="1"/>
          <c:tx>
            <c:strRef>
              <c:f>'truncated sample'!$E$16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sample'!$E$17:$E$19</c:f>
              <c:numCache>
                <c:formatCode>0.00%</c:formatCode>
                <c:ptCount val="3"/>
                <c:pt idx="0">
                  <c:v>6.0600000000000001E-2</c:v>
                </c:pt>
                <c:pt idx="1">
                  <c:v>2.6200000000000001E-2</c:v>
                </c:pt>
                <c:pt idx="2">
                  <c:v>3.5299999999999998E-2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1-7048-A81D-CA4C20E2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77792"/>
        <c:axId val="546978144"/>
      </c:barChart>
      <c:catAx>
        <c:axId val="546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978144"/>
        <c:crosses val="autoZero"/>
        <c:auto val="1"/>
        <c:lblAlgn val="ctr"/>
        <c:lblOffset val="100"/>
        <c:noMultiLvlLbl val="0"/>
      </c:catAx>
      <c:valAx>
        <c:axId val="5469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520614</xdr:colOff>
      <xdr:row>14</xdr:row>
      <xdr:rowOff>175876</xdr:rowOff>
    </xdr:from>
    <xdr:to>
      <xdr:col>10</xdr:col>
      <xdr:colOff>661726</xdr:colOff>
      <xdr:row>31</xdr:row>
      <xdr:rowOff>64141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609600</xdr:colOff>
      <xdr:row>10</xdr:row>
      <xdr:rowOff>143933</xdr:rowOff>
    </xdr:from>
    <xdr:to>
      <xdr:col>29</xdr:col>
      <xdr:colOff>338667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447EC-9577-404C-8DB0-FFB76F18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84666</xdr:colOff>
      <xdr:row>9</xdr:row>
      <xdr:rowOff>8466</xdr:rowOff>
    </xdr:from>
    <xdr:to>
      <xdr:col>18</xdr:col>
      <xdr:colOff>101600</xdr:colOff>
      <xdr:row>29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CED43-F13C-EB4C-A4B4-F8FF749E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95250</xdr:rowOff>
    </xdr:from>
    <xdr:to>
      <xdr:col>17</xdr:col>
      <xdr:colOff>774700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FFCC2-223E-434A-8B64-94A4BD02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908050</xdr:colOff>
      <xdr:row>12</xdr:row>
      <xdr:rowOff>152400</xdr:rowOff>
    </xdr:from>
    <xdr:to>
      <xdr:col>9</xdr:col>
      <xdr:colOff>787400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0A687-C46C-AF45-B0CA-F05D4C57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196850</xdr:rowOff>
    </xdr:from>
    <xdr:to>
      <xdr:col>13</xdr:col>
      <xdr:colOff>444500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1CD4-9133-AB47-BF19-CAEC5721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25</xdr:row>
      <xdr:rowOff>19050</xdr:rowOff>
    </xdr:from>
    <xdr:to>
      <xdr:col>14</xdr:col>
      <xdr:colOff>266700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380B9-21EF-0142-BF09-1E050F8C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21</xdr:row>
      <xdr:rowOff>69850</xdr:rowOff>
    </xdr:from>
    <xdr:to>
      <xdr:col>7</xdr:col>
      <xdr:colOff>63500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58AB8-9F3A-E044-9BB6-34447B0D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"/>
  <sheetViews>
    <sheetView zoomScale="75" workbookViewId="0">
      <selection activeCell="E39" sqref="E39"/>
    </sheetView>
  </sheetViews>
  <sheetFormatPr baseColWidth="10" defaultRowHeight="16"/>
  <cols>
    <col min="14" max="14" width="8.1640625" bestFit="1" customWidth="1"/>
    <col min="15" max="16" width="13" bestFit="1" customWidth="1"/>
    <col min="17" max="18" width="12.33203125" bestFit="1" customWidth="1"/>
  </cols>
  <sheetData>
    <row r="1" spans="2:25">
      <c r="C1" s="23" t="s">
        <v>24</v>
      </c>
      <c r="D1" s="23"/>
      <c r="E1" s="23"/>
      <c r="F1" s="23"/>
      <c r="G1" s="23" t="s">
        <v>25</v>
      </c>
      <c r="H1" s="23"/>
      <c r="I1" s="23"/>
      <c r="J1" s="23"/>
      <c r="O1" s="23" t="s">
        <v>24</v>
      </c>
      <c r="P1" s="23"/>
      <c r="Q1" s="23" t="s">
        <v>25</v>
      </c>
      <c r="R1" s="23"/>
      <c r="S1" s="17"/>
      <c r="T1" s="17"/>
      <c r="V1" s="23" t="s">
        <v>24</v>
      </c>
      <c r="W1" s="23"/>
      <c r="X1" s="23" t="s">
        <v>25</v>
      </c>
      <c r="Y1" s="23"/>
    </row>
    <row r="2" spans="2:25"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N2" s="1"/>
      <c r="O2" s="1" t="s">
        <v>3</v>
      </c>
      <c r="P2" s="1" t="s">
        <v>4</v>
      </c>
      <c r="Q2" s="1" t="s">
        <v>3</v>
      </c>
      <c r="R2" s="1" t="s">
        <v>4</v>
      </c>
      <c r="S2" s="1"/>
      <c r="T2" s="1"/>
      <c r="U2" s="1"/>
      <c r="V2" s="1" t="s">
        <v>5</v>
      </c>
      <c r="W2" s="1" t="s">
        <v>6</v>
      </c>
      <c r="X2" s="1" t="s">
        <v>5</v>
      </c>
      <c r="Y2" s="1" t="s">
        <v>6</v>
      </c>
    </row>
    <row r="3" spans="2:25">
      <c r="B3" s="1" t="s">
        <v>0</v>
      </c>
      <c r="C3" s="14">
        <v>0.27650000000000002</v>
      </c>
      <c r="D3" s="14">
        <v>0.17249999999999999</v>
      </c>
      <c r="E3" s="14">
        <v>-3.56E-2</v>
      </c>
      <c r="F3" s="14">
        <f>2.55/100</f>
        <v>2.5499999999999998E-2</v>
      </c>
      <c r="G3" s="16">
        <v>-7.0000000000000001E-3</v>
      </c>
      <c r="H3" s="16">
        <v>0.22900000000000001</v>
      </c>
      <c r="I3" s="16">
        <v>1.6E-2</v>
      </c>
      <c r="J3" s="16">
        <v>3.5999999999999997E-2</v>
      </c>
      <c r="N3" s="1" t="s">
        <v>0</v>
      </c>
      <c r="O3" s="14">
        <v>0.27650000000000002</v>
      </c>
      <c r="P3" s="14">
        <v>0.17249999999999999</v>
      </c>
      <c r="Q3" s="16">
        <v>-7.0000000000000001E-3</v>
      </c>
      <c r="R3" s="16">
        <v>0.22900000000000001</v>
      </c>
      <c r="S3" s="16"/>
      <c r="T3" s="16"/>
      <c r="U3" s="1" t="s">
        <v>0</v>
      </c>
      <c r="V3" s="14">
        <v>-3.56E-2</v>
      </c>
      <c r="W3" s="14">
        <f>2.55/100</f>
        <v>2.5499999999999998E-2</v>
      </c>
      <c r="X3" s="16">
        <v>1.6E-2</v>
      </c>
      <c r="Y3" s="16">
        <v>3.5999999999999997E-2</v>
      </c>
    </row>
    <row r="4" spans="2:25">
      <c r="B4" s="1" t="s">
        <v>1</v>
      </c>
      <c r="C4" s="14">
        <f>-0.98/100</f>
        <v>-9.7999999999999997E-3</v>
      </c>
      <c r="D4" s="15">
        <f>-3.17/100</f>
        <v>-3.1699999999999999E-2</v>
      </c>
      <c r="E4" s="14">
        <f>27.09/100</f>
        <v>0.27089999999999997</v>
      </c>
      <c r="F4" s="14">
        <f>4.77/100</f>
        <v>4.7699999999999992E-2</v>
      </c>
      <c r="G4" s="16">
        <v>-1.7999999999999999E-2</v>
      </c>
      <c r="H4" s="16">
        <v>-2.9000000000000001E-2</v>
      </c>
      <c r="I4" s="16">
        <v>1.9E-2</v>
      </c>
      <c r="J4" s="16">
        <v>1.4999999999999999E-2</v>
      </c>
      <c r="N4" s="1" t="s">
        <v>1</v>
      </c>
      <c r="O4" s="14">
        <f>-0.98/100</f>
        <v>-9.7999999999999997E-3</v>
      </c>
      <c r="P4" s="15">
        <f>-3.17/100</f>
        <v>-3.1699999999999999E-2</v>
      </c>
      <c r="Q4" s="16">
        <v>-1.7999999999999999E-2</v>
      </c>
      <c r="R4" s="16">
        <v>-2.9000000000000001E-2</v>
      </c>
      <c r="S4" s="16"/>
      <c r="T4" s="16"/>
      <c r="U4" s="1" t="s">
        <v>1</v>
      </c>
      <c r="V4" s="14">
        <f>27.09/100</f>
        <v>0.27089999999999997</v>
      </c>
      <c r="W4" s="14">
        <f>4.77/100</f>
        <v>4.7699999999999992E-2</v>
      </c>
      <c r="X4" s="16">
        <v>1.9E-2</v>
      </c>
      <c r="Y4" s="16">
        <v>1.4999999999999999E-2</v>
      </c>
    </row>
    <row r="5" spans="2:25">
      <c r="B5" s="1" t="s">
        <v>2</v>
      </c>
      <c r="C5" s="14">
        <f>17.33/100</f>
        <v>0.17329999999999998</v>
      </c>
      <c r="D5" s="14">
        <f>8.285/100</f>
        <v>8.2850000000000007E-2</v>
      </c>
      <c r="E5" s="14">
        <f>10.76/100</f>
        <v>0.1076</v>
      </c>
      <c r="F5" s="14">
        <f>13.48/100</f>
        <v>0.1348</v>
      </c>
      <c r="G5" s="16">
        <v>-0.13600000000000001</v>
      </c>
      <c r="H5" s="16">
        <v>0.14599999999999999</v>
      </c>
      <c r="I5" s="16">
        <v>-8.6999999999999994E-2</v>
      </c>
      <c r="J5" s="16">
        <v>2.1999999999999999E-2</v>
      </c>
      <c r="N5" s="1" t="s">
        <v>2</v>
      </c>
      <c r="O5" s="14">
        <f>17.33/100</f>
        <v>0.17329999999999998</v>
      </c>
      <c r="P5" s="14">
        <f>8.285/100</f>
        <v>8.2850000000000007E-2</v>
      </c>
      <c r="Q5" s="16">
        <v>-0.13600000000000001</v>
      </c>
      <c r="R5" s="16">
        <v>0.14599999999999999</v>
      </c>
      <c r="S5" s="16"/>
      <c r="T5" s="16"/>
      <c r="U5" s="1" t="s">
        <v>2</v>
      </c>
      <c r="V5" s="14">
        <f>10.76/100</f>
        <v>0.1076</v>
      </c>
      <c r="W5" s="14">
        <f>13.48/100</f>
        <v>0.1348</v>
      </c>
      <c r="X5" s="16">
        <v>-8.6999999999999994E-2</v>
      </c>
      <c r="Y5" s="16">
        <v>2.1999999999999999E-2</v>
      </c>
    </row>
    <row r="6" spans="2:25">
      <c r="B6" s="1"/>
      <c r="C6" s="16"/>
      <c r="D6" s="16"/>
      <c r="E6" s="16"/>
      <c r="F6" s="16"/>
      <c r="G6" s="16"/>
      <c r="H6" s="16"/>
      <c r="I6" s="16"/>
      <c r="J6" s="16"/>
      <c r="N6" s="1"/>
      <c r="O6" s="16"/>
      <c r="P6" s="16"/>
      <c r="Q6" s="16"/>
      <c r="R6" s="16"/>
    </row>
    <row r="7" spans="2:25">
      <c r="B7" s="1"/>
      <c r="C7" s="16"/>
      <c r="D7" s="16"/>
      <c r="E7" s="16"/>
      <c r="F7" s="16"/>
    </row>
    <row r="8" spans="2:25">
      <c r="B8" s="1"/>
      <c r="C8" s="16"/>
      <c r="D8" s="16"/>
      <c r="E8" s="16"/>
      <c r="F8" s="16"/>
    </row>
  </sheetData>
  <mergeCells count="6">
    <mergeCell ref="X1:Y1"/>
    <mergeCell ref="C1:F1"/>
    <mergeCell ref="G1:J1"/>
    <mergeCell ref="O1:P1"/>
    <mergeCell ref="Q1:R1"/>
    <mergeCell ref="V1:W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opLeftCell="A3" workbookViewId="0">
      <selection activeCell="H35" sqref="H35"/>
    </sheetView>
  </sheetViews>
  <sheetFormatPr baseColWidth="10" defaultRowHeight="16"/>
  <cols>
    <col min="2" max="2" width="13.5" customWidth="1"/>
  </cols>
  <sheetData>
    <row r="2" spans="2:6">
      <c r="C2" s="23" t="s">
        <v>24</v>
      </c>
      <c r="D2" s="23"/>
      <c r="E2" s="23" t="s">
        <v>25</v>
      </c>
      <c r="F2" s="23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8">
        <v>5.8099999999999999E-2</v>
      </c>
      <c r="D4" s="8">
        <v>-5.4999999999999997E-3</v>
      </c>
      <c r="E4" s="16">
        <v>-3.5000000000000001E-3</v>
      </c>
      <c r="F4" s="16">
        <v>1.6E-2</v>
      </c>
    </row>
    <row r="5" spans="2:6">
      <c r="B5" s="10" t="s">
        <v>22</v>
      </c>
      <c r="C5" s="8">
        <v>2.64E-2</v>
      </c>
      <c r="D5" s="9">
        <v>3.7400000000000003E-2</v>
      </c>
      <c r="E5" s="18">
        <v>0.06</v>
      </c>
      <c r="F5" s="18">
        <v>0.04</v>
      </c>
    </row>
    <row r="6" spans="2:6">
      <c r="B6" s="10" t="s">
        <v>23</v>
      </c>
      <c r="C6" s="8">
        <v>1.0500000000000001E-2</v>
      </c>
      <c r="D6" s="8">
        <v>3.95E-2</v>
      </c>
      <c r="E6" s="16">
        <v>-1.5800000000000002E-2</v>
      </c>
      <c r="F6" s="16">
        <v>3.4000000000000002E-2</v>
      </c>
    </row>
    <row r="7" spans="2:6">
      <c r="B7" s="11"/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workbookViewId="0">
      <selection activeCell="G12" sqref="G12"/>
    </sheetView>
  </sheetViews>
  <sheetFormatPr baseColWidth="10" defaultRowHeight="16"/>
  <sheetData>
    <row r="2" spans="3:7">
      <c r="D2" s="17"/>
      <c r="E2" s="17"/>
      <c r="F2" s="17"/>
      <c r="G2" s="17"/>
    </row>
    <row r="3" spans="3:7">
      <c r="C3" s="1"/>
      <c r="D3" s="1" t="s">
        <v>3</v>
      </c>
      <c r="E3" s="1" t="s">
        <v>4</v>
      </c>
      <c r="F3" s="1"/>
      <c r="G3" s="1"/>
    </row>
    <row r="4" spans="3:7">
      <c r="C4" s="1" t="s">
        <v>0</v>
      </c>
      <c r="D4" s="20">
        <v>0.22</v>
      </c>
      <c r="E4" s="8">
        <v>0.17849999999999999</v>
      </c>
      <c r="F4" s="14"/>
      <c r="G4" s="14"/>
    </row>
    <row r="5" spans="3:7">
      <c r="C5" s="1" t="s">
        <v>1</v>
      </c>
      <c r="D5" s="8">
        <v>-5.9999999999999995E-4</v>
      </c>
      <c r="E5" s="9">
        <v>3.9899999999999998E-2</v>
      </c>
      <c r="F5" s="14"/>
      <c r="G5" s="14"/>
    </row>
    <row r="6" spans="3:7">
      <c r="C6" s="1" t="s">
        <v>2</v>
      </c>
      <c r="D6" s="8">
        <v>0.1318</v>
      </c>
      <c r="E6" s="8">
        <v>0.11566</v>
      </c>
      <c r="F6" s="14"/>
      <c r="G6" s="14"/>
    </row>
    <row r="7" spans="3:7">
      <c r="D7" s="19"/>
      <c r="E7" s="19"/>
    </row>
    <row r="9" spans="3:7">
      <c r="D9" s="17"/>
      <c r="E9" s="17"/>
      <c r="F9" s="17"/>
      <c r="G9" s="17"/>
    </row>
    <row r="10" spans="3:7">
      <c r="C10" s="1"/>
      <c r="D10" s="1" t="s">
        <v>5</v>
      </c>
      <c r="E10" s="1" t="s">
        <v>6</v>
      </c>
      <c r="F10" s="1"/>
      <c r="G10" s="1"/>
    </row>
    <row r="11" spans="3:7">
      <c r="C11" s="1" t="s">
        <v>0</v>
      </c>
      <c r="D11" s="14">
        <v>-4.1799999999999997E-2</v>
      </c>
      <c r="E11" s="14">
        <v>7.7100000000000002E-2</v>
      </c>
      <c r="F11" s="14"/>
      <c r="G11" s="14"/>
    </row>
    <row r="12" spans="3:7">
      <c r="C12" s="1" t="s">
        <v>1</v>
      </c>
      <c r="D12" s="14">
        <v>0.25190000000000001</v>
      </c>
      <c r="E12" s="14">
        <v>7.4999999999999997E-2</v>
      </c>
      <c r="F12" s="14"/>
      <c r="G12" s="14"/>
    </row>
    <row r="13" spans="3:7">
      <c r="C13" s="1" t="s">
        <v>2</v>
      </c>
      <c r="D13" s="14">
        <v>6.5500000000000003E-2</v>
      </c>
      <c r="E13" s="14">
        <v>0.19850000000000001</v>
      </c>
      <c r="F13" s="14"/>
      <c r="G13" s="14"/>
    </row>
    <row r="15" spans="3:7">
      <c r="D15" s="17"/>
      <c r="E15" s="17"/>
    </row>
    <row r="16" spans="3:7">
      <c r="C16" s="1"/>
      <c r="D16" s="1" t="s">
        <v>7</v>
      </c>
      <c r="E16" s="1" t="s">
        <v>8</v>
      </c>
    </row>
    <row r="17" spans="3:5">
      <c r="C17" s="4" t="s">
        <v>21</v>
      </c>
      <c r="D17" s="8">
        <v>7.9600000000000004E-2</v>
      </c>
      <c r="E17" s="8">
        <v>6.0600000000000001E-2</v>
      </c>
    </row>
    <row r="18" spans="3:5">
      <c r="C18" s="10" t="s">
        <v>22</v>
      </c>
      <c r="D18" s="8">
        <v>2.3099999999999999E-2</v>
      </c>
      <c r="E18" s="9">
        <v>2.6200000000000001E-2</v>
      </c>
    </row>
    <row r="19" spans="3:5">
      <c r="C19" s="10" t="s">
        <v>23</v>
      </c>
      <c r="D19" s="8">
        <v>5.5E-2</v>
      </c>
      <c r="E19" s="8">
        <v>3.5299999999999998E-2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B16" sqref="B16:G23"/>
    </sheetView>
  </sheetViews>
  <sheetFormatPr baseColWidth="10" defaultColWidth="15.83203125" defaultRowHeight="16"/>
  <cols>
    <col min="1" max="1" width="20.5" style="1" customWidth="1"/>
    <col min="2" max="2" width="12.33203125" style="1" customWidth="1"/>
    <col min="3" max="3" width="20" style="1" customWidth="1"/>
    <col min="4" max="7" width="11.83203125" style="1" customWidth="1"/>
    <col min="8" max="16384" width="15.83203125" style="1"/>
  </cols>
  <sheetData>
    <row r="3" spans="1:8" ht="20" customHeight="1">
      <c r="A3" s="4"/>
      <c r="B3" s="5"/>
      <c r="C3" s="2"/>
      <c r="D3" s="24" t="s">
        <v>7</v>
      </c>
      <c r="E3" s="24"/>
      <c r="F3" s="24" t="s">
        <v>8</v>
      </c>
      <c r="G3" s="25"/>
      <c r="H3" s="4"/>
    </row>
    <row r="4" spans="1:8" ht="20" customHeight="1">
      <c r="A4" s="4"/>
      <c r="B4" s="5"/>
      <c r="C4" s="2"/>
      <c r="D4" s="3" t="s">
        <v>9</v>
      </c>
      <c r="E4" s="3" t="s">
        <v>10</v>
      </c>
      <c r="F4" s="3" t="s">
        <v>9</v>
      </c>
      <c r="G4" s="6" t="s">
        <v>10</v>
      </c>
      <c r="H4" s="4"/>
    </row>
    <row r="5" spans="1:8" ht="20" customHeight="1">
      <c r="A5" s="4"/>
      <c r="B5" s="26" t="s">
        <v>11</v>
      </c>
      <c r="C5" s="3" t="s">
        <v>12</v>
      </c>
      <c r="D5" s="12">
        <v>20.628</v>
      </c>
      <c r="E5" s="12">
        <v>48.277999999999999</v>
      </c>
      <c r="F5" s="12">
        <v>11.909000000000001</v>
      </c>
      <c r="G5" s="13">
        <v>29.158999999999999</v>
      </c>
      <c r="H5" s="4"/>
    </row>
    <row r="6" spans="1:8" ht="20" customHeight="1">
      <c r="A6" s="4"/>
      <c r="B6" s="26"/>
      <c r="C6" s="3" t="s">
        <v>13</v>
      </c>
      <c r="D6" s="12">
        <v>29.216999999999999</v>
      </c>
      <c r="E6" s="12">
        <v>28.236999999999998</v>
      </c>
      <c r="F6" s="12">
        <v>27.759</v>
      </c>
      <c r="G6" s="13">
        <v>24.584</v>
      </c>
      <c r="H6" s="4"/>
    </row>
    <row r="7" spans="1:8" ht="20" customHeight="1">
      <c r="A7" s="4"/>
      <c r="B7" s="26"/>
      <c r="C7" s="3" t="s">
        <v>14</v>
      </c>
      <c r="D7" s="12">
        <v>6.61</v>
      </c>
      <c r="E7" s="12">
        <v>23.937000000000001</v>
      </c>
      <c r="F7" s="12">
        <v>14.226000000000001</v>
      </c>
      <c r="G7" s="13">
        <v>22.512</v>
      </c>
      <c r="H7" s="4"/>
    </row>
    <row r="8" spans="1:8" ht="20" customHeight="1">
      <c r="A8" s="4"/>
      <c r="B8" s="26" t="s">
        <v>15</v>
      </c>
      <c r="C8" s="3" t="s">
        <v>16</v>
      </c>
      <c r="D8" s="12">
        <v>8.1839999999999993</v>
      </c>
      <c r="E8" s="12">
        <v>4.6230000000000002</v>
      </c>
      <c r="F8" s="12">
        <v>10.204000000000001</v>
      </c>
      <c r="G8" s="13">
        <v>12.757999999999999</v>
      </c>
      <c r="H8" s="4"/>
    </row>
    <row r="9" spans="1:8" ht="20" customHeight="1">
      <c r="A9" s="4"/>
      <c r="B9" s="26"/>
      <c r="C9" s="3" t="s">
        <v>13</v>
      </c>
      <c r="D9" s="12">
        <v>28.821000000000002</v>
      </c>
      <c r="E9" s="12">
        <v>55.91</v>
      </c>
      <c r="F9" s="12">
        <v>58.9</v>
      </c>
      <c r="G9" s="13">
        <v>63.664999999999999</v>
      </c>
      <c r="H9" s="4"/>
    </row>
    <row r="10" spans="1:8" ht="20" customHeight="1">
      <c r="A10" s="4"/>
      <c r="B10" s="26"/>
      <c r="C10" s="3" t="s">
        <v>14</v>
      </c>
      <c r="D10" s="12">
        <v>60.37</v>
      </c>
      <c r="E10" s="12">
        <v>71.126000000000005</v>
      </c>
      <c r="F10" s="12">
        <v>56.581000000000003</v>
      </c>
      <c r="G10" s="13">
        <v>70.063999999999993</v>
      </c>
      <c r="H10" s="4"/>
    </row>
    <row r="11" spans="1:8" ht="20" customHeight="1">
      <c r="A11" s="4"/>
      <c r="B11" s="27" t="s">
        <v>17</v>
      </c>
      <c r="C11" s="7" t="s">
        <v>18</v>
      </c>
      <c r="D11" s="12">
        <v>53.984000000000002</v>
      </c>
      <c r="E11" s="12">
        <v>59.798000000000002</v>
      </c>
      <c r="F11" s="12">
        <v>57.149000000000001</v>
      </c>
      <c r="G11" s="13">
        <v>56.588999999999999</v>
      </c>
      <c r="H11" s="4"/>
    </row>
    <row r="12" spans="1:8" ht="20" customHeight="1">
      <c r="A12" s="4"/>
      <c r="B12" s="27"/>
      <c r="C12" s="7" t="s">
        <v>19</v>
      </c>
      <c r="D12" s="12">
        <v>65.637</v>
      </c>
      <c r="E12" s="12">
        <v>68.278000000000006</v>
      </c>
      <c r="F12" s="12">
        <v>59.835999999999999</v>
      </c>
      <c r="G12" s="13">
        <v>63.576000000000001</v>
      </c>
      <c r="H12" s="4"/>
    </row>
    <row r="13" spans="1:8" ht="20" customHeight="1">
      <c r="A13" s="4"/>
      <c r="B13" s="27"/>
      <c r="C13" s="7" t="s">
        <v>20</v>
      </c>
      <c r="D13" s="12">
        <v>72.106999999999999</v>
      </c>
      <c r="E13" s="12">
        <v>73.159000000000006</v>
      </c>
      <c r="F13" s="12">
        <v>66.819999999999993</v>
      </c>
      <c r="G13" s="13">
        <v>70.769000000000005</v>
      </c>
      <c r="H13" s="4"/>
    </row>
    <row r="16" spans="1:8" ht="20" customHeight="1">
      <c r="B16" s="5"/>
      <c r="C16" s="2"/>
      <c r="D16" s="24" t="s">
        <v>7</v>
      </c>
      <c r="E16" s="24"/>
      <c r="F16" s="24" t="s">
        <v>8</v>
      </c>
      <c r="G16" s="25"/>
    </row>
    <row r="17" spans="2:7" ht="20" customHeight="1">
      <c r="B17" s="5"/>
      <c r="C17" s="2"/>
      <c r="D17" s="3" t="s">
        <v>9</v>
      </c>
      <c r="E17" s="3" t="s">
        <v>10</v>
      </c>
      <c r="F17" s="3" t="s">
        <v>9</v>
      </c>
      <c r="G17" s="6" t="s">
        <v>10</v>
      </c>
    </row>
    <row r="18" spans="2:7" ht="20" customHeight="1">
      <c r="B18" s="26" t="s">
        <v>11</v>
      </c>
      <c r="C18" s="3" t="s">
        <v>26</v>
      </c>
      <c r="D18" s="21">
        <v>672</v>
      </c>
      <c r="E18" s="21">
        <v>1226</v>
      </c>
      <c r="F18" s="21">
        <v>1497</v>
      </c>
      <c r="G18" s="22">
        <v>939</v>
      </c>
    </row>
    <row r="19" spans="2:7" ht="20" customHeight="1">
      <c r="B19" s="26"/>
      <c r="C19" s="3" t="s">
        <v>27</v>
      </c>
      <c r="D19" s="12">
        <v>56.25</v>
      </c>
      <c r="E19" s="12">
        <v>50.31</v>
      </c>
      <c r="F19" s="12">
        <v>50.37</v>
      </c>
      <c r="G19" s="13">
        <v>50.37</v>
      </c>
    </row>
    <row r="20" spans="2:7" ht="20" customHeight="1">
      <c r="B20" s="26" t="s">
        <v>15</v>
      </c>
      <c r="C20" s="3" t="s">
        <v>26</v>
      </c>
      <c r="D20" s="21">
        <v>360</v>
      </c>
      <c r="E20" s="21">
        <v>633</v>
      </c>
      <c r="F20" s="21">
        <v>1126</v>
      </c>
      <c r="G20" s="22">
        <v>738</v>
      </c>
    </row>
    <row r="21" spans="2:7" ht="20" customHeight="1">
      <c r="B21" s="26"/>
      <c r="C21" s="3" t="s">
        <v>27</v>
      </c>
      <c r="D21" s="12">
        <v>64.62</v>
      </c>
      <c r="E21" s="12">
        <v>49.55</v>
      </c>
      <c r="F21" s="12">
        <v>53.46</v>
      </c>
      <c r="G21" s="13">
        <v>53.25</v>
      </c>
    </row>
    <row r="22" spans="2:7" ht="20" customHeight="1">
      <c r="B22" s="27" t="s">
        <v>17</v>
      </c>
      <c r="C22" s="3" t="s">
        <v>26</v>
      </c>
      <c r="D22" s="21">
        <v>797</v>
      </c>
      <c r="E22" s="21">
        <v>1036</v>
      </c>
      <c r="F22" s="21">
        <v>2562</v>
      </c>
      <c r="G22" s="22">
        <v>1666</v>
      </c>
    </row>
    <row r="23" spans="2:7" ht="20" customHeight="1">
      <c r="B23" s="27"/>
      <c r="C23" s="3" t="s">
        <v>27</v>
      </c>
      <c r="D23" s="12">
        <v>54.83</v>
      </c>
      <c r="E23" s="12">
        <v>49.52</v>
      </c>
      <c r="F23" s="12">
        <v>54.25</v>
      </c>
      <c r="G23" s="13">
        <v>49.88</v>
      </c>
    </row>
  </sheetData>
  <mergeCells count="10">
    <mergeCell ref="D16:E16"/>
    <mergeCell ref="F16:G16"/>
    <mergeCell ref="B18:B19"/>
    <mergeCell ref="B20:B21"/>
    <mergeCell ref="B22:B23"/>
    <mergeCell ref="D3:E3"/>
    <mergeCell ref="F3:G3"/>
    <mergeCell ref="B5:B7"/>
    <mergeCell ref="B8:B10"/>
    <mergeCell ref="B11:B1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I5" sqref="I5:J8"/>
    </sheetView>
  </sheetViews>
  <sheetFormatPr baseColWidth="10" defaultRowHeight="16"/>
  <cols>
    <col min="1" max="1" width="16.83203125" bestFit="1" customWidth="1"/>
    <col min="2" max="2" width="16.33203125" bestFit="1" customWidth="1"/>
  </cols>
  <sheetData>
    <row r="2" spans="1:10">
      <c r="C2" s="28" t="s">
        <v>24</v>
      </c>
      <c r="D2" s="28"/>
      <c r="E2" s="28"/>
      <c r="F2" s="28"/>
      <c r="G2" s="28" t="s">
        <v>25</v>
      </c>
      <c r="H2" s="28"/>
      <c r="I2" s="28"/>
      <c r="J2" s="28"/>
    </row>
    <row r="3" spans="1:10">
      <c r="A3" s="5"/>
      <c r="B3" s="2"/>
      <c r="C3" s="24" t="s">
        <v>7</v>
      </c>
      <c r="D3" s="24"/>
      <c r="E3" s="24" t="s">
        <v>8</v>
      </c>
      <c r="F3" s="25"/>
      <c r="G3" s="24" t="s">
        <v>7</v>
      </c>
      <c r="H3" s="24"/>
      <c r="I3" s="24" t="s">
        <v>8</v>
      </c>
      <c r="J3" s="25"/>
    </row>
    <row r="4" spans="1:10">
      <c r="A4" s="5"/>
      <c r="B4" s="2"/>
      <c r="C4" s="3" t="s">
        <v>9</v>
      </c>
      <c r="D4" s="3" t="s">
        <v>10</v>
      </c>
      <c r="E4" s="3" t="s">
        <v>9</v>
      </c>
      <c r="F4" s="6" t="s">
        <v>10</v>
      </c>
      <c r="G4" s="3" t="s">
        <v>9</v>
      </c>
      <c r="H4" s="3" t="s">
        <v>10</v>
      </c>
      <c r="I4" s="3" t="s">
        <v>9</v>
      </c>
      <c r="J4" s="6" t="s">
        <v>10</v>
      </c>
    </row>
    <row r="5" spans="1:10">
      <c r="A5" s="26" t="s">
        <v>11</v>
      </c>
      <c r="B5" s="3" t="s">
        <v>12</v>
      </c>
      <c r="C5" s="12">
        <v>20.628</v>
      </c>
      <c r="D5" s="12">
        <v>48.277999999999999</v>
      </c>
      <c r="E5" s="12">
        <v>11.909000000000001</v>
      </c>
      <c r="F5" s="13">
        <v>29.158999999999999</v>
      </c>
      <c r="G5" s="12">
        <v>72.400000000000006</v>
      </c>
      <c r="H5" s="12">
        <v>71.7</v>
      </c>
      <c r="I5" s="12"/>
      <c r="J5" s="13"/>
    </row>
    <row r="6" spans="1:10">
      <c r="A6" s="26"/>
      <c r="B6" s="3" t="s">
        <v>13</v>
      </c>
      <c r="C6" s="12">
        <v>29.216999999999999</v>
      </c>
      <c r="D6" s="12">
        <v>28.236999999999998</v>
      </c>
      <c r="E6" s="12">
        <v>27.759</v>
      </c>
      <c r="F6" s="13">
        <v>24.584</v>
      </c>
      <c r="G6" s="12">
        <v>77.7</v>
      </c>
      <c r="H6" s="12">
        <v>75.900000000000006</v>
      </c>
      <c r="I6" s="12"/>
      <c r="J6" s="13"/>
    </row>
    <row r="7" spans="1:10">
      <c r="A7" s="26"/>
      <c r="B7" s="3" t="s">
        <v>14</v>
      </c>
      <c r="C7" s="12">
        <v>6.61</v>
      </c>
      <c r="D7" s="12">
        <v>23.937000000000001</v>
      </c>
      <c r="E7" s="12">
        <v>14.226000000000001</v>
      </c>
      <c r="F7" s="13">
        <v>22.512</v>
      </c>
      <c r="G7" s="12">
        <v>49.1</v>
      </c>
      <c r="H7" s="12">
        <v>35.4</v>
      </c>
      <c r="I7" s="12"/>
      <c r="J7" s="13"/>
    </row>
    <row r="8" spans="1:10">
      <c r="A8" s="26" t="s">
        <v>15</v>
      </c>
      <c r="B8" s="3" t="s">
        <v>16</v>
      </c>
      <c r="C8" s="12">
        <v>8.1839999999999993</v>
      </c>
      <c r="D8" s="12">
        <v>4.6230000000000002</v>
      </c>
      <c r="E8" s="12">
        <v>10.204000000000001</v>
      </c>
      <c r="F8" s="13">
        <v>12.757999999999999</v>
      </c>
      <c r="G8" s="12">
        <v>5.9</v>
      </c>
      <c r="H8" s="12">
        <v>7.5</v>
      </c>
      <c r="I8" s="12"/>
      <c r="J8" s="13"/>
    </row>
    <row r="9" spans="1:10">
      <c r="A9" s="26"/>
      <c r="B9" s="3" t="s">
        <v>13</v>
      </c>
      <c r="C9" s="12">
        <v>28.821000000000002</v>
      </c>
      <c r="D9" s="12">
        <v>55.91</v>
      </c>
      <c r="E9" s="12">
        <v>58.9</v>
      </c>
      <c r="F9" s="13">
        <v>63.664999999999999</v>
      </c>
      <c r="G9" s="12">
        <v>40.9</v>
      </c>
      <c r="H9" s="12">
        <v>42.8</v>
      </c>
      <c r="I9" s="12"/>
      <c r="J9" s="13"/>
    </row>
    <row r="10" spans="1:10">
      <c r="A10" s="26"/>
      <c r="B10" s="3" t="s">
        <v>14</v>
      </c>
      <c r="C10" s="12">
        <v>60.37</v>
      </c>
      <c r="D10" s="12">
        <v>71.126000000000005</v>
      </c>
      <c r="E10" s="12">
        <v>56.581000000000003</v>
      </c>
      <c r="F10" s="13">
        <v>70.063999999999993</v>
      </c>
      <c r="G10" s="12">
        <v>69</v>
      </c>
      <c r="H10" s="12">
        <v>77.7</v>
      </c>
      <c r="I10" s="12"/>
      <c r="J10" s="13"/>
    </row>
    <row r="11" spans="1:10">
      <c r="A11" s="27" t="s">
        <v>17</v>
      </c>
      <c r="B11" s="7" t="s">
        <v>18</v>
      </c>
      <c r="C11" s="12">
        <v>53.984000000000002</v>
      </c>
      <c r="D11" s="12">
        <v>59.798000000000002</v>
      </c>
      <c r="E11" s="12">
        <v>57.149000000000001</v>
      </c>
      <c r="F11" s="13">
        <v>56.588999999999999</v>
      </c>
      <c r="G11" s="12"/>
      <c r="H11" s="12"/>
      <c r="I11" s="12"/>
      <c r="J11" s="13"/>
    </row>
    <row r="12" spans="1:10">
      <c r="A12" s="27"/>
      <c r="B12" s="7" t="s">
        <v>19</v>
      </c>
      <c r="C12" s="12">
        <v>65.637</v>
      </c>
      <c r="D12" s="12">
        <v>68.278000000000006</v>
      </c>
      <c r="E12" s="12">
        <v>59.835999999999999</v>
      </c>
      <c r="F12" s="13">
        <v>63.576000000000001</v>
      </c>
      <c r="G12" s="12"/>
      <c r="H12" s="12"/>
      <c r="I12" s="12"/>
      <c r="J12" s="13"/>
    </row>
    <row r="13" spans="1:10">
      <c r="A13" s="27"/>
      <c r="B13" s="7" t="s">
        <v>20</v>
      </c>
      <c r="C13" s="12">
        <v>72.106999999999999</v>
      </c>
      <c r="D13" s="12">
        <v>73.159000000000006</v>
      </c>
      <c r="E13" s="12">
        <v>66.819999999999993</v>
      </c>
      <c r="F13" s="13">
        <v>70.769000000000005</v>
      </c>
      <c r="G13" s="12"/>
      <c r="H13" s="12"/>
      <c r="I13" s="12"/>
      <c r="J13" s="13"/>
    </row>
  </sheetData>
  <mergeCells count="9">
    <mergeCell ref="I3:J3"/>
    <mergeCell ref="G2:J2"/>
    <mergeCell ref="C3:D3"/>
    <mergeCell ref="E3:F3"/>
    <mergeCell ref="A5:A7"/>
    <mergeCell ref="A8:A10"/>
    <mergeCell ref="A11:A13"/>
    <mergeCell ref="C2:F2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ASER Results</vt:lpstr>
      <vt:lpstr>MELQO</vt:lpstr>
      <vt:lpstr>truncated sample</vt:lpstr>
      <vt:lpstr>Balance Test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2023-12-15T11:21:03Z</dcterms:modified>
</cp:coreProperties>
</file>