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ameshkkhan/GitHub/Taleemabad_CERP/Code/"/>
    </mc:Choice>
  </mc:AlternateContent>
  <bookViews>
    <workbookView xWindow="6600" yWindow="500" windowWidth="22200" windowHeight="16380"/>
  </bookViews>
  <sheets>
    <sheet name="ASER Results" sheetId="1" r:id="rId1"/>
    <sheet name="Balance Test" sheetId="2" r:id="rId2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1" l="1"/>
  <c r="E5" i="1"/>
  <c r="D5" i="1"/>
  <c r="C5" i="1"/>
  <c r="F4" i="1"/>
  <c r="E4" i="1"/>
  <c r="D4" i="1"/>
  <c r="C4" i="1"/>
  <c r="F3" i="1"/>
</calcChain>
</file>

<file path=xl/sharedStrings.xml><?xml version="1.0" encoding="utf-8"?>
<sst xmlns="http://schemas.openxmlformats.org/spreadsheetml/2006/main" count="25" uniqueCount="21">
  <si>
    <t>English</t>
  </si>
  <si>
    <t>Maths</t>
  </si>
  <si>
    <t>Urdu</t>
  </si>
  <si>
    <t>1 - 3 Baseline</t>
  </si>
  <si>
    <t>1 - 3 Endline</t>
  </si>
  <si>
    <t>4 - 5 Baseline</t>
  </si>
  <si>
    <t>4 - 5 Endline</t>
  </si>
  <si>
    <t>Baseline</t>
  </si>
  <si>
    <t>Endline</t>
  </si>
  <si>
    <t>Control</t>
  </si>
  <si>
    <t>Treatment</t>
  </si>
  <si>
    <t xml:space="preserve">ASER Grades 1 - 3 </t>
  </si>
  <si>
    <t>English (%)</t>
  </si>
  <si>
    <t>Maths  (%)</t>
  </si>
  <si>
    <t>Urdu  (%)</t>
  </si>
  <si>
    <t>ASER Grades 4 - 5</t>
  </si>
  <si>
    <t>English  (%)</t>
  </si>
  <si>
    <t>MELQO</t>
  </si>
  <si>
    <t>Pre-Literacy (%)</t>
  </si>
  <si>
    <t>Pre-Numeracy (%)</t>
  </si>
  <si>
    <t>Motor Skills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</si>
</sst>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2" fillId="0" borderId="0" xfId="0" applyFont="1"/>
    <xf numFmtId="9" fontId="2" fillId="0" borderId="0" xfId="1" applyFont="1"/>
    <xf numFmtId="9" fontId="2" fillId="0" borderId="0" xfId="1" applyFont="1" applyAlignment="1">
      <alignment vertical="center"/>
    </xf>
    <xf numFmtId="0" fontId="2" fillId="0" borderId="1" xfId="0" applyFont="1" applyBorder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20" fontId="2" fillId="0" borderId="0" xfId="0" applyNumberFormat="1" applyFont="1"/>
    <xf numFmtId="0" fontId="2" fillId="0" borderId="0" xfId="0" applyFont="1" applyBorder="1"/>
    <xf numFmtId="0" fontId="2" fillId="0" borderId="2" xfId="0" applyFont="1" applyBorder="1"/>
    <xf numFmtId="0" fontId="2" fillId="0" borderId="3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% difference between schools clearing grade threshold (% Treatment - % Control)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'ASER Results'!$C$2</c:f>
              <c:strCache>
                <c:ptCount val="1"/>
                <c:pt idx="0">
                  <c:v>1 - 3 Baseline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'ASER Results'!$B$3:$B$5</c:f>
              <c:strCache>
                <c:ptCount val="3"/>
                <c:pt idx="0">
                  <c:v>English</c:v>
                </c:pt>
                <c:pt idx="1">
                  <c:v>Maths</c:v>
                </c:pt>
                <c:pt idx="2">
                  <c:v>Urdu</c:v>
                </c:pt>
              </c:strCache>
            </c:strRef>
          </c:cat>
          <c:val>
            <c:numRef>
              <c:f>'ASER Results'!$C$3:$C$5</c:f>
              <c:numCache>
                <c:formatCode>0%</c:formatCode>
                <c:ptCount val="3"/>
                <c:pt idx="0">
                  <c:v>0.27650000000000002</c:v>
                </c:pt>
                <c:pt idx="1">
                  <c:v>-9.7999999999999997E-3</c:v>
                </c:pt>
                <c:pt idx="2">
                  <c:v>0.17329999999999998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81-C948-872B-2C6B09D36114}"/>
            </c:ext>
          </c:extLst>
        </c:ser>
        <c:ser>
          <c:idx val="1"/>
          <c:order val="1"/>
          <c:tx>
            <c:strRef>
              <c:f>'ASER Results'!$D$2</c:f>
              <c:strCache>
                <c:ptCount val="1"/>
                <c:pt idx="0">
                  <c:v>1 - 3 Endline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'ASER Results'!$B$3:$B$5</c:f>
              <c:strCache>
                <c:ptCount val="3"/>
                <c:pt idx="0">
                  <c:v>English</c:v>
                </c:pt>
                <c:pt idx="1">
                  <c:v>Maths</c:v>
                </c:pt>
                <c:pt idx="2">
                  <c:v>Urdu</c:v>
                </c:pt>
              </c:strCache>
            </c:strRef>
          </c:cat>
          <c:val>
            <c:numRef>
              <c:f>'ASER Results'!$D$3:$D$5</c:f>
              <c:numCache>
                <c:formatCode>0%</c:formatCode>
                <c:ptCount val="3"/>
                <c:pt idx="0">
                  <c:v>0.17249999999999999</c:v>
                </c:pt>
                <c:pt idx="1">
                  <c:v>-3.1699999999999999E-2</c:v>
                </c:pt>
                <c:pt idx="2">
                  <c:v>8.2850000000000007E-2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81-C948-872B-2C6B09D36114}"/>
            </c:ext>
          </c:extLst>
        </c:ser>
        <c:ser>
          <c:idx val="2"/>
          <c:order val="2"/>
          <c:tx>
            <c:strRef>
              <c:f>'ASER Results'!$E$2</c:f>
              <c:strCache>
                <c:ptCount val="1"/>
                <c:pt idx="0">
                  <c:v>4 - 5 Baseline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'ASER Results'!$B$3:$B$5</c:f>
              <c:strCache>
                <c:ptCount val="3"/>
                <c:pt idx="0">
                  <c:v>English</c:v>
                </c:pt>
                <c:pt idx="1">
                  <c:v>Maths</c:v>
                </c:pt>
                <c:pt idx="2">
                  <c:v>Urdu</c:v>
                </c:pt>
              </c:strCache>
            </c:strRef>
          </c:cat>
          <c:val>
            <c:numRef>
              <c:f>'ASER Results'!$E$3:$E$5</c:f>
              <c:numCache>
                <c:formatCode>0%</c:formatCode>
                <c:ptCount val="3"/>
                <c:pt idx="0">
                  <c:v>-3.56E-2</c:v>
                </c:pt>
                <c:pt idx="1">
                  <c:v>0.27089999999999997</c:v>
                </c:pt>
                <c:pt idx="2">
                  <c:v>0.1076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9F0-BE4A-8BC5-BFB8FE5A470D}"/>
            </c:ext>
          </c:extLst>
        </c:ser>
        <c:ser>
          <c:idx val="3"/>
          <c:order val="3"/>
          <c:tx>
            <c:strRef>
              <c:f>'ASER Results'!$F$2</c:f>
              <c:strCache>
                <c:ptCount val="1"/>
                <c:pt idx="0">
                  <c:v>4 - 5 Endline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'ASER Results'!$B$3:$B$5</c:f>
              <c:strCache>
                <c:ptCount val="3"/>
                <c:pt idx="0">
                  <c:v>English</c:v>
                </c:pt>
                <c:pt idx="1">
                  <c:v>Maths</c:v>
                </c:pt>
                <c:pt idx="2">
                  <c:v>Urdu</c:v>
                </c:pt>
              </c:strCache>
            </c:strRef>
          </c:cat>
          <c:val>
            <c:numRef>
              <c:f>'ASER Results'!$F$3:$F$5</c:f>
              <c:numCache>
                <c:formatCode>0%</c:formatCode>
                <c:ptCount val="3"/>
                <c:pt idx="0">
                  <c:v>2.5499999999999998E-2</c:v>
                </c:pt>
                <c:pt idx="1">
                  <c:v>4.7699999999999992E-2</c:v>
                </c:pt>
                <c:pt idx="2">
                  <c:v>0.1348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9F0-BE4A-8BC5-BFB8FE5A47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63813488"/>
        <c:axId val="2068288048"/>
      </c:barChart>
      <c:catAx>
        <c:axId val="2063813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68288048"/>
        <c:crosses val="autoZero"/>
        <c:auto val="1"/>
        <c:lblAlgn val="ctr"/>
        <c:lblOffset val="100"/>
        <c:noMultiLvlLbl val="0"/>
      </c:catAx>
      <c:valAx>
        <c:axId val="2068288048"/>
        <c:scaling>
          <c:orientation val="minMax"/>
          <c:min val="-5.000000000000001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63813488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482130</xdr:colOff>
      <xdr:row>4</xdr:row>
      <xdr:rowOff>50800</xdr:rowOff>
    </xdr:from>
    <xdr:to>
      <xdr:col>15</xdr:col>
      <xdr:colOff>623241</xdr:colOff>
      <xdr:row>20</xdr:row>
      <xdr:rowOff>141111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4D004B-DA8A-3143-99E1-008651B4B4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6"/>
  <sheetViews>
    <sheetView tabSelected="1" topLeftCell="E1" zoomScale="132" workbookViewId="0">
      <selection activeCell="J24" sqref="J24"/>
    </sheetView>
  </sheetViews>
  <sheetFormatPr baseColWidth="10" defaultRowHeight="16" x14ac:dyDescent="0.2"/>
  <sheetData>
    <row r="2" spans="2:6" x14ac:dyDescent="0.2">
      <c r="B2" s="1"/>
      <c r="C2" s="1" t="s">
        <v>3</v>
      </c>
      <c r="D2" s="1" t="s">
        <v>4</v>
      </c>
      <c r="E2" s="1" t="s">
        <v>5</v>
      </c>
      <c r="F2" s="1" t="s">
        <v>6</v>
      </c>
    </row>
    <row r="3" spans="2:6" x14ac:dyDescent="0.2">
      <c r="B3" s="1" t="s">
        <v>0</v>
      </c>
      <c r="C3" s="2">
        <v>0.27650000000000002</v>
      </c>
      <c r="D3" s="2">
        <v>0.17249999999999999</v>
      </c>
      <c r="E3" s="2">
        <v>-3.56E-2</v>
      </c>
      <c r="F3" s="2">
        <f>2.55/100</f>
        <v>2.5499999999999998E-2</v>
      </c>
    </row>
    <row r="4" spans="2:6" x14ac:dyDescent="0.2">
      <c r="B4" s="1" t="s">
        <v>1</v>
      </c>
      <c r="C4" s="2">
        <f>-0.98/100</f>
        <v>-9.7999999999999997E-3</v>
      </c>
      <c r="D4" s="3">
        <f>-3.17/100</f>
        <v>-3.1699999999999999E-2</v>
      </c>
      <c r="E4" s="2">
        <f>27.09/100</f>
        <v>0.27089999999999997</v>
      </c>
      <c r="F4" s="2">
        <f>4.77/100</f>
        <v>4.7699999999999992E-2</v>
      </c>
    </row>
    <row r="5" spans="2:6" x14ac:dyDescent="0.2">
      <c r="B5" s="1" t="s">
        <v>2</v>
      </c>
      <c r="C5" s="2">
        <f>17.33/100</f>
        <v>0.17329999999999998</v>
      </c>
      <c r="D5" s="2">
        <f>8.285/100</f>
        <v>8.2850000000000007E-2</v>
      </c>
      <c r="E5" s="2">
        <f>10.76/100</f>
        <v>0.1076</v>
      </c>
      <c r="F5" s="2">
        <f>13.48/100</f>
        <v>0.1348</v>
      </c>
    </row>
    <row r="6" spans="2:6" x14ac:dyDescent="0.2">
      <c r="B6" s="1"/>
      <c r="C6" s="1"/>
      <c r="D6" s="1"/>
      <c r="E6" s="1"/>
      <c r="F6" s="1"/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17"/>
  <sheetViews>
    <sheetView workbookViewId="0">
      <selection activeCell="F20" sqref="F20"/>
    </sheetView>
  </sheetViews>
  <sheetFormatPr baseColWidth="10" defaultRowHeight="16" x14ac:dyDescent="0.2"/>
  <cols>
    <col min="1" max="1" width="10.83203125" style="1"/>
    <col min="2" max="2" width="30" style="1" customWidth="1"/>
    <col min="3" max="3" width="16.33203125" style="1" bestFit="1" customWidth="1"/>
    <col min="4" max="16384" width="10.83203125" style="1"/>
  </cols>
  <sheetData>
    <row r="3" spans="1:8" x14ac:dyDescent="0.2">
      <c r="A3" s="8"/>
      <c r="B3" s="9"/>
      <c r="C3" s="4"/>
      <c r="D3" s="6" t="s">
        <v>7</v>
      </c>
      <c r="E3" s="6"/>
      <c r="F3" s="6" t="s">
        <v>8</v>
      </c>
      <c r="G3" s="10"/>
      <c r="H3" s="8"/>
    </row>
    <row r="4" spans="1:8" x14ac:dyDescent="0.2">
      <c r="A4" s="8"/>
      <c r="B4" s="9"/>
      <c r="C4" s="4"/>
      <c r="D4" s="5" t="s">
        <v>9</v>
      </c>
      <c r="E4" s="5" t="s">
        <v>10</v>
      </c>
      <c r="F4" s="5" t="s">
        <v>9</v>
      </c>
      <c r="G4" s="11" t="s">
        <v>10</v>
      </c>
      <c r="H4" s="8"/>
    </row>
    <row r="5" spans="1:8" x14ac:dyDescent="0.2">
      <c r="A5" s="8"/>
      <c r="B5" s="12" t="s">
        <v>11</v>
      </c>
      <c r="C5" s="5" t="s">
        <v>12</v>
      </c>
      <c r="D5" s="14">
        <v>20.628</v>
      </c>
      <c r="E5" s="5">
        <v>48.277999999999999</v>
      </c>
      <c r="F5" s="5">
        <v>11.909000000000001</v>
      </c>
      <c r="G5" s="11">
        <v>29.158999999999999</v>
      </c>
      <c r="H5" s="8"/>
    </row>
    <row r="6" spans="1:8" x14ac:dyDescent="0.2">
      <c r="A6" s="8"/>
      <c r="B6" s="12"/>
      <c r="C6" s="5" t="s">
        <v>13</v>
      </c>
      <c r="D6" s="14">
        <v>29.216999999999999</v>
      </c>
      <c r="E6" s="5">
        <v>28.236999999999998</v>
      </c>
      <c r="F6" s="5">
        <v>27.759</v>
      </c>
      <c r="G6" s="11">
        <v>24.584</v>
      </c>
      <c r="H6" s="8"/>
    </row>
    <row r="7" spans="1:8" x14ac:dyDescent="0.2">
      <c r="A7" s="8"/>
      <c r="B7" s="12"/>
      <c r="C7" s="5" t="s">
        <v>14</v>
      </c>
      <c r="D7" s="14">
        <v>6.61</v>
      </c>
      <c r="E7" s="5">
        <v>23.937000000000001</v>
      </c>
      <c r="F7" s="5">
        <v>14.226000000000001</v>
      </c>
      <c r="G7" s="11">
        <v>22.512</v>
      </c>
      <c r="H7" s="8"/>
    </row>
    <row r="8" spans="1:8" x14ac:dyDescent="0.2">
      <c r="A8" s="8"/>
      <c r="B8" s="12" t="s">
        <v>15</v>
      </c>
      <c r="C8" s="5" t="s">
        <v>16</v>
      </c>
      <c r="D8" s="14">
        <v>8.1839999999999993</v>
      </c>
      <c r="E8" s="5">
        <v>4.6230000000000002</v>
      </c>
      <c r="F8" s="5">
        <v>10.204000000000001</v>
      </c>
      <c r="G8" s="11">
        <v>12.757999999999999</v>
      </c>
      <c r="H8" s="8"/>
    </row>
    <row r="9" spans="1:8" x14ac:dyDescent="0.2">
      <c r="A9" s="8"/>
      <c r="B9" s="12"/>
      <c r="C9" s="5" t="s">
        <v>13</v>
      </c>
      <c r="D9" s="14">
        <v>28.821000000000002</v>
      </c>
      <c r="E9" s="5">
        <v>55.91</v>
      </c>
      <c r="F9" s="5">
        <v>58.9</v>
      </c>
      <c r="G9" s="11">
        <v>63.664999999999999</v>
      </c>
      <c r="H9" s="8"/>
    </row>
    <row r="10" spans="1:8" x14ac:dyDescent="0.2">
      <c r="A10" s="8"/>
      <c r="B10" s="12"/>
      <c r="C10" s="5" t="s">
        <v>14</v>
      </c>
      <c r="D10" s="14">
        <v>60.37</v>
      </c>
      <c r="E10" s="5">
        <v>71.126000000000005</v>
      </c>
      <c r="F10" s="5">
        <v>56.581000000000003</v>
      </c>
      <c r="G10" s="11">
        <v>70.063999999999993</v>
      </c>
      <c r="H10" s="8"/>
    </row>
    <row r="11" spans="1:8" x14ac:dyDescent="0.2">
      <c r="A11" s="8"/>
      <c r="B11" s="13" t="s">
        <v>17</v>
      </c>
      <c r="C11" s="15" t="s">
        <v>18</v>
      </c>
      <c r="D11" s="5">
        <v>53.984000000000002</v>
      </c>
      <c r="E11" s="5">
        <v>59.798000000000002</v>
      </c>
      <c r="F11" s="5">
        <v>57.149000000000001</v>
      </c>
      <c r="G11" s="11">
        <v>56.588999999999999</v>
      </c>
      <c r="H11" s="8"/>
    </row>
    <row r="12" spans="1:8" x14ac:dyDescent="0.2">
      <c r="A12" s="8"/>
      <c r="B12" s="13"/>
      <c r="C12" s="15" t="s">
        <v>19</v>
      </c>
      <c r="D12" s="5">
        <v>65.637</v>
      </c>
      <c r="E12" s="5">
        <v>68.278000000000006</v>
      </c>
      <c r="F12" s="5">
        <v>59.835999999999999</v>
      </c>
      <c r="G12" s="11">
        <v>63.576000000000001</v>
      </c>
      <c r="H12" s="8"/>
    </row>
    <row r="13" spans="1:8" x14ac:dyDescent="0.2">
      <c r="A13" s="8"/>
      <c r="B13" s="13"/>
      <c r="C13" s="15" t="s">
        <v>20</v>
      </c>
      <c r="D13" s="5">
        <v>72.106999999999999</v>
      </c>
      <c r="E13" s="5">
        <v>73.159000000000006</v>
      </c>
      <c r="F13" s="5">
        <v>66.819999999999993</v>
      </c>
      <c r="G13" s="11">
        <v>70.769000000000005</v>
      </c>
      <c r="H13" s="8"/>
    </row>
    <row r="17" spans="3:4" x14ac:dyDescent="0.2">
      <c r="C17" s="7"/>
      <c r="D17" s="7"/>
    </row>
  </sheetData>
  <mergeCells count="5">
    <mergeCell ref="D3:E3"/>
    <mergeCell ref="F3:G3"/>
    <mergeCell ref="B5:B7"/>
    <mergeCell ref="B8:B10"/>
    <mergeCell ref="B11:B13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ASER Results</vt:lpstr>
      <vt:lpstr>Balance 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2023-12-06T10:13:14Z</dcterms:created>
  <dcterms:modified xsi:type="dcterms:W3CDTF">2023-12-11T07:25:25Z</dcterms:modified>
</cp:coreProperties>
</file>