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meshkkhan/GitHub/Taleemabad_CERP/Code/"/>
    </mc:Choice>
  </mc:AlternateContent>
  <bookViews>
    <workbookView xWindow="40" yWindow="500" windowWidth="26500" windowHeight="16420" activeTab="5"/>
  </bookViews>
  <sheets>
    <sheet name="ASER Results" sheetId="1" r:id="rId1"/>
    <sheet name="ASER Student" sheetId="7" r:id="rId2"/>
    <sheet name="MELQO" sheetId="3" r:id="rId3"/>
    <sheet name="MELQO Child" sheetId="8" r:id="rId4"/>
    <sheet name="truncated sample" sheetId="4" r:id="rId5"/>
    <sheet name="Truncated Child" sheetId="9" r:id="rId6"/>
    <sheet name="Balance Test" sheetId="2" r:id="rId7"/>
    <sheet name="viz" sheetId="5" r:id="rId8"/>
    <sheet name="top 20%" sheetId="6" r:id="rId9"/>
  </sheets>
  <definedNames>
    <definedName name="_xlnm._FilterDatabase" localSheetId="8" hidden="1">'top 20%'!$A$3:$A$3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V5" i="1"/>
  <c r="W4" i="1"/>
  <c r="V4" i="1"/>
  <c r="W3" i="1"/>
  <c r="P5" i="1"/>
  <c r="O5" i="1"/>
  <c r="P4" i="1"/>
  <c r="O4" i="1"/>
  <c r="F5" i="1"/>
  <c r="E5" i="1"/>
  <c r="D5" i="1"/>
  <c r="C5" i="1"/>
  <c r="F4" i="1"/>
  <c r="E4" i="1"/>
  <c r="D4" i="1"/>
  <c r="C4" i="1"/>
  <c r="F3" i="1"/>
</calcChain>
</file>

<file path=xl/sharedStrings.xml><?xml version="1.0" encoding="utf-8"?>
<sst xmlns="http://schemas.openxmlformats.org/spreadsheetml/2006/main" count="224" uniqueCount="59">
  <si>
    <t>English</t>
  </si>
  <si>
    <t>Maths</t>
  </si>
  <si>
    <t>Urdu</t>
  </si>
  <si>
    <t>1 - 3 Baseline</t>
  </si>
  <si>
    <t>1 - 3 Endline</t>
  </si>
  <si>
    <t>4 - 5 Baseline</t>
  </si>
  <si>
    <t>4 - 5 Endline</t>
  </si>
  <si>
    <t>Baseline</t>
  </si>
  <si>
    <t>Endline</t>
  </si>
  <si>
    <t>Control</t>
  </si>
  <si>
    <t>Treatment</t>
  </si>
  <si>
    <t xml:space="preserve">ASER Grades 1 - 3 </t>
  </si>
  <si>
    <t>English (%)</t>
  </si>
  <si>
    <t>Maths  (%)</t>
  </si>
  <si>
    <t>Urdu  (%)</t>
  </si>
  <si>
    <t>ASER Grades 4 - 5</t>
  </si>
  <si>
    <t>English  (%)</t>
  </si>
  <si>
    <t>MELQO</t>
  </si>
  <si>
    <t>Pre-Literacy (%)</t>
  </si>
  <si>
    <t>Pre-Numeracy (%)</t>
  </si>
  <si>
    <t>Motor Skills (%)</t>
  </si>
  <si>
    <t>Pre-Literacy</t>
  </si>
  <si>
    <t>Pre-Numeracy</t>
  </si>
  <si>
    <t>Motor Skills</t>
  </si>
  <si>
    <t>CERP</t>
  </si>
  <si>
    <t>Taleemabad</t>
  </si>
  <si>
    <t>Number of students</t>
  </si>
  <si>
    <t>Male (%)</t>
  </si>
  <si>
    <t>Grade 1 - 3 Baseline</t>
  </si>
  <si>
    <t>Grade 1 - 3 Endline</t>
  </si>
  <si>
    <t>Grade 4 - 5 Baseline</t>
  </si>
  <si>
    <t>Grade 4 - 5 Endline</t>
  </si>
  <si>
    <t>warsakmodelschool</t>
  </si>
  <si>
    <t>myschool</t>
  </si>
  <si>
    <t>ferobelshouse</t>
  </si>
  <si>
    <t>srmschool</t>
  </si>
  <si>
    <t>eloquenceglobalschool</t>
  </si>
  <si>
    <t>myschoolsahakotmalakand</t>
  </si>
  <si>
    <t>muslimhandsjehlum</t>
  </si>
  <si>
    <t>alrasheedpublicschooltaleemabad</t>
  </si>
  <si>
    <t>taleemabadschoolghoritown</t>
  </si>
  <si>
    <t>muslimhandsschoolofexcellenceislamabad</t>
  </si>
  <si>
    <t>doa12</t>
  </si>
  <si>
    <t>kidcityhighschool</t>
  </si>
  <si>
    <t>alnoorschoolbhera</t>
  </si>
  <si>
    <t>muslimhandsschoolofexcellencebhera</t>
  </si>
  <si>
    <t>taqwaislamicpublicschool</t>
  </si>
  <si>
    <t>School Name</t>
  </si>
  <si>
    <t>ASER Grades 1 - 3</t>
  </si>
  <si>
    <t>Number of times the school appeared in the top 20% best performing schools</t>
  </si>
  <si>
    <t xml:space="preserve"> aser eng 1 3</t>
  </si>
  <si>
    <t>aser maths 1 3</t>
  </si>
  <si>
    <t>aser urdu 1 3</t>
  </si>
  <si>
    <t>aser eng 4 5</t>
  </si>
  <si>
    <t>aser maths 4 5</t>
  </si>
  <si>
    <t>aser urdu 4 5</t>
  </si>
  <si>
    <t>motor skills</t>
  </si>
  <si>
    <t>pre numeracy</t>
  </si>
  <si>
    <t>pre literacy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</si>
</sst>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2" fontId="2" fillId="0" borderId="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0" xfId="1" applyNumberFormat="1" applyFont="1"/>
    <xf numFmtId="164" fontId="2" fillId="0" borderId="0" xfId="1" applyNumberFormat="1" applyFont="1" applyAlignment="1">
      <alignment vertical="center"/>
    </xf>
    <xf numFmtId="10" fontId="0" fillId="0" borderId="0" xfId="0" applyNumberFormat="1"/>
    <xf numFmtId="0" fontId="0" fillId="0" borderId="0" xfId="0" applyAlignment="1"/>
    <xf numFmtId="0" fontId="0" fillId="0" borderId="0" xfId="0" applyNumberFormat="1"/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2" borderId="1" xfId="0" applyFont="1" applyFill="1" applyBorder="1"/>
    <xf numFmtId="10" fontId="2" fillId="0" borderId="0" xfId="0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Results'!$C$2</c:f>
              <c:strCache>
                <c:ptCount val="1"/>
                <c:pt idx="0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Results'!$C$3:$C$5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1-C948-872B-2C6B09D36114}"/>
            </c:ext>
          </c:extLst>
        </c:ser>
        <c:ser>
          <c:idx val="1"/>
          <c:order val="1"/>
          <c:tx>
            <c:strRef>
              <c:f>'ASER Results'!$D$2</c:f>
              <c:strCache>
                <c:ptCount val="1"/>
                <c:pt idx="0">
                  <c:v>1 - 3 Endline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Results'!$D$3:$D$5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1-C948-872B-2C6B09D36114}"/>
            </c:ext>
          </c:extLst>
        </c:ser>
        <c:ser>
          <c:idx val="2"/>
          <c:order val="2"/>
          <c:tx>
            <c:strRef>
              <c:f>'ASER Results'!$E$2</c:f>
              <c:strCache>
                <c:ptCount val="1"/>
                <c:pt idx="0">
                  <c:v>4 - 5 Baseline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Results'!$E$3:$E$5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F0-BE4A-8BC5-BFB8FE5A470D}"/>
            </c:ext>
          </c:extLst>
        </c:ser>
        <c:ser>
          <c:idx val="3"/>
          <c:order val="3"/>
          <c:tx>
            <c:strRef>
              <c:f>'ASER Results'!$F$2</c:f>
              <c:strCache>
                <c:ptCount val="1"/>
                <c:pt idx="0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Results'!$B$3:$B$5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Results'!$F$3:$F$5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F0-BE4A-8BC5-BFB8FE5A4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3813488"/>
        <c:axId val="2068288048"/>
      </c:barChart>
      <c:catAx>
        <c:axId val="206381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8288048"/>
        <c:crosses val="autoZero"/>
        <c:auto val="1"/>
        <c:lblAlgn val="ctr"/>
        <c:lblOffset val="100"/>
        <c:noMultiLvlLbl val="0"/>
      </c:catAx>
      <c:valAx>
        <c:axId val="2068288048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381348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sample'!$D$10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sample'!$D$11:$D$13</c:f>
              <c:numCache>
                <c:formatCode>0.0%</c:formatCode>
                <c:ptCount val="3"/>
                <c:pt idx="0">
                  <c:v>-4.1799999999999997E-2</c:v>
                </c:pt>
                <c:pt idx="1">
                  <c:v>0.25190000000000001</c:v>
                </c:pt>
                <c:pt idx="2">
                  <c:v>6.5500000000000003E-2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0-7841-86B8-B895730AB17E}"/>
            </c:ext>
          </c:extLst>
        </c:ser>
        <c:ser>
          <c:idx val="1"/>
          <c:order val="1"/>
          <c:tx>
            <c:strRef>
              <c:f>'truncated sample'!$E$10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sample'!$C$11:$C$13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sample'!$E$11:$E$13</c:f>
              <c:numCache>
                <c:formatCode>0.0%</c:formatCode>
                <c:ptCount val="3"/>
                <c:pt idx="0">
                  <c:v>7.7100000000000002E-2</c:v>
                </c:pt>
                <c:pt idx="1">
                  <c:v>7.4999999999999997E-2</c:v>
                </c:pt>
                <c:pt idx="2">
                  <c:v>0.19850000000000001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0-7841-86B8-B895730AB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894512"/>
        <c:axId val="949212000"/>
      </c:barChart>
      <c:catAx>
        <c:axId val="949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212000"/>
        <c:crosses val="autoZero"/>
        <c:auto val="1"/>
        <c:lblAlgn val="ctr"/>
        <c:lblOffset val="100"/>
        <c:noMultiLvlLbl val="0"/>
      </c:catAx>
      <c:valAx>
        <c:axId val="94921200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49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sample'!$D$16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sample'!$D$17:$D$19</c:f>
              <c:numCache>
                <c:formatCode>0.0%</c:formatCode>
                <c:ptCount val="3"/>
                <c:pt idx="0">
                  <c:v>7.9600000000000004E-2</c:v>
                </c:pt>
                <c:pt idx="1">
                  <c:v>2.3099999999999999E-2</c:v>
                </c:pt>
                <c:pt idx="2">
                  <c:v>5.5E-2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1-7048-A81D-CA4C20E26537}"/>
            </c:ext>
          </c:extLst>
        </c:ser>
        <c:ser>
          <c:idx val="1"/>
          <c:order val="1"/>
          <c:tx>
            <c:strRef>
              <c:f>'truncated sample'!$E$16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sample'!$C$17:$C$19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sample'!$E$17:$E$19</c:f>
              <c:numCache>
                <c:formatCode>0.0%</c:formatCode>
                <c:ptCount val="3"/>
                <c:pt idx="0">
                  <c:v>6.0600000000000001E-2</c:v>
                </c:pt>
                <c:pt idx="1">
                  <c:v>2.6200000000000001E-2</c:v>
                </c:pt>
                <c:pt idx="2">
                  <c:v>3.5299999999999998E-2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1-7048-A81D-CA4C20E26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377792"/>
        <c:axId val="546978144"/>
      </c:barChart>
      <c:catAx>
        <c:axId val="5463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978144"/>
        <c:crosses val="autoZero"/>
        <c:auto val="1"/>
        <c:lblAlgn val="ctr"/>
        <c:lblOffset val="100"/>
        <c:noMultiLvlLbl val="0"/>
      </c:catAx>
      <c:valAx>
        <c:axId val="54697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7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Child'!$C$4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Child'!$C$5:$C$7</c:f>
              <c:numCache>
                <c:formatCode>0.0%</c:formatCode>
                <c:ptCount val="3"/>
                <c:pt idx="0">
                  <c:v>0.2135</c:v>
                </c:pt>
                <c:pt idx="1">
                  <c:v>-2.3800000000000002E-2</c:v>
                </c:pt>
                <c:pt idx="2">
                  <c:v>0.1101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54C-AEDB-1FB834A6504C}"/>
            </c:ext>
          </c:extLst>
        </c:ser>
        <c:ser>
          <c:idx val="1"/>
          <c:order val="1"/>
          <c:tx>
            <c:strRef>
              <c:f>'Truncated Child'!$D$4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Child'!$B$5:$B$7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Child'!$D$5:$D$7</c:f>
              <c:numCache>
                <c:formatCode>0.0%</c:formatCode>
                <c:ptCount val="3"/>
                <c:pt idx="0">
                  <c:v>1.2999999999999999E-3</c:v>
                </c:pt>
                <c:pt idx="1">
                  <c:v>8.0000000000000004E-4</c:v>
                </c:pt>
                <c:pt idx="2">
                  <c:v>1.1000000000000001E-3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54C-AEDB-1FB834A65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6675567"/>
        <c:axId val="1146347839"/>
      </c:barChart>
      <c:catAx>
        <c:axId val="114667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347839"/>
        <c:crosses val="autoZero"/>
        <c:auto val="1"/>
        <c:lblAlgn val="ctr"/>
        <c:lblOffset val="100"/>
        <c:noMultiLvlLbl val="0"/>
      </c:catAx>
      <c:valAx>
        <c:axId val="1146347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67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Child'!$C$11</c:f>
              <c:strCache>
                <c:ptCount val="1"/>
                <c:pt idx="0">
                  <c:v>Grade 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Child'!$C$12:$C$14</c:f>
              <c:numCache>
                <c:formatCode>0.0%</c:formatCode>
                <c:ptCount val="3"/>
                <c:pt idx="0">
                  <c:v>3.2000000000000001E-2</c:v>
                </c:pt>
                <c:pt idx="1">
                  <c:v>0.23880000000000001</c:v>
                </c:pt>
                <c:pt idx="2">
                  <c:v>0.1429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B-9B4D-991B-4417B2F1F426}"/>
            </c:ext>
          </c:extLst>
        </c:ser>
        <c:ser>
          <c:idx val="1"/>
          <c:order val="1"/>
          <c:tx>
            <c:strRef>
              <c:f>'Truncated Child'!$D$11</c:f>
              <c:strCache>
                <c:ptCount val="1"/>
                <c:pt idx="0">
                  <c:v>Grade 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Child'!$B$12:$B$14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Child'!$D$12:$D$14</c:f>
              <c:numCache>
                <c:formatCode>0.0%</c:formatCode>
                <c:ptCount val="3"/>
                <c:pt idx="0">
                  <c:v>0.10630000000000001</c:v>
                </c:pt>
                <c:pt idx="1">
                  <c:v>2.58E-2</c:v>
                </c:pt>
                <c:pt idx="2">
                  <c:v>0.21240000000000001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6B-9B4D-991B-4417B2F1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337567"/>
        <c:axId val="1143032271"/>
      </c:barChart>
      <c:catAx>
        <c:axId val="114333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032271"/>
        <c:crosses val="autoZero"/>
        <c:auto val="1"/>
        <c:lblAlgn val="ctr"/>
        <c:lblOffset val="100"/>
        <c:noMultiLvlLbl val="0"/>
      </c:catAx>
      <c:valAx>
        <c:axId val="1143032271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333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Child'!$C$17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Child'!$C$18:$C$20</c:f>
              <c:numCache>
                <c:formatCode>0.0%</c:formatCode>
                <c:ptCount val="3"/>
                <c:pt idx="0">
                  <c:v>4.8300000000000003E-2</c:v>
                </c:pt>
                <c:pt idx="1">
                  <c:v>6.3200000000000006E-2</c:v>
                </c:pt>
                <c:pt idx="2">
                  <c:v>2.8799999999999999E-2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6-E34A-8F6C-AF211CF8AEA1}"/>
            </c:ext>
          </c:extLst>
        </c:ser>
        <c:ser>
          <c:idx val="1"/>
          <c:order val="1"/>
          <c:tx>
            <c:strRef>
              <c:f>'Truncated Child'!$D$17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Child'!$B$18:$B$20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'Truncated Child'!$D$18:$D$20</c:f>
              <c:numCache>
                <c:formatCode>0.0%</c:formatCode>
                <c:ptCount val="3"/>
                <c:pt idx="0">
                  <c:v>7.5300000000000006E-2</c:v>
                </c:pt>
                <c:pt idx="1">
                  <c:v>0.04</c:v>
                </c:pt>
                <c:pt idx="2">
                  <c:v>9.1399999999999995E-2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6-E34A-8F6C-AF211CF8A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664735"/>
        <c:axId val="707359711"/>
      </c:barChart>
      <c:catAx>
        <c:axId val="70766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359711"/>
        <c:crosses val="autoZero"/>
        <c:auto val="1"/>
        <c:lblAlgn val="ctr"/>
        <c:lblOffset val="100"/>
        <c:noMultiLvlLbl val="0"/>
      </c:catAx>
      <c:valAx>
        <c:axId val="70735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Results'!$V$1:$V$2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Results'!$V$3:$V$5</c:f>
              <c:numCache>
                <c:formatCode>0.0%</c:formatCode>
                <c:ptCount val="3"/>
                <c:pt idx="0">
                  <c:v>-3.56E-2</c:v>
                </c:pt>
                <c:pt idx="1">
                  <c:v>0.27089999999999997</c:v>
                </c:pt>
                <c:pt idx="2">
                  <c:v>0.1076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7-A848-9F49-A9DF95EFDAA9}"/>
            </c:ext>
          </c:extLst>
        </c:ser>
        <c:ser>
          <c:idx val="1"/>
          <c:order val="1"/>
          <c:tx>
            <c:strRef>
              <c:f>'ASER Results'!$W$1:$W$2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Results'!$U$3:$U$5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Results'!$W$3:$W$5</c:f>
              <c:numCache>
                <c:formatCode>0.0%</c:formatCode>
                <c:ptCount val="3"/>
                <c:pt idx="0">
                  <c:v>2.5499999999999998E-2</c:v>
                </c:pt>
                <c:pt idx="1">
                  <c:v>4.7699999999999992E-2</c:v>
                </c:pt>
                <c:pt idx="2">
                  <c:v>0.1348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A848-9F49-A9DF95EF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2851856"/>
        <c:axId val="812853552"/>
      </c:barChart>
      <c:catAx>
        <c:axId val="812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3552"/>
        <c:crosses val="autoZero"/>
        <c:auto val="1"/>
        <c:lblAlgn val="ctr"/>
        <c:lblOffset val="100"/>
        <c:noMultiLvlLbl val="0"/>
      </c:catAx>
      <c:valAx>
        <c:axId val="812853552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285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Results'!$O$1:$O$2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Results'!$O$3:$O$5</c:f>
              <c:numCache>
                <c:formatCode>0.0%</c:formatCode>
                <c:ptCount val="3"/>
                <c:pt idx="0">
                  <c:v>0.27650000000000002</c:v>
                </c:pt>
                <c:pt idx="1">
                  <c:v>-9.7999999999999997E-3</c:v>
                </c:pt>
                <c:pt idx="2">
                  <c:v>0.17329999999999998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4-384B-B505-C349640CB2E9}"/>
            </c:ext>
          </c:extLst>
        </c:ser>
        <c:ser>
          <c:idx val="1"/>
          <c:order val="1"/>
          <c:tx>
            <c:strRef>
              <c:f>'ASER Results'!$P$1:$P$2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Results'!$N$3:$N$5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Results'!$P$3:$P$5</c:f>
              <c:numCache>
                <c:formatCode>0.0%</c:formatCode>
                <c:ptCount val="3"/>
                <c:pt idx="0">
                  <c:v>0.17249999999999999</c:v>
                </c:pt>
                <c:pt idx="1">
                  <c:v>-3.1699999999999999E-2</c:v>
                </c:pt>
                <c:pt idx="2">
                  <c:v>8.2850000000000007E-2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4-384B-B505-C349640C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-27"/>
        <c:axId val="545925280"/>
        <c:axId val="540397360"/>
      </c:barChart>
      <c:catAx>
        <c:axId val="5459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397360"/>
        <c:crosses val="autoZero"/>
        <c:auto val="1"/>
        <c:lblAlgn val="ctr"/>
        <c:lblOffset val="100"/>
        <c:noMultiLvlLbl val="0"/>
      </c:catAx>
      <c:valAx>
        <c:axId val="540397360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5925280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Student'!$C$2:$C$3</c:f>
              <c:strCache>
                <c:ptCount val="2"/>
                <c:pt idx="0">
                  <c:v>CERP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Student'!$C$4:$C$6</c:f>
              <c:numCache>
                <c:formatCode>0.0%</c:formatCode>
                <c:ptCount val="3"/>
                <c:pt idx="0">
                  <c:v>0.24809999999999999</c:v>
                </c:pt>
                <c:pt idx="1">
                  <c:v>-3.0099999999999998E-2</c:v>
                </c:pt>
                <c:pt idx="2">
                  <c:v>0.14990000000000001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1-6C4F-9C87-07C60A4DF815}"/>
            </c:ext>
          </c:extLst>
        </c:ser>
        <c:ser>
          <c:idx val="1"/>
          <c:order val="1"/>
          <c:tx>
            <c:strRef>
              <c:f>'ASER Student'!$D$2:$D$3</c:f>
              <c:strCache>
                <c:ptCount val="2"/>
                <c:pt idx="0">
                  <c:v>CERP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Student'!$D$4:$D$6</c:f>
              <c:numCache>
                <c:formatCode>0.0%</c:formatCode>
                <c:ptCount val="3"/>
                <c:pt idx="0">
                  <c:v>1.6000000000000001E-3</c:v>
                </c:pt>
                <c:pt idx="1">
                  <c:v>2.0000000000000001E-4</c:v>
                </c:pt>
                <c:pt idx="2">
                  <c:v>8.2600000000000007E-2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01-6C4F-9C87-07C60A4DF815}"/>
            </c:ext>
          </c:extLst>
        </c:ser>
        <c:ser>
          <c:idx val="2"/>
          <c:order val="2"/>
          <c:tx>
            <c:strRef>
              <c:f>'ASER Student'!$E$2:$E$3</c:f>
              <c:strCache>
                <c:ptCount val="2"/>
                <c:pt idx="0">
                  <c:v>Taleemabad</c:v>
                </c:pt>
                <c:pt idx="1">
                  <c:v>1 - 3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Student'!$E$4:$E$6</c:f>
              <c:numCache>
                <c:formatCode>0.0%</c:formatCode>
                <c:ptCount val="3"/>
                <c:pt idx="0">
                  <c:v>-7.0000000000000001E-3</c:v>
                </c:pt>
                <c:pt idx="1">
                  <c:v>-1.7999999999999999E-2</c:v>
                </c:pt>
                <c:pt idx="2">
                  <c:v>-0.13600000000000001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01-6C4F-9C87-07C60A4DF815}"/>
            </c:ext>
          </c:extLst>
        </c:ser>
        <c:ser>
          <c:idx val="3"/>
          <c:order val="3"/>
          <c:tx>
            <c:strRef>
              <c:f>'ASER Student'!$F$2:$F$3</c:f>
              <c:strCache>
                <c:ptCount val="2"/>
                <c:pt idx="0">
                  <c:v>Taleemabad</c:v>
                </c:pt>
                <c:pt idx="1">
                  <c:v>1 - 3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Student'!$B$4:$B$6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Student'!$F$4:$F$6</c:f>
              <c:numCache>
                <c:formatCode>0.0%</c:formatCode>
                <c:ptCount val="3"/>
                <c:pt idx="0">
                  <c:v>0.22900000000000001</c:v>
                </c:pt>
                <c:pt idx="1">
                  <c:v>-2.9000000000000001E-2</c:v>
                </c:pt>
                <c:pt idx="2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01-6C4F-9C87-07C60A4D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632399"/>
        <c:axId val="1077634127"/>
      </c:barChart>
      <c:catAx>
        <c:axId val="107763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4127"/>
        <c:crosses val="autoZero"/>
        <c:auto val="1"/>
        <c:lblAlgn val="ctr"/>
        <c:lblOffset val="100"/>
        <c:noMultiLvlLbl val="0"/>
      </c:catAx>
      <c:valAx>
        <c:axId val="1077634127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763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'ASER Student'!$J$2:$J$3</c:f>
              <c:strCache>
                <c:ptCount val="2"/>
                <c:pt idx="0">
                  <c:v>CERP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Student'!$J$4:$J$6</c:f>
              <c:numCache>
                <c:formatCode>0.0%</c:formatCode>
                <c:ptCount val="3"/>
                <c:pt idx="0">
                  <c:v>2.5700000000000001E-2</c:v>
                </c:pt>
                <c:pt idx="1">
                  <c:v>0.2039</c:v>
                </c:pt>
                <c:pt idx="2">
                  <c:v>0.1424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0E46-B51D-CD6A724D8ED6}"/>
            </c:ext>
          </c:extLst>
        </c:ser>
        <c:ser>
          <c:idx val="1"/>
          <c:order val="1"/>
          <c:tx>
            <c:strRef>
              <c:f>'ASER Student'!$K$2:$K$3</c:f>
              <c:strCache>
                <c:ptCount val="2"/>
                <c:pt idx="0">
                  <c:v>CERP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Student'!$K$4:$K$6</c:f>
              <c:numCache>
                <c:formatCode>0.0%</c:formatCode>
                <c:ptCount val="3"/>
                <c:pt idx="0">
                  <c:v>2.9600000000000001E-2</c:v>
                </c:pt>
                <c:pt idx="1">
                  <c:v>0.02</c:v>
                </c:pt>
                <c:pt idx="2">
                  <c:v>0.12740000000000001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D-0E46-B51D-CD6A724D8ED6}"/>
            </c:ext>
          </c:extLst>
        </c:ser>
        <c:ser>
          <c:idx val="2"/>
          <c:order val="2"/>
          <c:tx>
            <c:strRef>
              <c:f>'ASER Student'!$L$2:$L$3</c:f>
              <c:strCache>
                <c:ptCount val="2"/>
                <c:pt idx="0">
                  <c:v>Taleemabad</c:v>
                </c:pt>
                <c:pt idx="1">
                  <c:v>4 - 5 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Student'!$L$4:$L$6</c:f>
              <c:numCache>
                <c:formatCode>0.0%</c:formatCode>
                <c:ptCount val="3"/>
                <c:pt idx="0">
                  <c:v>1.6E-2</c:v>
                </c:pt>
                <c:pt idx="1">
                  <c:v>1.9E-2</c:v>
                </c:pt>
                <c:pt idx="2">
                  <c:v>-8.6999999999999994E-2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3D-0E46-B51D-CD6A724D8ED6}"/>
            </c:ext>
          </c:extLst>
        </c:ser>
        <c:ser>
          <c:idx val="3"/>
          <c:order val="3"/>
          <c:tx>
            <c:strRef>
              <c:f>'ASER Student'!$M$2:$M$3</c:f>
              <c:strCache>
                <c:ptCount val="2"/>
                <c:pt idx="0">
                  <c:v>Taleemabad</c:v>
                </c:pt>
                <c:pt idx="1">
                  <c:v>4 - 5 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'ASER Student'!$I$4:$I$6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'ASER Student'!$M$4:$M$6</c:f>
              <c:numCache>
                <c:formatCode>0.0%</c:formatCode>
                <c:ptCount val="3"/>
                <c:pt idx="0">
                  <c:v>3.5999999999999997E-2</c:v>
                </c:pt>
                <c:pt idx="1">
                  <c:v>1.4999999999999999E-2</c:v>
                </c:pt>
                <c:pt idx="2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3D-0E46-B51D-CD6A724D8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0425871"/>
        <c:axId val="1110166735"/>
      </c:barChart>
      <c:catAx>
        <c:axId val="111042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166735"/>
        <c:crosses val="autoZero"/>
        <c:auto val="1"/>
        <c:lblAlgn val="ctr"/>
        <c:lblOffset val="100"/>
        <c:noMultiLvlLbl val="0"/>
      </c:catAx>
      <c:valAx>
        <c:axId val="1110166735"/>
        <c:scaling>
          <c:orientation val="minMax"/>
          <c:max val="0.21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1042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MELQO!$C$3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B-D041-A1AA-4D780C6BF39D}"/>
            </c:ext>
          </c:extLst>
        </c:ser>
        <c:ser>
          <c:idx val="1"/>
          <c:order val="1"/>
          <c:tx>
            <c:strRef>
              <c:f>MELQO!$D$3</c:f>
              <c:strCache>
                <c:ptCount val="1"/>
                <c:pt idx="0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B-D041-A1AA-4D780C6B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527024"/>
        <c:axId val="164720512"/>
      </c:barChart>
      <c:catAx>
        <c:axId val="2695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4720512"/>
        <c:crosses val="autoZero"/>
        <c:auto val="1"/>
        <c:lblAlgn val="ctr"/>
        <c:lblOffset val="100"/>
        <c:noMultiLvlLbl val="0"/>
      </c:catAx>
      <c:valAx>
        <c:axId val="164720512"/>
        <c:scaling>
          <c:orientation val="minMax"/>
          <c:max val="6.0000000000000012E-2"/>
          <c:min val="-1.0000000000000002E-2"/>
        </c:scaling>
        <c:delete val="0"/>
        <c:axPos val="l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6952702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MELQO!$C$2:$C$3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MELQO!$C$4:$C$6</c:f>
              <c:numCache>
                <c:formatCode>0.0%</c:formatCode>
                <c:ptCount val="3"/>
                <c:pt idx="0">
                  <c:v>5.8099999999999999E-2</c:v>
                </c:pt>
                <c:pt idx="1">
                  <c:v>2.64E-2</c:v>
                </c:pt>
                <c:pt idx="2">
                  <c:v>1.0500000000000001E-2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8-EB42-9C88-594F9BD4AC87}"/>
            </c:ext>
          </c:extLst>
        </c:ser>
        <c:ser>
          <c:idx val="1"/>
          <c:order val="1"/>
          <c:tx>
            <c:strRef>
              <c:f>MELQO!$D$2:$D$3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MELQO!$D$4:$D$6</c:f>
              <c:numCache>
                <c:formatCode>0.0%</c:formatCode>
                <c:ptCount val="3"/>
                <c:pt idx="0">
                  <c:v>-5.4999999999999997E-3</c:v>
                </c:pt>
                <c:pt idx="1">
                  <c:v>3.7400000000000003E-2</c:v>
                </c:pt>
                <c:pt idx="2">
                  <c:v>3.95E-2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8-EB42-9C88-594F9BD4AC87}"/>
            </c:ext>
          </c:extLst>
        </c:ser>
        <c:ser>
          <c:idx val="2"/>
          <c:order val="2"/>
          <c:tx>
            <c:strRef>
              <c:f>MELQO!$E$2:$E$3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8-EB42-9C88-594F9BD4AC87}"/>
            </c:ext>
          </c:extLst>
        </c:ser>
        <c:ser>
          <c:idx val="3"/>
          <c:order val="3"/>
          <c:tx>
            <c:strRef>
              <c:f>MELQO!$F$2:$F$3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MELQO!$B$4:$B$6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MELQO!$F$4:$F$6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8-EB42-9C88-594F9BD4A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48464"/>
        <c:axId val="809909440"/>
      </c:barChart>
      <c:catAx>
        <c:axId val="80984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909440"/>
        <c:crosses val="autoZero"/>
        <c:auto val="1"/>
        <c:lblAlgn val="ctr"/>
        <c:lblOffset val="100"/>
        <c:noMultiLvlLbl val="0"/>
      </c:catAx>
      <c:valAx>
        <c:axId val="809909440"/>
        <c:scaling>
          <c:orientation val="minMax"/>
          <c:max val="6.5000000000000016E-2"/>
          <c:min val="-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0984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'MELQO Child'!$C$2:$C$3</c:f>
              <c:strCache>
                <c:ptCount val="2"/>
                <c:pt idx="0">
                  <c:v>CERP</c:v>
                </c:pt>
                <c:pt idx="1">
                  <c:v>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Child'!$C$4:$C$6</c:f>
              <c:numCache>
                <c:formatCode>0.0%</c:formatCode>
                <c:ptCount val="3"/>
                <c:pt idx="0">
                  <c:v>3.1300000000000001E-2</c:v>
                </c:pt>
                <c:pt idx="1">
                  <c:v>3.0599999999999999E-2</c:v>
                </c:pt>
                <c:pt idx="2">
                  <c:v>-4.5100000000000001E-2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8-7F4E-B8C8-95CF2AFA68ED}"/>
            </c:ext>
          </c:extLst>
        </c:ser>
        <c:ser>
          <c:idx val="1"/>
          <c:order val="1"/>
          <c:tx>
            <c:strRef>
              <c:f>'MELQO Child'!$D$2:$D$3</c:f>
              <c:strCache>
                <c:ptCount val="2"/>
                <c:pt idx="0">
                  <c:v>CERP</c:v>
                </c:pt>
                <c:pt idx="1">
                  <c:v>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Child'!$D$4:$D$6</c:f>
              <c:numCache>
                <c:formatCode>0.0%</c:formatCode>
                <c:ptCount val="3"/>
                <c:pt idx="0">
                  <c:v>3.2500000000000001E-2</c:v>
                </c:pt>
                <c:pt idx="1">
                  <c:v>3.7900000000000003E-2</c:v>
                </c:pt>
                <c:pt idx="2">
                  <c:v>8.2699999999999996E-2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18-7F4E-B8C8-95CF2AFA68ED}"/>
            </c:ext>
          </c:extLst>
        </c:ser>
        <c:ser>
          <c:idx val="2"/>
          <c:order val="2"/>
          <c:tx>
            <c:strRef>
              <c:f>'MELQO Child'!$E$2:$E$3</c:f>
              <c:strCache>
                <c:ptCount val="2"/>
                <c:pt idx="0">
                  <c:v>Taleemabad</c:v>
                </c:pt>
                <c:pt idx="1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Child'!$E$4:$E$6</c:f>
              <c:numCache>
                <c:formatCode>0.0%</c:formatCode>
                <c:ptCount val="3"/>
                <c:pt idx="0">
                  <c:v>-3.5000000000000001E-3</c:v>
                </c:pt>
                <c:pt idx="1">
                  <c:v>0.06</c:v>
                </c:pt>
                <c:pt idx="2">
                  <c:v>-1.5800000000000002E-2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18-7F4E-B8C8-95CF2AFA68ED}"/>
            </c:ext>
          </c:extLst>
        </c:ser>
        <c:ser>
          <c:idx val="3"/>
          <c:order val="3"/>
          <c:tx>
            <c:strRef>
              <c:f>'MELQO Child'!$F$2:$F$3</c:f>
              <c:strCache>
                <c:ptCount val="2"/>
                <c:pt idx="0">
                  <c:v>Taleemabad</c:v>
                </c:pt>
                <c:pt idx="1">
                  <c:v>Endline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'MELQO Child'!$B$4:$B$6</c:f>
              <c:strCache>
                <c:ptCount val="3"/>
                <c:pt idx="0">
                  <c:v>Pre-Literacy</c:v>
                </c:pt>
                <c:pt idx="1">
                  <c:v>Pre-Numeracy</c:v>
                </c:pt>
                <c:pt idx="2">
                  <c:v>Motor Skills</c:v>
                </c:pt>
              </c:strCache>
            </c:strRef>
          </c:cat>
          <c:val>
            <c:numRef>
              <c:f>'MELQO Child'!$F$4:$F$6</c:f>
              <c:numCache>
                <c:formatCode>0.0%</c:formatCode>
                <c:ptCount val="3"/>
                <c:pt idx="0">
                  <c:v>1.6E-2</c:v>
                </c:pt>
                <c:pt idx="1">
                  <c:v>0.04</c:v>
                </c:pt>
                <c:pt idx="2">
                  <c:v>3.4000000000000002E-2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18-7F4E-B8C8-95CF2AFA6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256767"/>
        <c:axId val="1075291903"/>
      </c:barChart>
      <c:catAx>
        <c:axId val="107525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91903"/>
        <c:crosses val="autoZero"/>
        <c:auto val="1"/>
        <c:lblAlgn val="ctr"/>
        <c:lblOffset val="100"/>
        <c:noMultiLvlLbl val="0"/>
      </c:catAx>
      <c:valAx>
        <c:axId val="1075291903"/>
        <c:scaling>
          <c:orientation val="minMax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25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'truncated sample'!$D$3</c:f>
              <c:strCache>
                <c:ptCount val="1"/>
                <c:pt idx="0">
                  <c:v>Grade 1 - 3 Baseline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sample'!$D$4:$D$6</c:f>
              <c:numCache>
                <c:formatCode>0.0%</c:formatCode>
                <c:ptCount val="3"/>
                <c:pt idx="0">
                  <c:v>0.22</c:v>
                </c:pt>
                <c:pt idx="1">
                  <c:v>-5.9999999999999995E-4</c:v>
                </c:pt>
                <c:pt idx="2">
                  <c:v>0.1318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6-F044-A935-D0E4E84FCBA4}"/>
            </c:ext>
          </c:extLst>
        </c:ser>
        <c:ser>
          <c:idx val="1"/>
          <c:order val="1"/>
          <c:tx>
            <c:strRef>
              <c:f>'truncated sample'!$E$3</c:f>
              <c:strCache>
                <c:ptCount val="1"/>
                <c:pt idx="0">
                  <c:v>Grade 1 - 3 Endline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'truncated sample'!$C$4:$C$6</c:f>
              <c:strCache>
                <c:ptCount val="3"/>
                <c:pt idx="0">
                  <c:v>English</c:v>
                </c:pt>
                <c:pt idx="1">
                  <c:v>Maths</c:v>
                </c:pt>
                <c:pt idx="2">
                  <c:v>Urdu</c:v>
                </c:pt>
              </c:strCache>
            </c:strRef>
          </c:cat>
          <c:val>
            <c:numRef>
              <c:f>'truncated sample'!$E$4:$E$6</c:f>
              <c:numCache>
                <c:formatCode>0.0%</c:formatCode>
                <c:ptCount val="3"/>
                <c:pt idx="0">
                  <c:v>0.17849999999999999</c:v>
                </c:pt>
                <c:pt idx="1">
                  <c:v>3.9899999999999998E-2</c:v>
                </c:pt>
                <c:pt idx="2">
                  <c:v>0.11566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6-F044-A935-D0E4E84FC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059696"/>
        <c:axId val="969591696"/>
      </c:barChart>
      <c:catAx>
        <c:axId val="540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69591696"/>
        <c:crosses val="autoZero"/>
        <c:auto val="1"/>
        <c:lblAlgn val="ctr"/>
        <c:lblOffset val="100"/>
        <c:noMultiLvlLbl val="0"/>
      </c:catAx>
      <c:valAx>
        <c:axId val="969591696"/>
        <c:scaling>
          <c:orientation val="minMax"/>
          <c:max val="0.23"/>
          <c:min val="-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0059696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520614</xdr:colOff>
      <xdr:row>14</xdr:row>
      <xdr:rowOff>175876</xdr:rowOff>
    </xdr:from>
    <xdr:to>
      <xdr:col>10</xdr:col>
      <xdr:colOff>661726</xdr:colOff>
      <xdr:row>31</xdr:row>
      <xdr:rowOff>64141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D004B-DA8A-3143-99E1-008651B4B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558799</xdr:colOff>
      <xdr:row>6</xdr:row>
      <xdr:rowOff>59266</xdr:rowOff>
    </xdr:from>
    <xdr:to>
      <xdr:col>33</xdr:col>
      <xdr:colOff>694267</xdr:colOff>
      <xdr:row>28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43447EC-9577-404C-8DB0-FFB76F188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84666</xdr:colOff>
      <xdr:row>9</xdr:row>
      <xdr:rowOff>8466</xdr:rowOff>
    </xdr:from>
    <xdr:to>
      <xdr:col>20</xdr:col>
      <xdr:colOff>355600</xdr:colOff>
      <xdr:row>30</xdr:row>
      <xdr:rowOff>118533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CCED43-F13C-EB4C-A4B4-F8FF749E6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127000</xdr:rowOff>
    </xdr:from>
    <xdr:to>
      <xdr:col>9</xdr:col>
      <xdr:colOff>749300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5CFFA-B1D1-454F-8998-BCD134F5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177800</xdr:colOff>
      <xdr:row>9</xdr:row>
      <xdr:rowOff>127000</xdr:rowOff>
    </xdr:from>
    <xdr:to>
      <xdr:col>19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A174D-4DFC-D14E-B2A9-0C1B76EEB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196850</xdr:colOff>
      <xdr:row>2</xdr:row>
      <xdr:rowOff>95250</xdr:rowOff>
    </xdr:from>
    <xdr:to>
      <xdr:col>20</xdr:col>
      <xdr:colOff>186266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FFCC2-223E-434A-8B64-94A4BD02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908050</xdr:colOff>
      <xdr:row>12</xdr:row>
      <xdr:rowOff>152400</xdr:rowOff>
    </xdr:from>
    <xdr:to>
      <xdr:col>9</xdr:col>
      <xdr:colOff>787400</xdr:colOff>
      <xdr:row>28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70A687-C46C-AF45-B0CA-F05D4C57F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107950</xdr:rowOff>
    </xdr:from>
    <xdr:to>
      <xdr:col>16</xdr:col>
      <xdr:colOff>520700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518BB-DA96-C747-8A24-B9566B55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0</xdr:row>
      <xdr:rowOff>196850</xdr:rowOff>
    </xdr:from>
    <xdr:to>
      <xdr:col>13</xdr:col>
      <xdr:colOff>444500</xdr:colOff>
      <xdr:row>15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C1CD4-9133-AB47-BF19-CAEC57211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25</xdr:row>
      <xdr:rowOff>19050</xdr:rowOff>
    </xdr:from>
    <xdr:to>
      <xdr:col>14</xdr:col>
      <xdr:colOff>266700</xdr:colOff>
      <xdr:row>40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8380B9-21EF-0142-BF09-1E050F8C7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266700</xdr:colOff>
      <xdr:row>21</xdr:row>
      <xdr:rowOff>69850</xdr:rowOff>
    </xdr:from>
    <xdr:to>
      <xdr:col>7</xdr:col>
      <xdr:colOff>63500</xdr:colOff>
      <xdr:row>37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558AB8-9F3A-E044-9BB6-34447B0D6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1</xdr:row>
      <xdr:rowOff>57150</xdr:rowOff>
    </xdr:from>
    <xdr:to>
      <xdr:col>14</xdr:col>
      <xdr:colOff>622300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25207A-E90A-5B48-A13D-CE07B350B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165100</xdr:colOff>
      <xdr:row>23</xdr:row>
      <xdr:rowOff>196850</xdr:rowOff>
    </xdr:from>
    <xdr:to>
      <xdr:col>16</xdr:col>
      <xdr:colOff>368300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CFB7A9-CC79-254A-9823-0DF7BB2A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203200</xdr:colOff>
      <xdr:row>31</xdr:row>
      <xdr:rowOff>6350</xdr:rowOff>
    </xdr:from>
    <xdr:to>
      <xdr:col>8</xdr:col>
      <xdr:colOff>457200</xdr:colOff>
      <xdr:row>48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E10BDD-1C78-2747-9A0C-4DCC77BBF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8"/>
  <sheetViews>
    <sheetView topLeftCell="K1" zoomScale="75" workbookViewId="0">
      <selection activeCell="Z37" sqref="Z37"/>
    </sheetView>
  </sheetViews>
  <sheetFormatPr baseColWidth="10" defaultRowHeight="16"/>
  <cols>
    <col min="14" max="14" width="8.1640625" bestFit="1" customWidth="1"/>
    <col min="15" max="16" width="13" bestFit="1" customWidth="1"/>
    <col min="17" max="18" width="12.33203125" bestFit="1" customWidth="1"/>
  </cols>
  <sheetData>
    <row r="1" spans="2:25">
      <c r="C1" s="24" t="s">
        <v>24</v>
      </c>
      <c r="D1" s="24"/>
      <c r="E1" s="24"/>
      <c r="F1" s="24"/>
      <c r="G1" s="24" t="s">
        <v>25</v>
      </c>
      <c r="H1" s="24"/>
      <c r="I1" s="24"/>
      <c r="J1" s="24"/>
      <c r="O1" s="24" t="s">
        <v>24</v>
      </c>
      <c r="P1" s="24"/>
      <c r="Q1" s="24"/>
      <c r="R1" s="24"/>
      <c r="S1" s="15"/>
      <c r="T1" s="15"/>
      <c r="V1" s="24" t="s">
        <v>24</v>
      </c>
      <c r="W1" s="24"/>
      <c r="X1" s="24"/>
      <c r="Y1" s="24"/>
    </row>
    <row r="2" spans="2:25">
      <c r="B2" s="1"/>
      <c r="C2" s="1" t="s">
        <v>3</v>
      </c>
      <c r="D2" s="1" t="s">
        <v>4</v>
      </c>
      <c r="E2" s="1" t="s">
        <v>5</v>
      </c>
      <c r="F2" s="1" t="s">
        <v>6</v>
      </c>
      <c r="G2" s="1" t="s">
        <v>3</v>
      </c>
      <c r="H2" s="1" t="s">
        <v>4</v>
      </c>
      <c r="I2" s="1" t="s">
        <v>5</v>
      </c>
      <c r="J2" s="1" t="s">
        <v>6</v>
      </c>
      <c r="N2" s="1"/>
      <c r="O2" s="1" t="s">
        <v>3</v>
      </c>
      <c r="P2" s="1" t="s">
        <v>4</v>
      </c>
      <c r="Q2" s="1"/>
      <c r="R2" s="1"/>
      <c r="S2" s="1"/>
      <c r="T2" s="1"/>
      <c r="U2" s="1"/>
      <c r="V2" s="1" t="s">
        <v>5</v>
      </c>
      <c r="W2" s="1" t="s">
        <v>6</v>
      </c>
      <c r="X2" s="1"/>
      <c r="Y2" s="1"/>
    </row>
    <row r="3" spans="2:25">
      <c r="B3" s="1" t="s">
        <v>0</v>
      </c>
      <c r="C3" s="12">
        <v>0.27650000000000002</v>
      </c>
      <c r="D3" s="12">
        <v>0.17249999999999999</v>
      </c>
      <c r="E3" s="12">
        <v>-3.56E-2</v>
      </c>
      <c r="F3" s="12">
        <f>2.55/100</f>
        <v>2.5499999999999998E-2</v>
      </c>
      <c r="G3" s="14">
        <v>-7.0000000000000001E-3</v>
      </c>
      <c r="H3" s="14">
        <v>0.22900000000000001</v>
      </c>
      <c r="I3" s="14">
        <v>1.6E-2</v>
      </c>
      <c r="J3" s="14">
        <v>3.5999999999999997E-2</v>
      </c>
      <c r="N3" s="1" t="s">
        <v>0</v>
      </c>
      <c r="O3" s="12">
        <v>0.27650000000000002</v>
      </c>
      <c r="P3" s="12">
        <v>0.17249999999999999</v>
      </c>
      <c r="Q3" s="14"/>
      <c r="R3" s="14"/>
      <c r="S3" s="14"/>
      <c r="T3" s="14"/>
      <c r="U3" s="1" t="s">
        <v>0</v>
      </c>
      <c r="V3" s="12">
        <v>-3.56E-2</v>
      </c>
      <c r="W3" s="12">
        <f>2.55/100</f>
        <v>2.5499999999999998E-2</v>
      </c>
      <c r="X3" s="14"/>
      <c r="Y3" s="14"/>
    </row>
    <row r="4" spans="2:25">
      <c r="B4" s="1" t="s">
        <v>1</v>
      </c>
      <c r="C4" s="12">
        <f>-0.98/100</f>
        <v>-9.7999999999999997E-3</v>
      </c>
      <c r="D4" s="13">
        <f>-3.17/100</f>
        <v>-3.1699999999999999E-2</v>
      </c>
      <c r="E4" s="12">
        <f>27.09/100</f>
        <v>0.27089999999999997</v>
      </c>
      <c r="F4" s="12">
        <f>4.77/100</f>
        <v>4.7699999999999992E-2</v>
      </c>
      <c r="G4" s="14">
        <v>-1.7999999999999999E-2</v>
      </c>
      <c r="H4" s="14">
        <v>-2.9000000000000001E-2</v>
      </c>
      <c r="I4" s="14">
        <v>1.9E-2</v>
      </c>
      <c r="J4" s="14">
        <v>1.4999999999999999E-2</v>
      </c>
      <c r="N4" s="1" t="s">
        <v>1</v>
      </c>
      <c r="O4" s="12">
        <f>-0.98/100</f>
        <v>-9.7999999999999997E-3</v>
      </c>
      <c r="P4" s="13">
        <f>-3.17/100</f>
        <v>-3.1699999999999999E-2</v>
      </c>
      <c r="Q4" s="14"/>
      <c r="R4" s="14"/>
      <c r="S4" s="14"/>
      <c r="T4" s="14"/>
      <c r="U4" s="1" t="s">
        <v>1</v>
      </c>
      <c r="V4" s="12">
        <f>27.09/100</f>
        <v>0.27089999999999997</v>
      </c>
      <c r="W4" s="12">
        <f>4.77/100</f>
        <v>4.7699999999999992E-2</v>
      </c>
      <c r="X4" s="14"/>
      <c r="Y4" s="14"/>
    </row>
    <row r="5" spans="2:25">
      <c r="B5" s="1" t="s">
        <v>2</v>
      </c>
      <c r="C5" s="12">
        <f>17.33/100</f>
        <v>0.17329999999999998</v>
      </c>
      <c r="D5" s="12">
        <f>8.285/100</f>
        <v>8.2850000000000007E-2</v>
      </c>
      <c r="E5" s="12">
        <f>10.76/100</f>
        <v>0.1076</v>
      </c>
      <c r="F5" s="12">
        <f>13.48/100</f>
        <v>0.1348</v>
      </c>
      <c r="G5" s="14">
        <v>-0.13600000000000001</v>
      </c>
      <c r="H5" s="14">
        <v>0.14599999999999999</v>
      </c>
      <c r="I5" s="14">
        <v>-8.6999999999999994E-2</v>
      </c>
      <c r="J5" s="14">
        <v>2.1999999999999999E-2</v>
      </c>
      <c r="N5" s="1" t="s">
        <v>2</v>
      </c>
      <c r="O5" s="12">
        <f>17.33/100</f>
        <v>0.17329999999999998</v>
      </c>
      <c r="P5" s="12">
        <f>8.285/100</f>
        <v>8.2850000000000007E-2</v>
      </c>
      <c r="Q5" s="14"/>
      <c r="R5" s="14"/>
      <c r="S5" s="14"/>
      <c r="T5" s="14"/>
      <c r="U5" s="1" t="s">
        <v>2</v>
      </c>
      <c r="V5" s="12">
        <f>10.76/100</f>
        <v>0.1076</v>
      </c>
      <c r="W5" s="12">
        <f>13.48/100</f>
        <v>0.1348</v>
      </c>
      <c r="X5" s="14"/>
      <c r="Y5" s="14"/>
    </row>
    <row r="6" spans="2:25">
      <c r="B6" s="1"/>
      <c r="C6" s="14"/>
      <c r="D6" s="14"/>
      <c r="E6" s="14"/>
      <c r="F6" s="14"/>
      <c r="G6" s="14"/>
      <c r="H6" s="14"/>
      <c r="I6" s="14"/>
      <c r="J6" s="14"/>
      <c r="N6" s="1"/>
      <c r="O6" s="14"/>
      <c r="P6" s="14"/>
      <c r="Q6" s="14"/>
      <c r="R6" s="14"/>
    </row>
    <row r="7" spans="2:25">
      <c r="B7" s="1"/>
      <c r="C7" s="14"/>
      <c r="D7" s="14"/>
      <c r="E7" s="14"/>
      <c r="F7" s="14"/>
    </row>
    <row r="8" spans="2:25">
      <c r="B8" s="1"/>
      <c r="C8" s="14"/>
      <c r="D8" s="14"/>
      <c r="E8" s="14"/>
      <c r="F8" s="14"/>
    </row>
  </sheetData>
  <mergeCells count="6">
    <mergeCell ref="X1:Y1"/>
    <mergeCell ref="C1:F1"/>
    <mergeCell ref="G1:J1"/>
    <mergeCell ref="O1:P1"/>
    <mergeCell ref="Q1:R1"/>
    <mergeCell ref="V1:W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G34" sqref="G34"/>
    </sheetView>
  </sheetViews>
  <sheetFormatPr baseColWidth="10" defaultRowHeight="16"/>
  <sheetData>
    <row r="2" spans="2:13">
      <c r="C2" s="24" t="s">
        <v>24</v>
      </c>
      <c r="D2" s="24"/>
      <c r="E2" s="24" t="s">
        <v>25</v>
      </c>
      <c r="F2" s="24"/>
      <c r="G2" s="15"/>
      <c r="H2" s="15"/>
      <c r="J2" s="24" t="s">
        <v>24</v>
      </c>
      <c r="K2" s="24"/>
      <c r="L2" s="24" t="s">
        <v>25</v>
      </c>
      <c r="M2" s="24"/>
    </row>
    <row r="3" spans="2:13">
      <c r="B3" s="1"/>
      <c r="C3" s="1" t="s">
        <v>3</v>
      </c>
      <c r="D3" s="1" t="s">
        <v>4</v>
      </c>
      <c r="E3" s="1" t="s">
        <v>3</v>
      </c>
      <c r="F3" s="1" t="s">
        <v>4</v>
      </c>
      <c r="G3" s="1"/>
      <c r="H3" s="1"/>
      <c r="I3" s="1"/>
      <c r="J3" s="1" t="s">
        <v>5</v>
      </c>
      <c r="K3" s="1" t="s">
        <v>6</v>
      </c>
      <c r="L3" s="1" t="s">
        <v>5</v>
      </c>
      <c r="M3" s="1" t="s">
        <v>6</v>
      </c>
    </row>
    <row r="4" spans="2:13">
      <c r="B4" s="1" t="s">
        <v>0</v>
      </c>
      <c r="C4" s="12">
        <v>0.24809999999999999</v>
      </c>
      <c r="D4" s="12">
        <v>1.6000000000000001E-3</v>
      </c>
      <c r="E4" s="19">
        <v>-7.0000000000000001E-3</v>
      </c>
      <c r="F4" s="19">
        <v>0.22900000000000001</v>
      </c>
      <c r="G4" s="14"/>
      <c r="H4" s="14"/>
      <c r="I4" s="23" t="s">
        <v>0</v>
      </c>
      <c r="J4" s="12">
        <v>2.5700000000000001E-2</v>
      </c>
      <c r="K4" s="12">
        <v>2.9600000000000001E-2</v>
      </c>
      <c r="L4" s="19">
        <v>1.6E-2</v>
      </c>
      <c r="M4" s="19">
        <v>3.5999999999999997E-2</v>
      </c>
    </row>
    <row r="5" spans="2:13">
      <c r="B5" s="1" t="s">
        <v>1</v>
      </c>
      <c r="C5" s="12">
        <v>-3.0099999999999998E-2</v>
      </c>
      <c r="D5" s="13">
        <v>2.0000000000000001E-4</v>
      </c>
      <c r="E5" s="19">
        <v>-1.7999999999999999E-2</v>
      </c>
      <c r="F5" s="19">
        <v>-2.9000000000000001E-2</v>
      </c>
      <c r="G5" s="14"/>
      <c r="H5" s="14"/>
      <c r="I5" s="23" t="s">
        <v>1</v>
      </c>
      <c r="J5" s="12">
        <v>0.2039</v>
      </c>
      <c r="K5" s="12">
        <v>0.02</v>
      </c>
      <c r="L5" s="19">
        <v>1.9E-2</v>
      </c>
      <c r="M5" s="19">
        <v>1.4999999999999999E-2</v>
      </c>
    </row>
    <row r="6" spans="2:13">
      <c r="B6" s="1" t="s">
        <v>2</v>
      </c>
      <c r="C6" s="12">
        <v>0.14990000000000001</v>
      </c>
      <c r="D6" s="12">
        <v>8.2600000000000007E-2</v>
      </c>
      <c r="E6" s="19">
        <v>-0.13600000000000001</v>
      </c>
      <c r="F6" s="19">
        <v>0.14599999999999999</v>
      </c>
      <c r="G6" s="14"/>
      <c r="H6" s="14"/>
      <c r="I6" s="23" t="s">
        <v>2</v>
      </c>
      <c r="J6" s="12">
        <v>0.1424</v>
      </c>
      <c r="K6" s="12">
        <v>0.12740000000000001</v>
      </c>
      <c r="L6" s="19">
        <v>-8.6999999999999994E-2</v>
      </c>
      <c r="M6" s="19">
        <v>2.1999999999999999E-2</v>
      </c>
    </row>
  </sheetData>
  <mergeCells count="4">
    <mergeCell ref="C2:D2"/>
    <mergeCell ref="E2:F2"/>
    <mergeCell ref="J2:K2"/>
    <mergeCell ref="L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zoomScale="75" workbookViewId="0">
      <selection activeCell="I36" sqref="I36"/>
    </sheetView>
  </sheetViews>
  <sheetFormatPr baseColWidth="10" defaultRowHeight="16"/>
  <cols>
    <col min="2" max="2" width="13.5" customWidth="1"/>
  </cols>
  <sheetData>
    <row r="2" spans="2:6">
      <c r="C2" s="24" t="s">
        <v>24</v>
      </c>
      <c r="D2" s="24"/>
      <c r="E2" s="24" t="s">
        <v>25</v>
      </c>
      <c r="F2" s="24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5.8099999999999999E-2</v>
      </c>
      <c r="D4" s="12">
        <v>-5.4999999999999997E-3</v>
      </c>
      <c r="E4" s="19">
        <v>-3.5000000000000001E-3</v>
      </c>
      <c r="F4" s="19">
        <v>1.6E-2</v>
      </c>
    </row>
    <row r="5" spans="2:6">
      <c r="B5" s="8" t="s">
        <v>22</v>
      </c>
      <c r="C5" s="12">
        <v>2.64E-2</v>
      </c>
      <c r="D5" s="13">
        <v>3.7400000000000003E-2</v>
      </c>
      <c r="E5" s="19">
        <v>0.06</v>
      </c>
      <c r="F5" s="19">
        <v>0.04</v>
      </c>
    </row>
    <row r="6" spans="2:6">
      <c r="B6" s="8" t="s">
        <v>23</v>
      </c>
      <c r="C6" s="12">
        <v>1.0500000000000001E-2</v>
      </c>
      <c r="D6" s="12">
        <v>3.95E-2</v>
      </c>
      <c r="E6" s="19">
        <v>-1.5800000000000002E-2</v>
      </c>
      <c r="F6" s="19">
        <v>3.4000000000000002E-2</v>
      </c>
    </row>
    <row r="7" spans="2:6">
      <c r="B7" s="9"/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D18" sqref="D18"/>
    </sheetView>
  </sheetViews>
  <sheetFormatPr baseColWidth="10" defaultRowHeight="16"/>
  <cols>
    <col min="2" max="2" width="12.6640625" bestFit="1" customWidth="1"/>
  </cols>
  <sheetData>
    <row r="2" spans="2:6">
      <c r="C2" s="24" t="s">
        <v>24</v>
      </c>
      <c r="D2" s="24"/>
      <c r="E2" s="24" t="s">
        <v>25</v>
      </c>
      <c r="F2" s="24"/>
    </row>
    <row r="3" spans="2:6">
      <c r="B3" s="1"/>
      <c r="C3" s="1" t="s">
        <v>7</v>
      </c>
      <c r="D3" s="1" t="s">
        <v>8</v>
      </c>
      <c r="E3" s="1" t="s">
        <v>7</v>
      </c>
      <c r="F3" s="1" t="s">
        <v>8</v>
      </c>
    </row>
    <row r="4" spans="2:6">
      <c r="B4" s="4" t="s">
        <v>21</v>
      </c>
      <c r="C4" s="12">
        <v>3.1300000000000001E-2</v>
      </c>
      <c r="D4" s="12">
        <v>3.2500000000000001E-2</v>
      </c>
      <c r="E4" s="19">
        <v>-3.5000000000000001E-3</v>
      </c>
      <c r="F4" s="19">
        <v>1.6E-2</v>
      </c>
    </row>
    <row r="5" spans="2:6">
      <c r="B5" s="8" t="s">
        <v>22</v>
      </c>
      <c r="C5" s="12">
        <v>3.0599999999999999E-2</v>
      </c>
      <c r="D5" s="13">
        <v>3.7900000000000003E-2</v>
      </c>
      <c r="E5" s="19">
        <v>0.06</v>
      </c>
      <c r="F5" s="19">
        <v>0.04</v>
      </c>
    </row>
    <row r="6" spans="2:6">
      <c r="B6" s="8" t="s">
        <v>23</v>
      </c>
      <c r="C6" s="12">
        <v>-4.5100000000000001E-2</v>
      </c>
      <c r="D6" s="12">
        <v>8.2699999999999996E-2</v>
      </c>
      <c r="E6" s="19">
        <v>-1.5800000000000002E-2</v>
      </c>
      <c r="F6" s="19">
        <v>3.4000000000000002E-2</v>
      </c>
    </row>
  </sheetData>
  <mergeCells count="2">
    <mergeCell ref="C2:D2"/>
    <mergeCell ref="E2:F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9"/>
  <sheetViews>
    <sheetView workbookViewId="0">
      <selection activeCell="Q15" sqref="Q15"/>
    </sheetView>
  </sheetViews>
  <sheetFormatPr baseColWidth="10" defaultRowHeight="16"/>
  <sheetData>
    <row r="2" spans="3:7">
      <c r="D2" s="15"/>
      <c r="E2" s="15"/>
      <c r="F2" s="15"/>
      <c r="G2" s="15"/>
    </row>
    <row r="3" spans="3:7">
      <c r="C3" s="1"/>
      <c r="D3" s="1" t="s">
        <v>28</v>
      </c>
      <c r="E3" s="1" t="s">
        <v>29</v>
      </c>
      <c r="F3" s="1"/>
      <c r="G3" s="1"/>
    </row>
    <row r="4" spans="3:7">
      <c r="C4" s="1" t="s">
        <v>0</v>
      </c>
      <c r="D4" s="12">
        <v>0.22</v>
      </c>
      <c r="E4" s="12">
        <v>0.17849999999999999</v>
      </c>
      <c r="F4" s="12"/>
      <c r="G4" s="12"/>
    </row>
    <row r="5" spans="3:7">
      <c r="C5" s="1" t="s">
        <v>1</v>
      </c>
      <c r="D5" s="12">
        <v>-5.9999999999999995E-4</v>
      </c>
      <c r="E5" s="13">
        <v>3.9899999999999998E-2</v>
      </c>
      <c r="F5" s="12"/>
      <c r="G5" s="12"/>
    </row>
    <row r="6" spans="3:7">
      <c r="C6" s="1" t="s">
        <v>2</v>
      </c>
      <c r="D6" s="12">
        <v>0.1318</v>
      </c>
      <c r="E6" s="12">
        <v>0.11566</v>
      </c>
      <c r="F6" s="12"/>
      <c r="G6" s="12"/>
    </row>
    <row r="7" spans="3:7">
      <c r="D7" s="16"/>
      <c r="E7" s="16"/>
    </row>
    <row r="9" spans="3:7">
      <c r="D9" s="15"/>
      <c r="E9" s="15"/>
      <c r="F9" s="15"/>
      <c r="G9" s="15"/>
    </row>
    <row r="10" spans="3:7">
      <c r="C10" s="1"/>
      <c r="D10" s="1" t="s">
        <v>30</v>
      </c>
      <c r="E10" s="1" t="s">
        <v>31</v>
      </c>
      <c r="F10" s="1"/>
      <c r="G10" s="1"/>
    </row>
    <row r="11" spans="3:7">
      <c r="C11" s="1" t="s">
        <v>0</v>
      </c>
      <c r="D11" s="12">
        <v>-4.1799999999999997E-2</v>
      </c>
      <c r="E11" s="12">
        <v>7.7100000000000002E-2</v>
      </c>
      <c r="F11" s="12"/>
      <c r="G11" s="12"/>
    </row>
    <row r="12" spans="3:7">
      <c r="C12" s="1" t="s">
        <v>1</v>
      </c>
      <c r="D12" s="12">
        <v>0.25190000000000001</v>
      </c>
      <c r="E12" s="12">
        <v>7.4999999999999997E-2</v>
      </c>
      <c r="F12" s="12"/>
      <c r="G12" s="12"/>
    </row>
    <row r="13" spans="3:7">
      <c r="C13" s="1" t="s">
        <v>2</v>
      </c>
      <c r="D13" s="12">
        <v>6.5500000000000003E-2</v>
      </c>
      <c r="E13" s="12">
        <v>0.19850000000000001</v>
      </c>
      <c r="F13" s="12"/>
      <c r="G13" s="12"/>
    </row>
    <row r="15" spans="3:7">
      <c r="D15" s="15"/>
      <c r="E15" s="15"/>
    </row>
    <row r="16" spans="3:7">
      <c r="C16" s="1"/>
      <c r="D16" s="1" t="s">
        <v>7</v>
      </c>
      <c r="E16" s="1" t="s">
        <v>8</v>
      </c>
    </row>
    <row r="17" spans="3:5">
      <c r="C17" s="4" t="s">
        <v>21</v>
      </c>
      <c r="D17" s="12">
        <v>7.9600000000000004E-2</v>
      </c>
      <c r="E17" s="12">
        <v>6.0600000000000001E-2</v>
      </c>
    </row>
    <row r="18" spans="3:5">
      <c r="C18" s="8" t="s">
        <v>22</v>
      </c>
      <c r="D18" s="12">
        <v>2.3099999999999999E-2</v>
      </c>
      <c r="E18" s="13">
        <v>2.6200000000000001E-2</v>
      </c>
    </row>
    <row r="19" spans="3:5">
      <c r="C19" s="8" t="s">
        <v>23</v>
      </c>
      <c r="D19" s="12">
        <v>5.5E-2</v>
      </c>
      <c r="E19" s="12">
        <v>3.5299999999999998E-2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G25" sqref="G25"/>
    </sheetView>
  </sheetViews>
  <sheetFormatPr baseColWidth="10" defaultRowHeight="16"/>
  <cols>
    <col min="2" max="2" width="12.6640625" bestFit="1" customWidth="1"/>
    <col min="3" max="3" width="17.5" bestFit="1" customWidth="1"/>
  </cols>
  <sheetData>
    <row r="3" spans="2:4">
      <c r="C3" s="15"/>
      <c r="D3" s="15"/>
    </row>
    <row r="4" spans="2:4">
      <c r="B4" s="1"/>
      <c r="C4" s="1" t="s">
        <v>28</v>
      </c>
      <c r="D4" s="1" t="s">
        <v>29</v>
      </c>
    </row>
    <row r="5" spans="2:4">
      <c r="B5" s="1" t="s">
        <v>0</v>
      </c>
      <c r="C5" s="12">
        <v>0.2135</v>
      </c>
      <c r="D5" s="12">
        <v>1.2999999999999999E-3</v>
      </c>
    </row>
    <row r="6" spans="2:4">
      <c r="B6" s="1" t="s">
        <v>1</v>
      </c>
      <c r="C6" s="12">
        <v>-2.3800000000000002E-2</v>
      </c>
      <c r="D6" s="13">
        <v>8.0000000000000004E-4</v>
      </c>
    </row>
    <row r="7" spans="2:4">
      <c r="B7" s="1" t="s">
        <v>2</v>
      </c>
      <c r="C7" s="12">
        <v>0.1101</v>
      </c>
      <c r="D7" s="12">
        <v>1.1000000000000001E-3</v>
      </c>
    </row>
    <row r="8" spans="2:4">
      <c r="C8" s="16"/>
      <c r="D8" s="16"/>
    </row>
    <row r="10" spans="2:4">
      <c r="C10" s="15"/>
      <c r="D10" s="15"/>
    </row>
    <row r="11" spans="2:4">
      <c r="B11" s="1"/>
      <c r="C11" s="1" t="s">
        <v>30</v>
      </c>
      <c r="D11" s="1" t="s">
        <v>31</v>
      </c>
    </row>
    <row r="12" spans="2:4">
      <c r="B12" s="1" t="s">
        <v>0</v>
      </c>
      <c r="C12" s="12">
        <v>3.2000000000000001E-2</v>
      </c>
      <c r="D12" s="12">
        <v>0.10630000000000001</v>
      </c>
    </row>
    <row r="13" spans="2:4">
      <c r="B13" s="1" t="s">
        <v>1</v>
      </c>
      <c r="C13" s="12">
        <v>0.23880000000000001</v>
      </c>
      <c r="D13" s="12">
        <v>2.58E-2</v>
      </c>
    </row>
    <row r="14" spans="2:4">
      <c r="B14" s="1" t="s">
        <v>2</v>
      </c>
      <c r="C14" s="12">
        <v>0.1429</v>
      </c>
      <c r="D14" s="12">
        <v>0.21240000000000001</v>
      </c>
    </row>
    <row r="16" spans="2:4">
      <c r="C16" s="15"/>
      <c r="D16" s="15"/>
    </row>
    <row r="17" spans="2:4">
      <c r="B17" s="1"/>
      <c r="C17" s="1" t="s">
        <v>7</v>
      </c>
      <c r="D17" s="1" t="s">
        <v>8</v>
      </c>
    </row>
    <row r="18" spans="2:4">
      <c r="B18" s="4" t="s">
        <v>21</v>
      </c>
      <c r="C18" s="12">
        <v>4.8300000000000003E-2</v>
      </c>
      <c r="D18" s="12">
        <v>7.5300000000000006E-2</v>
      </c>
    </row>
    <row r="19" spans="2:4">
      <c r="B19" s="8" t="s">
        <v>22</v>
      </c>
      <c r="C19" s="12">
        <v>6.3200000000000006E-2</v>
      </c>
      <c r="D19" s="13">
        <v>0.04</v>
      </c>
    </row>
    <row r="20" spans="2:4">
      <c r="B20" s="8" t="s">
        <v>23</v>
      </c>
      <c r="C20" s="12">
        <v>2.8799999999999999E-2</v>
      </c>
      <c r="D20" s="12">
        <v>9.1399999999999995E-2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B16" sqref="B16:G23"/>
    </sheetView>
  </sheetViews>
  <sheetFormatPr baseColWidth="10" defaultColWidth="15.83203125" defaultRowHeight="16"/>
  <cols>
    <col min="1" max="1" width="20.5" style="1" customWidth="1"/>
    <col min="2" max="2" width="12.33203125" style="1" customWidth="1"/>
    <col min="3" max="3" width="20" style="1" customWidth="1"/>
    <col min="4" max="7" width="11.83203125" style="1" customWidth="1"/>
    <col min="8" max="16384" width="15.83203125" style="1"/>
  </cols>
  <sheetData>
    <row r="3" spans="1:8" ht="20" customHeight="1">
      <c r="A3" s="4"/>
      <c r="B3" s="5"/>
      <c r="C3" s="2"/>
      <c r="D3" s="25" t="s">
        <v>7</v>
      </c>
      <c r="E3" s="25"/>
      <c r="F3" s="25" t="s">
        <v>8</v>
      </c>
      <c r="G3" s="26"/>
      <c r="H3" s="4"/>
    </row>
    <row r="4" spans="1:8" ht="20" customHeight="1">
      <c r="A4" s="4"/>
      <c r="B4" s="5"/>
      <c r="C4" s="2"/>
      <c r="D4" s="3" t="s">
        <v>9</v>
      </c>
      <c r="E4" s="3" t="s">
        <v>10</v>
      </c>
      <c r="F4" s="3" t="s">
        <v>9</v>
      </c>
      <c r="G4" s="6" t="s">
        <v>10</v>
      </c>
      <c r="H4" s="4"/>
    </row>
    <row r="5" spans="1:8" ht="20" customHeight="1">
      <c r="A5" s="4"/>
      <c r="B5" s="27" t="s">
        <v>11</v>
      </c>
      <c r="C5" s="3" t="s">
        <v>12</v>
      </c>
      <c r="D5" s="10">
        <v>20.628</v>
      </c>
      <c r="E5" s="10">
        <v>48.277999999999999</v>
      </c>
      <c r="F5" s="10">
        <v>11.909000000000001</v>
      </c>
      <c r="G5" s="11">
        <v>29.158999999999999</v>
      </c>
      <c r="H5" s="4"/>
    </row>
    <row r="6" spans="1:8" ht="20" customHeight="1">
      <c r="A6" s="4"/>
      <c r="B6" s="27"/>
      <c r="C6" s="3" t="s">
        <v>13</v>
      </c>
      <c r="D6" s="10">
        <v>29.216999999999999</v>
      </c>
      <c r="E6" s="10">
        <v>28.236999999999998</v>
      </c>
      <c r="F6" s="10">
        <v>27.759</v>
      </c>
      <c r="G6" s="11">
        <v>24.584</v>
      </c>
      <c r="H6" s="4"/>
    </row>
    <row r="7" spans="1:8" ht="20" customHeight="1">
      <c r="A7" s="4"/>
      <c r="B7" s="27"/>
      <c r="C7" s="3" t="s">
        <v>14</v>
      </c>
      <c r="D7" s="10">
        <v>6.61</v>
      </c>
      <c r="E7" s="10">
        <v>23.937000000000001</v>
      </c>
      <c r="F7" s="10">
        <v>14.226000000000001</v>
      </c>
      <c r="G7" s="11">
        <v>22.512</v>
      </c>
      <c r="H7" s="4"/>
    </row>
    <row r="8" spans="1:8" ht="20" customHeight="1">
      <c r="A8" s="4"/>
      <c r="B8" s="27" t="s">
        <v>15</v>
      </c>
      <c r="C8" s="3" t="s">
        <v>16</v>
      </c>
      <c r="D8" s="10">
        <v>8.1839999999999993</v>
      </c>
      <c r="E8" s="10">
        <v>4.6230000000000002</v>
      </c>
      <c r="F8" s="10">
        <v>10.204000000000001</v>
      </c>
      <c r="G8" s="11">
        <v>12.757999999999999</v>
      </c>
      <c r="H8" s="4"/>
    </row>
    <row r="9" spans="1:8" ht="20" customHeight="1">
      <c r="A9" s="4"/>
      <c r="B9" s="27"/>
      <c r="C9" s="3" t="s">
        <v>13</v>
      </c>
      <c r="D9" s="10">
        <v>28.821000000000002</v>
      </c>
      <c r="E9" s="10">
        <v>55.91</v>
      </c>
      <c r="F9" s="10">
        <v>58.9</v>
      </c>
      <c r="G9" s="11">
        <v>63.664999999999999</v>
      </c>
      <c r="H9" s="4"/>
    </row>
    <row r="10" spans="1:8" ht="20" customHeight="1">
      <c r="A10" s="4"/>
      <c r="B10" s="27"/>
      <c r="C10" s="3" t="s">
        <v>14</v>
      </c>
      <c r="D10" s="10">
        <v>60.37</v>
      </c>
      <c r="E10" s="10">
        <v>71.126000000000005</v>
      </c>
      <c r="F10" s="10">
        <v>56.581000000000003</v>
      </c>
      <c r="G10" s="11">
        <v>70.063999999999993</v>
      </c>
      <c r="H10" s="4"/>
    </row>
    <row r="11" spans="1:8" ht="20" customHeight="1">
      <c r="A11" s="4"/>
      <c r="B11" s="28" t="s">
        <v>17</v>
      </c>
      <c r="C11" s="7" t="s">
        <v>18</v>
      </c>
      <c r="D11" s="10">
        <v>53.984000000000002</v>
      </c>
      <c r="E11" s="10">
        <v>59.798000000000002</v>
      </c>
      <c r="F11" s="10">
        <v>57.149000000000001</v>
      </c>
      <c r="G11" s="11">
        <v>56.588999999999999</v>
      </c>
      <c r="H11" s="4"/>
    </row>
    <row r="12" spans="1:8" ht="20" customHeight="1">
      <c r="A12" s="4"/>
      <c r="B12" s="28"/>
      <c r="C12" s="7" t="s">
        <v>19</v>
      </c>
      <c r="D12" s="10">
        <v>65.637</v>
      </c>
      <c r="E12" s="10">
        <v>68.278000000000006</v>
      </c>
      <c r="F12" s="10">
        <v>59.835999999999999</v>
      </c>
      <c r="G12" s="11">
        <v>63.576000000000001</v>
      </c>
      <c r="H12" s="4"/>
    </row>
    <row r="13" spans="1:8" ht="20" customHeight="1">
      <c r="A13" s="4"/>
      <c r="B13" s="28"/>
      <c r="C13" s="7" t="s">
        <v>20</v>
      </c>
      <c r="D13" s="10">
        <v>72.106999999999999</v>
      </c>
      <c r="E13" s="10">
        <v>73.159000000000006</v>
      </c>
      <c r="F13" s="10">
        <v>66.819999999999993</v>
      </c>
      <c r="G13" s="11">
        <v>70.769000000000005</v>
      </c>
      <c r="H13" s="4"/>
    </row>
    <row r="16" spans="1:8" ht="20" customHeight="1">
      <c r="B16" s="5"/>
      <c r="C16" s="2"/>
      <c r="D16" s="25" t="s">
        <v>7</v>
      </c>
      <c r="E16" s="25"/>
      <c r="F16" s="25" t="s">
        <v>8</v>
      </c>
      <c r="G16" s="26"/>
    </row>
    <row r="17" spans="2:7" ht="20" customHeight="1">
      <c r="B17" s="5"/>
      <c r="C17" s="2"/>
      <c r="D17" s="3" t="s">
        <v>9</v>
      </c>
      <c r="E17" s="3" t="s">
        <v>10</v>
      </c>
      <c r="F17" s="3" t="s">
        <v>9</v>
      </c>
      <c r="G17" s="6" t="s">
        <v>10</v>
      </c>
    </row>
    <row r="18" spans="2:7" ht="20" customHeight="1">
      <c r="B18" s="27" t="s">
        <v>11</v>
      </c>
      <c r="C18" s="3" t="s">
        <v>26</v>
      </c>
      <c r="D18" s="17">
        <v>672</v>
      </c>
      <c r="E18" s="17">
        <v>1226</v>
      </c>
      <c r="F18" s="17">
        <v>1497</v>
      </c>
      <c r="G18" s="18">
        <v>939</v>
      </c>
    </row>
    <row r="19" spans="2:7" ht="20" customHeight="1">
      <c r="B19" s="27"/>
      <c r="C19" s="3" t="s">
        <v>27</v>
      </c>
      <c r="D19" s="10">
        <v>56.25</v>
      </c>
      <c r="E19" s="10">
        <v>50.31</v>
      </c>
      <c r="F19" s="10">
        <v>50.37</v>
      </c>
      <c r="G19" s="11">
        <v>50.37</v>
      </c>
    </row>
    <row r="20" spans="2:7" ht="20" customHeight="1">
      <c r="B20" s="27" t="s">
        <v>15</v>
      </c>
      <c r="C20" s="3" t="s">
        <v>26</v>
      </c>
      <c r="D20" s="17">
        <v>360</v>
      </c>
      <c r="E20" s="17">
        <v>633</v>
      </c>
      <c r="F20" s="17">
        <v>1126</v>
      </c>
      <c r="G20" s="18">
        <v>738</v>
      </c>
    </row>
    <row r="21" spans="2:7" ht="20" customHeight="1">
      <c r="B21" s="27"/>
      <c r="C21" s="3" t="s">
        <v>27</v>
      </c>
      <c r="D21" s="10">
        <v>64.62</v>
      </c>
      <c r="E21" s="10">
        <v>49.55</v>
      </c>
      <c r="F21" s="10">
        <v>53.46</v>
      </c>
      <c r="G21" s="11">
        <v>53.25</v>
      </c>
    </row>
    <row r="22" spans="2:7" ht="20" customHeight="1">
      <c r="B22" s="28" t="s">
        <v>17</v>
      </c>
      <c r="C22" s="3" t="s">
        <v>26</v>
      </c>
      <c r="D22" s="17">
        <v>797</v>
      </c>
      <c r="E22" s="17">
        <v>1036</v>
      </c>
      <c r="F22" s="17">
        <v>2562</v>
      </c>
      <c r="G22" s="18">
        <v>1666</v>
      </c>
    </row>
    <row r="23" spans="2:7" ht="20" customHeight="1">
      <c r="B23" s="28"/>
      <c r="C23" s="3" t="s">
        <v>27</v>
      </c>
      <c r="D23" s="10">
        <v>54.83</v>
      </c>
      <c r="E23" s="10">
        <v>49.52</v>
      </c>
      <c r="F23" s="10">
        <v>54.25</v>
      </c>
      <c r="G23" s="11">
        <v>49.88</v>
      </c>
    </row>
  </sheetData>
  <mergeCells count="10">
    <mergeCell ref="D16:E16"/>
    <mergeCell ref="F16:G16"/>
    <mergeCell ref="B18:B19"/>
    <mergeCell ref="B20:B21"/>
    <mergeCell ref="B22:B23"/>
    <mergeCell ref="D3:E3"/>
    <mergeCell ref="F3:G3"/>
    <mergeCell ref="B5:B7"/>
    <mergeCell ref="B8:B10"/>
    <mergeCell ref="B11:B13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"/>
  <sheetViews>
    <sheetView workbookViewId="0">
      <selection activeCell="I5" sqref="I5:J8"/>
    </sheetView>
  </sheetViews>
  <sheetFormatPr baseColWidth="10" defaultRowHeight="16"/>
  <cols>
    <col min="1" max="1" width="16.83203125" bestFit="1" customWidth="1"/>
    <col min="2" max="2" width="16.33203125" bestFit="1" customWidth="1"/>
  </cols>
  <sheetData>
    <row r="2" spans="1:10">
      <c r="C2" s="29" t="s">
        <v>24</v>
      </c>
      <c r="D2" s="29"/>
      <c r="E2" s="29"/>
      <c r="F2" s="29"/>
      <c r="G2" s="29" t="s">
        <v>25</v>
      </c>
      <c r="H2" s="29"/>
      <c r="I2" s="29"/>
      <c r="J2" s="29"/>
    </row>
    <row r="3" spans="1:10">
      <c r="A3" s="5"/>
      <c r="B3" s="2"/>
      <c r="C3" s="25" t="s">
        <v>7</v>
      </c>
      <c r="D3" s="25"/>
      <c r="E3" s="25" t="s">
        <v>8</v>
      </c>
      <c r="F3" s="26"/>
      <c r="G3" s="25" t="s">
        <v>7</v>
      </c>
      <c r="H3" s="25"/>
      <c r="I3" s="25" t="s">
        <v>8</v>
      </c>
      <c r="J3" s="26"/>
    </row>
    <row r="4" spans="1:10">
      <c r="A4" s="5"/>
      <c r="B4" s="2"/>
      <c r="C4" s="3" t="s">
        <v>9</v>
      </c>
      <c r="D4" s="3" t="s">
        <v>10</v>
      </c>
      <c r="E4" s="3" t="s">
        <v>9</v>
      </c>
      <c r="F4" s="6" t="s">
        <v>10</v>
      </c>
      <c r="G4" s="3" t="s">
        <v>9</v>
      </c>
      <c r="H4" s="3" t="s">
        <v>10</v>
      </c>
      <c r="I4" s="3" t="s">
        <v>9</v>
      </c>
      <c r="J4" s="6" t="s">
        <v>10</v>
      </c>
    </row>
    <row r="5" spans="1:10">
      <c r="A5" s="27" t="s">
        <v>11</v>
      </c>
      <c r="B5" s="3" t="s">
        <v>12</v>
      </c>
      <c r="C5" s="10">
        <v>20.628</v>
      </c>
      <c r="D5" s="10">
        <v>48.277999999999999</v>
      </c>
      <c r="E5" s="10">
        <v>11.909000000000001</v>
      </c>
      <c r="F5" s="11">
        <v>29.158999999999999</v>
      </c>
      <c r="G5" s="10">
        <v>72.400000000000006</v>
      </c>
      <c r="H5" s="10">
        <v>71.7</v>
      </c>
      <c r="I5" s="10"/>
      <c r="J5" s="11"/>
    </row>
    <row r="6" spans="1:10">
      <c r="A6" s="27"/>
      <c r="B6" s="3" t="s">
        <v>13</v>
      </c>
      <c r="C6" s="10">
        <v>29.216999999999999</v>
      </c>
      <c r="D6" s="10">
        <v>28.236999999999998</v>
      </c>
      <c r="E6" s="10">
        <v>27.759</v>
      </c>
      <c r="F6" s="11">
        <v>24.584</v>
      </c>
      <c r="G6" s="10">
        <v>77.7</v>
      </c>
      <c r="H6" s="10">
        <v>75.900000000000006</v>
      </c>
      <c r="I6" s="10"/>
      <c r="J6" s="11"/>
    </row>
    <row r="7" spans="1:10">
      <c r="A7" s="27"/>
      <c r="B7" s="3" t="s">
        <v>14</v>
      </c>
      <c r="C7" s="10">
        <v>6.61</v>
      </c>
      <c r="D7" s="10">
        <v>23.937000000000001</v>
      </c>
      <c r="E7" s="10">
        <v>14.226000000000001</v>
      </c>
      <c r="F7" s="11">
        <v>22.512</v>
      </c>
      <c r="G7" s="10">
        <v>49.1</v>
      </c>
      <c r="H7" s="10">
        <v>35.4</v>
      </c>
      <c r="I7" s="10"/>
      <c r="J7" s="11"/>
    </row>
    <row r="8" spans="1:10">
      <c r="A8" s="27" t="s">
        <v>15</v>
      </c>
      <c r="B8" s="3" t="s">
        <v>16</v>
      </c>
      <c r="C8" s="10">
        <v>8.1839999999999993</v>
      </c>
      <c r="D8" s="10">
        <v>4.6230000000000002</v>
      </c>
      <c r="E8" s="10">
        <v>10.204000000000001</v>
      </c>
      <c r="F8" s="11">
        <v>12.757999999999999</v>
      </c>
      <c r="G8" s="10">
        <v>5.9</v>
      </c>
      <c r="H8" s="10">
        <v>7.5</v>
      </c>
      <c r="I8" s="10"/>
      <c r="J8" s="11"/>
    </row>
    <row r="9" spans="1:10">
      <c r="A9" s="27"/>
      <c r="B9" s="3" t="s">
        <v>13</v>
      </c>
      <c r="C9" s="10">
        <v>28.821000000000002</v>
      </c>
      <c r="D9" s="10">
        <v>55.91</v>
      </c>
      <c r="E9" s="10">
        <v>58.9</v>
      </c>
      <c r="F9" s="11">
        <v>63.664999999999999</v>
      </c>
      <c r="G9" s="10">
        <v>40.9</v>
      </c>
      <c r="H9" s="10">
        <v>42.8</v>
      </c>
      <c r="I9" s="10"/>
      <c r="J9" s="11"/>
    </row>
    <row r="10" spans="1:10">
      <c r="A10" s="27"/>
      <c r="B10" s="3" t="s">
        <v>14</v>
      </c>
      <c r="C10" s="10">
        <v>60.37</v>
      </c>
      <c r="D10" s="10">
        <v>71.126000000000005</v>
      </c>
      <c r="E10" s="10">
        <v>56.581000000000003</v>
      </c>
      <c r="F10" s="11">
        <v>70.063999999999993</v>
      </c>
      <c r="G10" s="10">
        <v>69</v>
      </c>
      <c r="H10" s="10">
        <v>77.7</v>
      </c>
      <c r="I10" s="10"/>
      <c r="J10" s="11"/>
    </row>
    <row r="11" spans="1:10">
      <c r="A11" s="28" t="s">
        <v>17</v>
      </c>
      <c r="B11" s="7" t="s">
        <v>18</v>
      </c>
      <c r="C11" s="10">
        <v>53.984000000000002</v>
      </c>
      <c r="D11" s="10">
        <v>59.798000000000002</v>
      </c>
      <c r="E11" s="10">
        <v>57.149000000000001</v>
      </c>
      <c r="F11" s="11">
        <v>56.588999999999999</v>
      </c>
      <c r="G11" s="10"/>
      <c r="H11" s="10"/>
      <c r="I11" s="10"/>
      <c r="J11" s="11"/>
    </row>
    <row r="12" spans="1:10">
      <c r="A12" s="28"/>
      <c r="B12" s="7" t="s">
        <v>19</v>
      </c>
      <c r="C12" s="10">
        <v>65.637</v>
      </c>
      <c r="D12" s="10">
        <v>68.278000000000006</v>
      </c>
      <c r="E12" s="10">
        <v>59.835999999999999</v>
      </c>
      <c r="F12" s="11">
        <v>63.576000000000001</v>
      </c>
      <c r="G12" s="10"/>
      <c r="H12" s="10"/>
      <c r="I12" s="10"/>
      <c r="J12" s="11"/>
    </row>
    <row r="13" spans="1:10">
      <c r="A13" s="28"/>
      <c r="B13" s="7" t="s">
        <v>20</v>
      </c>
      <c r="C13" s="10">
        <v>72.106999999999999</v>
      </c>
      <c r="D13" s="10">
        <v>73.159000000000006</v>
      </c>
      <c r="E13" s="10">
        <v>66.819999999999993</v>
      </c>
      <c r="F13" s="11">
        <v>70.769000000000005</v>
      </c>
      <c r="G13" s="10"/>
      <c r="H13" s="10"/>
      <c r="I13" s="10"/>
      <c r="J13" s="11"/>
    </row>
  </sheetData>
  <mergeCells count="9">
    <mergeCell ref="A8:A10"/>
    <mergeCell ref="A11:A13"/>
    <mergeCell ref="C2:F2"/>
    <mergeCell ref="G3:H3"/>
    <mergeCell ref="I3:J3"/>
    <mergeCell ref="G2:J2"/>
    <mergeCell ref="C3:D3"/>
    <mergeCell ref="E3:F3"/>
    <mergeCell ref="A5:A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M30" sqref="M30"/>
    </sheetView>
  </sheetViews>
  <sheetFormatPr baseColWidth="10" defaultRowHeight="16"/>
  <cols>
    <col min="1" max="1" width="19" bestFit="1" customWidth="1"/>
    <col min="2" max="2" width="4" bestFit="1" customWidth="1"/>
    <col min="3" max="3" width="3.33203125" bestFit="1" customWidth="1"/>
    <col min="4" max="4" width="2.83203125" bestFit="1" customWidth="1"/>
    <col min="5" max="5" width="4" bestFit="1" customWidth="1"/>
    <col min="6" max="6" width="3.33203125" bestFit="1" customWidth="1"/>
    <col min="7" max="7" width="2.83203125" bestFit="1" customWidth="1"/>
    <col min="8" max="8" width="6.83203125" bestFit="1" customWidth="1"/>
    <col min="9" max="9" width="6.1640625" bestFit="1" customWidth="1"/>
    <col min="10" max="10" width="6" bestFit="1" customWidth="1"/>
    <col min="11" max="11" width="17.6640625" customWidth="1"/>
    <col min="13" max="13" width="29.5" bestFit="1" customWidth="1"/>
    <col min="14" max="14" width="36.6640625" bestFit="1" customWidth="1"/>
    <col min="15" max="15" width="32.83203125" bestFit="1" customWidth="1"/>
  </cols>
  <sheetData>
    <row r="1" spans="1:15">
      <c r="A1" s="20"/>
      <c r="B1" s="30" t="s">
        <v>48</v>
      </c>
      <c r="C1" s="30"/>
      <c r="D1" s="30"/>
      <c r="E1" s="30" t="s">
        <v>15</v>
      </c>
      <c r="F1" s="30"/>
      <c r="G1" s="30"/>
      <c r="H1" s="30" t="s">
        <v>17</v>
      </c>
      <c r="I1" s="30"/>
      <c r="J1" s="30"/>
      <c r="K1" s="20"/>
    </row>
    <row r="2" spans="1:15">
      <c r="A2" s="20"/>
      <c r="B2" s="20" t="s">
        <v>0</v>
      </c>
      <c r="C2" s="20" t="s">
        <v>1</v>
      </c>
      <c r="D2" s="20" t="s">
        <v>2</v>
      </c>
      <c r="E2" s="20" t="s">
        <v>0</v>
      </c>
      <c r="F2" s="20" t="s">
        <v>1</v>
      </c>
      <c r="G2" s="20" t="s">
        <v>2</v>
      </c>
      <c r="H2" s="20" t="s">
        <v>22</v>
      </c>
      <c r="I2" s="20" t="s">
        <v>21</v>
      </c>
      <c r="J2" s="20" t="s">
        <v>23</v>
      </c>
      <c r="K2" s="20"/>
    </row>
    <row r="3" spans="1:15" ht="21">
      <c r="A3" s="20" t="s">
        <v>47</v>
      </c>
      <c r="B3" s="20"/>
      <c r="C3" s="20"/>
      <c r="D3" s="20"/>
      <c r="E3" s="20"/>
      <c r="F3" s="20"/>
      <c r="G3" s="20"/>
      <c r="H3" s="20"/>
      <c r="I3" s="20"/>
      <c r="J3" s="20"/>
      <c r="K3" s="21" t="s">
        <v>49</v>
      </c>
    </row>
    <row r="4" spans="1:15">
      <c r="A4" s="20" t="s">
        <v>35</v>
      </c>
      <c r="B4" s="22"/>
      <c r="C4" s="22"/>
      <c r="D4" s="20"/>
      <c r="E4" s="20"/>
      <c r="F4" s="22"/>
      <c r="G4" s="20"/>
      <c r="H4" s="22"/>
      <c r="I4" s="22"/>
      <c r="J4" s="20"/>
      <c r="K4" s="20">
        <v>5</v>
      </c>
    </row>
    <row r="5" spans="1:15">
      <c r="A5" s="20" t="s">
        <v>42</v>
      </c>
      <c r="B5" s="20"/>
      <c r="C5" s="20"/>
      <c r="D5" s="20"/>
      <c r="E5" s="22"/>
      <c r="F5" s="22"/>
      <c r="G5" s="22"/>
      <c r="H5" s="22"/>
      <c r="I5" s="22"/>
      <c r="J5" s="20"/>
      <c r="K5" s="20">
        <v>5</v>
      </c>
      <c r="M5" t="s">
        <v>50</v>
      </c>
      <c r="N5" t="s">
        <v>53</v>
      </c>
      <c r="O5" t="s">
        <v>56</v>
      </c>
    </row>
    <row r="6" spans="1:15">
      <c r="A6" s="20" t="s">
        <v>33</v>
      </c>
      <c r="B6" s="22"/>
      <c r="C6" s="20"/>
      <c r="D6" s="22"/>
      <c r="E6" s="20"/>
      <c r="F6" s="20"/>
      <c r="G6" s="22"/>
      <c r="H6" s="20"/>
      <c r="I6" s="20"/>
      <c r="J6" s="22"/>
      <c r="K6" s="20">
        <v>4</v>
      </c>
      <c r="M6" t="s">
        <v>32</v>
      </c>
      <c r="N6" t="s">
        <v>40</v>
      </c>
      <c r="O6" t="s">
        <v>45</v>
      </c>
    </row>
    <row r="7" spans="1:15">
      <c r="A7" s="20" t="s">
        <v>34</v>
      </c>
      <c r="B7" s="22"/>
      <c r="C7" s="20"/>
      <c r="D7" s="22"/>
      <c r="E7" s="20"/>
      <c r="F7" s="20"/>
      <c r="G7" s="20"/>
      <c r="H7" s="20"/>
      <c r="I7" s="20"/>
      <c r="J7" s="22"/>
      <c r="K7" s="20">
        <v>3</v>
      </c>
      <c r="M7" t="s">
        <v>33</v>
      </c>
      <c r="N7" t="s">
        <v>41</v>
      </c>
      <c r="O7" t="s">
        <v>36</v>
      </c>
    </row>
    <row r="8" spans="1:15">
      <c r="A8" s="20" t="s">
        <v>36</v>
      </c>
      <c r="B8" s="20"/>
      <c r="C8" s="22"/>
      <c r="D8" s="20"/>
      <c r="E8" s="20"/>
      <c r="F8" s="20"/>
      <c r="G8" s="20"/>
      <c r="H8" s="22"/>
      <c r="I8" s="20"/>
      <c r="J8" s="22"/>
      <c r="K8" s="20">
        <v>3</v>
      </c>
      <c r="M8" t="s">
        <v>34</v>
      </c>
      <c r="N8" t="s">
        <v>42</v>
      </c>
      <c r="O8" t="s">
        <v>34</v>
      </c>
    </row>
    <row r="9" spans="1:15">
      <c r="A9" s="20" t="s">
        <v>39</v>
      </c>
      <c r="B9" s="20"/>
      <c r="C9" s="20"/>
      <c r="D9" s="22"/>
      <c r="E9" s="20"/>
      <c r="F9" s="22"/>
      <c r="G9" s="22"/>
      <c r="H9" s="20"/>
      <c r="I9" s="20"/>
      <c r="J9" s="20"/>
      <c r="K9" s="20">
        <v>3</v>
      </c>
      <c r="M9" t="s">
        <v>35</v>
      </c>
      <c r="N9" t="s">
        <v>43</v>
      </c>
      <c r="O9" t="s">
        <v>33</v>
      </c>
    </row>
    <row r="10" spans="1:15">
      <c r="A10" s="20" t="s">
        <v>32</v>
      </c>
      <c r="B10" s="22"/>
      <c r="C10" s="20"/>
      <c r="D10" s="22"/>
      <c r="E10" s="20"/>
      <c r="F10" s="20"/>
      <c r="G10" s="20"/>
      <c r="H10" s="20"/>
      <c r="I10" s="20"/>
      <c r="J10" s="20"/>
      <c r="K10" s="20">
        <v>2</v>
      </c>
    </row>
    <row r="11" spans="1:15">
      <c r="A11" s="20" t="s">
        <v>38</v>
      </c>
      <c r="B11" s="20"/>
      <c r="C11" s="22"/>
      <c r="D11" s="20"/>
      <c r="E11" s="20"/>
      <c r="F11" s="22"/>
      <c r="G11" s="20"/>
      <c r="H11" s="20"/>
      <c r="I11" s="20"/>
      <c r="J11" s="20"/>
      <c r="K11" s="20">
        <v>2</v>
      </c>
      <c r="M11" t="s">
        <v>51</v>
      </c>
      <c r="N11" t="s">
        <v>54</v>
      </c>
      <c r="O11" t="s">
        <v>57</v>
      </c>
    </row>
    <row r="12" spans="1:15">
      <c r="A12" s="20" t="s">
        <v>44</v>
      </c>
      <c r="B12" s="20"/>
      <c r="C12" s="20"/>
      <c r="D12" s="20"/>
      <c r="E12" s="20"/>
      <c r="F12" s="20"/>
      <c r="G12" s="22"/>
      <c r="H12" s="20"/>
      <c r="I12" s="22"/>
      <c r="J12" s="20"/>
      <c r="K12" s="20">
        <v>2</v>
      </c>
      <c r="M12" t="s">
        <v>36</v>
      </c>
      <c r="N12" t="s">
        <v>38</v>
      </c>
      <c r="O12" t="s">
        <v>35</v>
      </c>
    </row>
    <row r="13" spans="1:15">
      <c r="A13" s="20" t="s">
        <v>45</v>
      </c>
      <c r="B13" s="20"/>
      <c r="C13" s="20"/>
      <c r="D13" s="20"/>
      <c r="E13" s="20"/>
      <c r="F13" s="20"/>
      <c r="G13" s="20"/>
      <c r="H13" s="22"/>
      <c r="I13" s="20"/>
      <c r="J13" s="22"/>
      <c r="K13" s="20">
        <v>2</v>
      </c>
      <c r="M13" t="s">
        <v>37</v>
      </c>
      <c r="N13" t="s">
        <v>35</v>
      </c>
      <c r="O13" t="s">
        <v>42</v>
      </c>
    </row>
    <row r="14" spans="1:15">
      <c r="A14" s="20" t="s">
        <v>37</v>
      </c>
      <c r="B14" s="20"/>
      <c r="C14" s="22"/>
      <c r="D14" s="20"/>
      <c r="E14" s="20"/>
      <c r="F14" s="20"/>
      <c r="G14" s="20"/>
      <c r="H14" s="20"/>
      <c r="I14" s="20"/>
      <c r="J14" s="20"/>
      <c r="K14" s="20">
        <v>1</v>
      </c>
      <c r="M14" t="s">
        <v>38</v>
      </c>
      <c r="N14" t="s">
        <v>39</v>
      </c>
      <c r="O14" t="s">
        <v>36</v>
      </c>
    </row>
    <row r="15" spans="1:15">
      <c r="A15" s="20" t="s">
        <v>40</v>
      </c>
      <c r="B15" s="20"/>
      <c r="C15" s="20"/>
      <c r="D15" s="20"/>
      <c r="E15" s="22"/>
      <c r="F15" s="20"/>
      <c r="G15" s="20"/>
      <c r="H15" s="20"/>
      <c r="I15" s="20"/>
      <c r="J15" s="20"/>
      <c r="K15" s="20">
        <v>1</v>
      </c>
      <c r="M15" t="s">
        <v>35</v>
      </c>
      <c r="N15" t="s">
        <v>42</v>
      </c>
      <c r="O15" t="s">
        <v>45</v>
      </c>
    </row>
    <row r="16" spans="1:15">
      <c r="A16" s="20" t="s">
        <v>41</v>
      </c>
      <c r="B16" s="20"/>
      <c r="C16" s="20"/>
      <c r="D16" s="20"/>
      <c r="E16" s="22"/>
      <c r="F16" s="20"/>
      <c r="G16" s="20"/>
      <c r="H16" s="20"/>
      <c r="I16" s="20"/>
      <c r="J16" s="20"/>
      <c r="K16" s="20">
        <v>1</v>
      </c>
    </row>
    <row r="17" spans="1:15">
      <c r="A17" s="20" t="s">
        <v>43</v>
      </c>
      <c r="B17" s="20"/>
      <c r="C17" s="20"/>
      <c r="D17" s="20"/>
      <c r="E17" s="22"/>
      <c r="F17" s="20"/>
      <c r="G17" s="20"/>
      <c r="H17" s="20"/>
      <c r="I17" s="20"/>
      <c r="J17" s="20"/>
      <c r="K17" s="20">
        <v>1</v>
      </c>
      <c r="M17" t="s">
        <v>52</v>
      </c>
      <c r="N17" t="s">
        <v>55</v>
      </c>
      <c r="O17" t="s">
        <v>58</v>
      </c>
    </row>
    <row r="18" spans="1:15">
      <c r="A18" s="20" t="s">
        <v>46</v>
      </c>
      <c r="B18" s="20"/>
      <c r="C18" s="20"/>
      <c r="D18" s="20"/>
      <c r="E18" s="20"/>
      <c r="F18" s="20"/>
      <c r="G18" s="20"/>
      <c r="H18" s="20"/>
      <c r="I18" s="22"/>
      <c r="J18" s="20"/>
      <c r="K18" s="20">
        <v>1</v>
      </c>
      <c r="M18" t="s">
        <v>32</v>
      </c>
      <c r="N18" t="s">
        <v>44</v>
      </c>
      <c r="O18" t="s">
        <v>35</v>
      </c>
    </row>
    <row r="19" spans="1:15">
      <c r="M19" t="s">
        <v>33</v>
      </c>
      <c r="N19" t="s">
        <v>39</v>
      </c>
      <c r="O19" t="s">
        <v>42</v>
      </c>
    </row>
    <row r="20" spans="1:15">
      <c r="M20" t="s">
        <v>34</v>
      </c>
      <c r="N20" t="s">
        <v>42</v>
      </c>
      <c r="O20" t="s">
        <v>46</v>
      </c>
    </row>
    <row r="21" spans="1:15">
      <c r="M21" t="s">
        <v>39</v>
      </c>
      <c r="N21" t="s">
        <v>33</v>
      </c>
      <c r="O21" t="s">
        <v>44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ASER Results</vt:lpstr>
      <vt:lpstr>ASER Student</vt:lpstr>
      <vt:lpstr>MELQO</vt:lpstr>
      <vt:lpstr>MELQO Child</vt:lpstr>
      <vt:lpstr>truncated sample</vt:lpstr>
      <vt:lpstr>Truncated Child</vt:lpstr>
      <vt:lpstr>Balance Test</vt:lpstr>
      <vt:lpstr>viz</vt:lpstr>
      <vt:lpstr>top 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2023-12-06T10:13:14Z</dcterms:created>
  <dcterms:modified xsi:type="dcterms:W3CDTF">2023-12-20T10:55:08Z</dcterms:modified>
</cp:coreProperties>
</file>