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C:\Users\Aamir\Desktop\Coding files\Dashboard\Business Sales Dashboard\"/>
    </mc:Choice>
  </mc:AlternateContent>
  <bookViews>
    <workbookView showHorizontalScroll="0" showVerticalScroll="0" xWindow="-120" yWindow="-120" windowWidth="20730" windowHeight="11160" activeTab="1"/>
  </bookViews>
  <sheets>
    <sheet name="About" sheetId="7" r:id="rId1"/>
    <sheet name="Dashboard" sheetId="4" r:id="rId2"/>
    <sheet name="Calculations" sheetId="3" r:id="rId3"/>
    <sheet name="Data" sheetId="2" r:id="rId4"/>
    <sheet name="Mock-up" sheetId="6" r:id="rId5"/>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8" i="3" l="1"/>
  <c r="F38" i="3"/>
  <c r="D38" i="3"/>
  <c r="B38" i="3"/>
  <c r="H19" i="3"/>
  <c r="H23" i="3"/>
  <c r="H27" i="3"/>
  <c r="S8" i="3"/>
  <c r="H20" i="3" s="1"/>
  <c r="S9" i="3"/>
  <c r="H21" i="3" s="1"/>
  <c r="S10" i="3"/>
  <c r="H22" i="3" s="1"/>
  <c r="S11" i="3"/>
  <c r="S12" i="3"/>
  <c r="H24" i="3" s="1"/>
  <c r="S13" i="3"/>
  <c r="H25" i="3" s="1"/>
  <c r="S14" i="3"/>
  <c r="H26" i="3" s="1"/>
  <c r="S15" i="3"/>
  <c r="S16" i="3"/>
  <c r="H28" i="3" s="1"/>
  <c r="S17" i="3"/>
  <c r="H29" i="3" s="1"/>
  <c r="J31" i="4" l="1"/>
  <c r="B2" i="3"/>
  <c r="A20" i="3" s="1"/>
  <c r="B3" i="3" l="1"/>
  <c r="B14" i="2"/>
  <c r="B4" i="3"/>
  <c r="B7" i="3"/>
  <c r="E7" i="3"/>
  <c r="H31" i="4" s="1"/>
  <c r="E16" i="3" l="1"/>
  <c r="H40" i="4" s="1"/>
  <c r="B16" i="3"/>
  <c r="E31" i="4"/>
  <c r="C7" i="3"/>
  <c r="A21" i="3"/>
  <c r="G7" i="3"/>
  <c r="S19" i="3" s="1"/>
  <c r="D20" i="3"/>
  <c r="B20" i="3"/>
  <c r="E20" i="3"/>
  <c r="C20" i="3"/>
  <c r="E9" i="3"/>
  <c r="H33" i="4" s="1"/>
  <c r="E13" i="3"/>
  <c r="H37" i="4" s="1"/>
  <c r="E11" i="3"/>
  <c r="H35" i="4" s="1"/>
  <c r="E15" i="3"/>
  <c r="H39" i="4" s="1"/>
  <c r="E8" i="3"/>
  <c r="H32" i="4" s="1"/>
  <c r="E10" i="3"/>
  <c r="H34" i="4" s="1"/>
  <c r="E12" i="3"/>
  <c r="H36" i="4" s="1"/>
  <c r="E14" i="3"/>
  <c r="H38" i="4" s="1"/>
  <c r="E17" i="3"/>
  <c r="H41" i="4" s="1"/>
  <c r="B17" i="3"/>
  <c r="B13" i="3"/>
  <c r="E37" i="4" s="1"/>
  <c r="B9" i="3"/>
  <c r="E33" i="4" s="1"/>
  <c r="B12" i="3"/>
  <c r="E36" i="4" s="1"/>
  <c r="I36" i="4" s="1"/>
  <c r="B26" i="2"/>
  <c r="H26" i="2" s="1"/>
  <c r="B25" i="2"/>
  <c r="H25" i="2" s="1"/>
  <c r="B24" i="2"/>
  <c r="H24" i="2" s="1"/>
  <c r="B23" i="2"/>
  <c r="H23" i="2" s="1"/>
  <c r="B22" i="2"/>
  <c r="H22" i="2" s="1"/>
  <c r="B21" i="2"/>
  <c r="H21" i="2" s="1"/>
  <c r="B20" i="2"/>
  <c r="H20" i="2" s="1"/>
  <c r="B19" i="2"/>
  <c r="H19" i="2" s="1"/>
  <c r="B18" i="2"/>
  <c r="H18" i="2" s="1"/>
  <c r="B17" i="2"/>
  <c r="H17" i="2" s="1"/>
  <c r="B16" i="2"/>
  <c r="H16" i="2" s="1"/>
  <c r="B15" i="2"/>
  <c r="H15" i="2" s="1"/>
  <c r="H14" i="2"/>
  <c r="B10" i="3" s="1"/>
  <c r="E34" i="4" s="1"/>
  <c r="I34" i="4" s="1"/>
  <c r="B13" i="2"/>
  <c r="H13" i="2" s="1"/>
  <c r="B12" i="2"/>
  <c r="H12" i="2" s="1"/>
  <c r="B11" i="2"/>
  <c r="H11" i="2" s="1"/>
  <c r="B10" i="2"/>
  <c r="H10" i="2" s="1"/>
  <c r="B9" i="2"/>
  <c r="H9" i="2" s="1"/>
  <c r="B8" i="2"/>
  <c r="H8" i="2" s="1"/>
  <c r="B7" i="2"/>
  <c r="H7" i="2" s="1"/>
  <c r="B6" i="2"/>
  <c r="H6" i="2" s="1"/>
  <c r="B5" i="2"/>
  <c r="H5" i="2" s="1"/>
  <c r="B4" i="2"/>
  <c r="H4" i="2" s="1"/>
  <c r="B3" i="2"/>
  <c r="H3" i="2" s="1"/>
  <c r="I33" i="4" l="1"/>
  <c r="I37" i="4"/>
  <c r="H33" i="3"/>
  <c r="H39" i="3" s="1"/>
  <c r="E41" i="4"/>
  <c r="I41" i="4" s="1"/>
  <c r="F33" i="3"/>
  <c r="F39" i="3" s="1"/>
  <c r="E40" i="4"/>
  <c r="I40" i="4" s="1"/>
  <c r="C8" i="3"/>
  <c r="F31" i="4"/>
  <c r="C12" i="3"/>
  <c r="C13" i="3"/>
  <c r="C16" i="3"/>
  <c r="C17" i="3"/>
  <c r="H7" i="3"/>
  <c r="R19" i="3" s="1"/>
  <c r="B24" i="3"/>
  <c r="C9" i="3"/>
  <c r="D21" i="3"/>
  <c r="B21" i="3"/>
  <c r="E21" i="3"/>
  <c r="C21" i="3"/>
  <c r="C14" i="3"/>
  <c r="C10" i="3"/>
  <c r="C15" i="3"/>
  <c r="C11" i="3"/>
  <c r="G12" i="3"/>
  <c r="S24" i="3" s="1"/>
  <c r="G9" i="3"/>
  <c r="S21" i="3" s="1"/>
  <c r="G17" i="3"/>
  <c r="S29" i="3" s="1"/>
  <c r="G10" i="3"/>
  <c r="S22" i="3" s="1"/>
  <c r="G16" i="3"/>
  <c r="S28" i="3" s="1"/>
  <c r="G13" i="3"/>
  <c r="S25" i="3" s="1"/>
  <c r="B14" i="3"/>
  <c r="B8" i="3"/>
  <c r="B11" i="3"/>
  <c r="E35" i="4" s="1"/>
  <c r="I35" i="4" s="1"/>
  <c r="B15" i="3"/>
  <c r="E32" i="4" l="1"/>
  <c r="I32" i="4" s="1"/>
  <c r="D33" i="3"/>
  <c r="D39" i="3" s="1"/>
  <c r="E39" i="4"/>
  <c r="I39" i="4" s="1"/>
  <c r="H11" i="3"/>
  <c r="R23" i="3" s="1"/>
  <c r="F35" i="4"/>
  <c r="H10" i="3"/>
  <c r="R22" i="3" s="1"/>
  <c r="F34" i="4"/>
  <c r="H9" i="3"/>
  <c r="R21" i="3" s="1"/>
  <c r="F33" i="4"/>
  <c r="H16" i="3"/>
  <c r="R28" i="3" s="1"/>
  <c r="F40" i="4"/>
  <c r="H12" i="3"/>
  <c r="R24" i="3" s="1"/>
  <c r="F36" i="4"/>
  <c r="H8" i="3"/>
  <c r="R20" i="3" s="1"/>
  <c r="F32" i="4"/>
  <c r="B33" i="3"/>
  <c r="B39" i="3" s="1"/>
  <c r="E38" i="4"/>
  <c r="I38" i="4" s="1"/>
  <c r="H15" i="3"/>
  <c r="R27" i="3" s="1"/>
  <c r="F39" i="4"/>
  <c r="H14" i="3"/>
  <c r="F38" i="4"/>
  <c r="H17" i="3"/>
  <c r="R29" i="3" s="1"/>
  <c r="F41" i="4"/>
  <c r="H13" i="3"/>
  <c r="R25" i="3" s="1"/>
  <c r="F37" i="4"/>
  <c r="D12" i="3"/>
  <c r="G36" i="4" s="1"/>
  <c r="D13" i="3"/>
  <c r="G37" i="4" s="1"/>
  <c r="D17" i="3"/>
  <c r="D16" i="3"/>
  <c r="D10" i="3"/>
  <c r="G34" i="4" s="1"/>
  <c r="D9" i="3"/>
  <c r="G33" i="4" s="1"/>
  <c r="I7" i="3"/>
  <c r="Q19" i="3" s="1"/>
  <c r="C24" i="3"/>
  <c r="D11" i="3"/>
  <c r="G35" i="4" s="1"/>
  <c r="G11" i="3"/>
  <c r="S23" i="3" s="1"/>
  <c r="D14" i="3"/>
  <c r="G14" i="3"/>
  <c r="D15" i="3"/>
  <c r="G15" i="3"/>
  <c r="S27" i="3" s="1"/>
  <c r="D8" i="3"/>
  <c r="G32" i="4" s="1"/>
  <c r="G8" i="3"/>
  <c r="S20" i="3" s="1"/>
  <c r="C29" i="3" l="1"/>
  <c r="R26" i="3"/>
  <c r="B29" i="3"/>
  <c r="S26" i="3"/>
  <c r="D34" i="3"/>
  <c r="D40" i="3" s="1"/>
  <c r="G39" i="4"/>
  <c r="B34" i="3"/>
  <c r="B40" i="3" s="1"/>
  <c r="G38" i="4"/>
  <c r="H34" i="3"/>
  <c r="H40" i="3" s="1"/>
  <c r="G41" i="4"/>
  <c r="F34" i="3"/>
  <c r="F40" i="3" s="1"/>
  <c r="G40" i="4"/>
  <c r="I8" i="3"/>
  <c r="Q20" i="3" s="1"/>
  <c r="D24" i="3"/>
  <c r="I14" i="3"/>
  <c r="J7" i="3"/>
  <c r="P19" i="3" s="1"/>
  <c r="I10" i="3"/>
  <c r="Q22" i="3" s="1"/>
  <c r="I11" i="3"/>
  <c r="Q23" i="3" s="1"/>
  <c r="I13" i="3"/>
  <c r="Q25" i="3" s="1"/>
  <c r="I9" i="3"/>
  <c r="Q21" i="3" s="1"/>
  <c r="I16" i="3"/>
  <c r="Q28" i="3" s="1"/>
  <c r="I17" i="3"/>
  <c r="Q29" i="3" s="1"/>
  <c r="I15" i="3"/>
  <c r="Q27" i="3" s="1"/>
  <c r="I12" i="3"/>
  <c r="Q24" i="3" s="1"/>
  <c r="D29" i="3" l="1"/>
  <c r="Q26" i="3"/>
  <c r="E24" i="3"/>
  <c r="J9" i="3"/>
  <c r="P21" i="3" s="1"/>
  <c r="J13" i="3"/>
  <c r="P25" i="3" s="1"/>
  <c r="J17" i="3"/>
  <c r="P29" i="3" s="1"/>
  <c r="K7" i="3"/>
  <c r="O19" i="3" s="1"/>
  <c r="J14" i="3"/>
  <c r="J16" i="3"/>
  <c r="P28" i="3" s="1"/>
  <c r="J11" i="3"/>
  <c r="P23" i="3" s="1"/>
  <c r="J15" i="3"/>
  <c r="P27" i="3" s="1"/>
  <c r="J8" i="3"/>
  <c r="P20" i="3" s="1"/>
  <c r="J10" i="3"/>
  <c r="P22" i="3" s="1"/>
  <c r="J12" i="3"/>
  <c r="P24" i="3" s="1"/>
  <c r="E29" i="3" l="1"/>
  <c r="P26" i="3"/>
  <c r="L7" i="3"/>
  <c r="N19" i="3" s="1"/>
  <c r="K12" i="3"/>
  <c r="O24" i="3" s="1"/>
  <c r="K16" i="3"/>
  <c r="O28" i="3" s="1"/>
  <c r="K13" i="3"/>
  <c r="O25" i="3" s="1"/>
  <c r="K10" i="3"/>
  <c r="O22" i="3" s="1"/>
  <c r="K14" i="3"/>
  <c r="O26" i="3" s="1"/>
  <c r="K11" i="3"/>
  <c r="O23" i="3" s="1"/>
  <c r="K9" i="3"/>
  <c r="O21" i="3" s="1"/>
  <c r="K17" i="3"/>
  <c r="O29" i="3" s="1"/>
  <c r="K15" i="3"/>
  <c r="O27" i="3" s="1"/>
  <c r="K8" i="3"/>
  <c r="O20" i="3" s="1"/>
  <c r="M7" i="3" l="1"/>
  <c r="M19" i="3" s="1"/>
  <c r="L11" i="3"/>
  <c r="N23" i="3" s="1"/>
  <c r="L15" i="3"/>
  <c r="N27" i="3" s="1"/>
  <c r="L8" i="3"/>
  <c r="N20" i="3" s="1"/>
  <c r="L16" i="3"/>
  <c r="N28" i="3" s="1"/>
  <c r="L14" i="3"/>
  <c r="N26" i="3" s="1"/>
  <c r="L9" i="3"/>
  <c r="N21" i="3" s="1"/>
  <c r="L13" i="3"/>
  <c r="N25" i="3" s="1"/>
  <c r="L17" i="3"/>
  <c r="N29" i="3" s="1"/>
  <c r="L12" i="3"/>
  <c r="N24" i="3" s="1"/>
  <c r="L10" i="3"/>
  <c r="N22" i="3" s="1"/>
  <c r="N7" i="3" l="1"/>
  <c r="L19" i="3" s="1"/>
  <c r="M12" i="3"/>
  <c r="M24" i="3" s="1"/>
  <c r="M16" i="3"/>
  <c r="M28" i="3" s="1"/>
  <c r="M13" i="3"/>
  <c r="M25" i="3" s="1"/>
  <c r="M8" i="3"/>
  <c r="M20" i="3" s="1"/>
  <c r="M15" i="3"/>
  <c r="M27" i="3" s="1"/>
  <c r="M10" i="3"/>
  <c r="M22" i="3" s="1"/>
  <c r="M14" i="3"/>
  <c r="M26" i="3" s="1"/>
  <c r="M9" i="3"/>
  <c r="M21" i="3" s="1"/>
  <c r="M17" i="3"/>
  <c r="M29" i="3" s="1"/>
  <c r="M11" i="3"/>
  <c r="M23" i="3" s="1"/>
  <c r="N9" i="3" l="1"/>
  <c r="L21" i="3" s="1"/>
  <c r="N13" i="3"/>
  <c r="L25" i="3" s="1"/>
  <c r="N17" i="3"/>
  <c r="L29" i="3" s="1"/>
  <c r="N12" i="3"/>
  <c r="L24" i="3" s="1"/>
  <c r="N16" i="3"/>
  <c r="L28" i="3" s="1"/>
  <c r="O7" i="3"/>
  <c r="K19" i="3" s="1"/>
  <c r="N11" i="3"/>
  <c r="L23" i="3" s="1"/>
  <c r="N15" i="3"/>
  <c r="L27" i="3" s="1"/>
  <c r="N10" i="3"/>
  <c r="L22" i="3" s="1"/>
  <c r="N14" i="3"/>
  <c r="L26" i="3" s="1"/>
  <c r="N8" i="3"/>
  <c r="L20" i="3" s="1"/>
  <c r="O10" i="3" l="1"/>
  <c r="K22" i="3" s="1"/>
  <c r="O14" i="3"/>
  <c r="K26" i="3" s="1"/>
  <c r="O8" i="3"/>
  <c r="K20" i="3" s="1"/>
  <c r="O11" i="3"/>
  <c r="K23" i="3" s="1"/>
  <c r="O15" i="3"/>
  <c r="K27" i="3" s="1"/>
  <c r="P7" i="3"/>
  <c r="J19" i="3" s="1"/>
  <c r="O12" i="3"/>
  <c r="K24" i="3" s="1"/>
  <c r="O16" i="3"/>
  <c r="K28" i="3" s="1"/>
  <c r="O9" i="3"/>
  <c r="K21" i="3" s="1"/>
  <c r="O13" i="3"/>
  <c r="K25" i="3" s="1"/>
  <c r="O17" i="3"/>
  <c r="K29" i="3" s="1"/>
  <c r="P11" i="3" l="1"/>
  <c r="J23" i="3" s="1"/>
  <c r="P15" i="3"/>
  <c r="J27" i="3" s="1"/>
  <c r="Q7" i="3"/>
  <c r="P12" i="3"/>
  <c r="J24" i="3" s="1"/>
  <c r="P16" i="3"/>
  <c r="J28" i="3" s="1"/>
  <c r="P9" i="3"/>
  <c r="J21" i="3" s="1"/>
  <c r="P13" i="3"/>
  <c r="J25" i="3" s="1"/>
  <c r="P17" i="3"/>
  <c r="J29" i="3" s="1"/>
  <c r="P10" i="3"/>
  <c r="J22" i="3" s="1"/>
  <c r="P14" i="3"/>
  <c r="J26" i="3" s="1"/>
  <c r="P8" i="3"/>
  <c r="J20" i="3" s="1"/>
  <c r="Q10" i="3" l="1"/>
  <c r="Q14" i="3"/>
  <c r="Q8" i="3"/>
  <c r="Q11" i="3"/>
  <c r="Q15" i="3"/>
  <c r="R7" i="3"/>
  <c r="I19" i="3" s="1"/>
  <c r="Q12" i="3"/>
  <c r="Q16" i="3"/>
  <c r="Q9" i="3"/>
  <c r="Q13" i="3"/>
  <c r="Q17" i="3"/>
  <c r="R11" i="3" l="1"/>
  <c r="R15" i="3"/>
  <c r="R10" i="3"/>
  <c r="R14" i="3"/>
  <c r="R9" i="3"/>
  <c r="R13" i="3"/>
  <c r="R17" i="3"/>
  <c r="R12" i="3"/>
  <c r="R16" i="3"/>
  <c r="R8" i="3"/>
  <c r="F8" i="3" l="1"/>
  <c r="J32" i="4" s="1"/>
  <c r="I20" i="3"/>
  <c r="F12" i="3"/>
  <c r="J36" i="4" s="1"/>
  <c r="I24" i="3"/>
  <c r="F13" i="3"/>
  <c r="J37" i="4" s="1"/>
  <c r="I25" i="3"/>
  <c r="F14" i="3"/>
  <c r="J38" i="4" s="1"/>
  <c r="I26" i="3"/>
  <c r="F15" i="3"/>
  <c r="J39" i="4" s="1"/>
  <c r="I27" i="3"/>
  <c r="F16" i="3"/>
  <c r="J40" i="4" s="1"/>
  <c r="I28" i="3"/>
  <c r="F17" i="3"/>
  <c r="J41" i="4" s="1"/>
  <c r="I29" i="3"/>
  <c r="F9" i="3"/>
  <c r="J33" i="4" s="1"/>
  <c r="I21" i="3"/>
  <c r="F10" i="3"/>
  <c r="J34" i="4" s="1"/>
  <c r="I22" i="3"/>
  <c r="F11" i="3"/>
  <c r="J35" i="4" s="1"/>
  <c r="I23" i="3"/>
</calcChain>
</file>

<file path=xl/sharedStrings.xml><?xml version="1.0" encoding="utf-8"?>
<sst xmlns="http://schemas.openxmlformats.org/spreadsheetml/2006/main" count="77" uniqueCount="46">
  <si>
    <t>Refunds</t>
  </si>
  <si>
    <t>Other</t>
  </si>
  <si>
    <t>Month</t>
  </si>
  <si>
    <t>Udemy Organic</t>
  </si>
  <si>
    <t>My Promotions</t>
  </si>
  <si>
    <t>Ad Program</t>
  </si>
  <si>
    <t>Revenue</t>
  </si>
  <si>
    <t>Students</t>
  </si>
  <si>
    <t>YouTube Subscribers</t>
  </si>
  <si>
    <t>Website Unique visitors</t>
  </si>
  <si>
    <t>Student Purchases</t>
  </si>
  <si>
    <t>MONTHLY FILTERS</t>
  </si>
  <si>
    <t xml:space="preserve">Revenue </t>
  </si>
  <si>
    <t>Youtube Subscribers</t>
  </si>
  <si>
    <t>Unique Website Visitors</t>
  </si>
  <si>
    <t>Clusetered Stacked Column Chart</t>
  </si>
  <si>
    <t>Bullet Chart</t>
  </si>
  <si>
    <t xml:space="preserve">Categories </t>
  </si>
  <si>
    <t>This Month</t>
  </si>
  <si>
    <t>Last Month</t>
  </si>
  <si>
    <t>Change %</t>
  </si>
  <si>
    <t>Last Year This Month</t>
  </si>
  <si>
    <t>Last 12 months</t>
  </si>
  <si>
    <t>Trend</t>
  </si>
  <si>
    <t>`</t>
  </si>
  <si>
    <t>Current Month</t>
  </si>
  <si>
    <t>Current Month Last Year</t>
  </si>
  <si>
    <t>%</t>
  </si>
  <si>
    <t>Change</t>
  </si>
  <si>
    <t>Last Year Current Month</t>
  </si>
  <si>
    <t>Last 12 Months</t>
  </si>
  <si>
    <t>Last month</t>
  </si>
  <si>
    <t>Total</t>
  </si>
  <si>
    <t>Poor</t>
  </si>
  <si>
    <t>Good</t>
  </si>
  <si>
    <t>Excellent</t>
  </si>
  <si>
    <t>Target</t>
  </si>
  <si>
    <t>Net Revenue</t>
  </si>
  <si>
    <t>Select Month:</t>
  </si>
  <si>
    <t>Description</t>
  </si>
  <si>
    <t>Category</t>
  </si>
  <si>
    <t>MoM %</t>
  </si>
  <si>
    <t>YoY %</t>
  </si>
  <si>
    <t>Trends(Last 12 Months)</t>
  </si>
  <si>
    <t>USING SPARKLINE</t>
  </si>
  <si>
    <t>USING 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</si>
</sst>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409]d\-mmm;@"/>
  </numFmts>
  <fonts count="12" x14ac:knownFonts="1">
    <font>
      <sz val="11"/>
      <color theme="1"/>
      <name val="Calibri"/>
      <family val="2"/>
      <scheme val="minor"/>
    </font>
    <font>
      <sz val="11"/>
      <color theme="1"/>
      <name val="Calibri"/>
      <family val="2"/>
      <scheme val="minor"/>
    </font>
    <font>
      <b/>
      <sz val="11"/>
      <name val="Calibri"/>
      <family val="2"/>
      <scheme val="minor"/>
    </font>
    <font>
      <sz val="11"/>
      <name val="Calibri"/>
      <family val="2"/>
      <scheme val="minor"/>
    </font>
    <font>
      <b/>
      <sz val="11"/>
      <color theme="1"/>
      <name val="Calibri"/>
      <family val="2"/>
      <scheme val="minor"/>
    </font>
    <font>
      <b/>
      <sz val="11"/>
      <color theme="3"/>
      <name val="Calibri"/>
      <family val="2"/>
      <scheme val="minor"/>
    </font>
    <font>
      <b/>
      <sz val="12"/>
      <color theme="1"/>
      <name val="Calibri"/>
      <family val="2"/>
      <scheme val="minor"/>
    </font>
    <font>
      <b/>
      <sz val="16"/>
      <color theme="1"/>
      <name val="Calibri"/>
      <family val="2"/>
      <scheme val="minor"/>
    </font>
    <font>
      <sz val="11"/>
      <color rgb="FF002060"/>
      <name val="Calibri"/>
      <family val="2"/>
      <scheme val="minor"/>
    </font>
    <font>
      <b/>
      <sz val="12"/>
      <color rgb="FF002060"/>
      <name val="Calibri"/>
      <family val="2"/>
      <scheme val="minor"/>
    </font>
    <font>
      <b/>
      <sz val="11"/>
      <color theme="0"/>
      <name val="Calibri"/>
      <family val="2"/>
      <scheme val="minor"/>
    </font>
    <font>
      <b/>
      <sz val="14"/>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bottom style="medium">
        <color theme="4" tint="0.39997558519241921"/>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s>
  <cellStyleXfs count="4">
    <xf numFmtId="0" fontId="0" fillId="0" borderId="0"/>
    <xf numFmtId="9" fontId="1" fillId="0" borderId="0" applyFont="0" applyFill="0" applyBorder="0" applyAlignment="0" applyProtection="0"/>
    <xf numFmtId="44" fontId="1" fillId="0" borderId="0" applyFont="0" applyFill="0" applyBorder="0" applyAlignment="0" applyProtection="0"/>
    <xf numFmtId="0" fontId="5" fillId="0" borderId="19" applyNumberFormat="0" applyFill="0" applyAlignment="0" applyProtection="0"/>
  </cellStyleXfs>
  <cellXfs count="109">
    <xf numFmtId="0" fontId="0" fillId="0" borderId="0" xfId="0"/>
    <xf numFmtId="0" fontId="0" fillId="0" borderId="0" xfId="0" applyAlignment="1">
      <alignment wrapText="1"/>
    </xf>
    <xf numFmtId="0" fontId="0" fillId="0" borderId="0" xfId="0" applyAlignment="1">
      <alignment horizontal="left"/>
    </xf>
    <xf numFmtId="17" fontId="0" fillId="0" borderId="0" xfId="0" applyNumberFormat="1"/>
    <xf numFmtId="9" fontId="1" fillId="0" borderId="0" xfId="1" applyFont="1"/>
    <xf numFmtId="17" fontId="3" fillId="0" borderId="1" xfId="0" applyNumberFormat="1" applyFont="1" applyFill="1" applyBorder="1" applyAlignment="1">
      <alignment horizontal="left"/>
    </xf>
    <xf numFmtId="0" fontId="3" fillId="0" borderId="1" xfId="0" applyNumberFormat="1" applyFont="1" applyFill="1" applyBorder="1"/>
    <xf numFmtId="0" fontId="3" fillId="0" borderId="1" xfId="0" applyFont="1" applyFill="1" applyBorder="1"/>
    <xf numFmtId="3" fontId="3" fillId="0" borderId="1" xfId="0" applyNumberFormat="1" applyFont="1" applyFill="1" applyBorder="1"/>
    <xf numFmtId="0" fontId="2" fillId="0" borderId="1" xfId="0" applyFont="1" applyFill="1" applyBorder="1" applyAlignment="1">
      <alignment horizontal="center" vertical="center" wrapText="1"/>
    </xf>
    <xf numFmtId="0" fontId="0" fillId="0" borderId="0" xfId="0" applyBorder="1"/>
    <xf numFmtId="0" fontId="4" fillId="0" borderId="0" xfId="0" applyFont="1" applyBorder="1" applyAlignment="1"/>
    <xf numFmtId="0" fontId="4" fillId="0" borderId="0" xfId="0" applyFont="1"/>
    <xf numFmtId="0" fontId="0" fillId="2" borderId="8" xfId="0" applyFill="1" applyBorder="1"/>
    <xf numFmtId="0" fontId="0" fillId="2" borderId="0" xfId="0" applyFill="1" applyBorder="1"/>
    <xf numFmtId="0" fontId="0" fillId="2" borderId="9" xfId="0" applyFill="1" applyBorder="1"/>
    <xf numFmtId="0" fontId="0" fillId="2" borderId="10" xfId="0" applyFill="1" applyBorder="1"/>
    <xf numFmtId="0" fontId="0" fillId="2" borderId="11" xfId="0" applyFill="1" applyBorder="1"/>
    <xf numFmtId="0" fontId="0" fillId="2" borderId="12"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applyAlignment="1"/>
    <xf numFmtId="0" fontId="0" fillId="2" borderId="0" xfId="0" applyFill="1" applyBorder="1" applyAlignment="1"/>
    <xf numFmtId="0" fontId="0" fillId="2" borderId="9" xfId="0" applyFill="1" applyBorder="1" applyAlignment="1"/>
    <xf numFmtId="0" fontId="0" fillId="0" borderId="1" xfId="0" applyBorder="1"/>
    <xf numFmtId="9" fontId="0" fillId="0" borderId="1" xfId="1" applyNumberFormat="1" applyFont="1" applyBorder="1"/>
    <xf numFmtId="0" fontId="0" fillId="0" borderId="1" xfId="0" applyNumberFormat="1" applyBorder="1"/>
    <xf numFmtId="0" fontId="0" fillId="0" borderId="15" xfId="0" applyBorder="1"/>
    <xf numFmtId="17" fontId="0" fillId="0" borderId="16" xfId="0" applyNumberFormat="1" applyBorder="1"/>
    <xf numFmtId="0" fontId="0" fillId="0" borderId="13" xfId="0" applyBorder="1"/>
    <xf numFmtId="17" fontId="0" fillId="0" borderId="17" xfId="0" applyNumberFormat="1" applyBorder="1"/>
    <xf numFmtId="0" fontId="0" fillId="0" borderId="14" xfId="0" applyBorder="1"/>
    <xf numFmtId="17" fontId="0" fillId="0" borderId="18" xfId="0" applyNumberFormat="1" applyBorder="1"/>
    <xf numFmtId="17" fontId="4" fillId="0" borderId="1" xfId="0" applyNumberFormat="1" applyFont="1" applyBorder="1"/>
    <xf numFmtId="0" fontId="4" fillId="0" borderId="1" xfId="0" applyFont="1" applyBorder="1" applyAlignment="1">
      <alignment horizontal="center"/>
    </xf>
    <xf numFmtId="17" fontId="4" fillId="0" borderId="20" xfId="0" applyNumberFormat="1" applyFont="1" applyBorder="1" applyAlignment="1">
      <alignment horizontal="center" vertical="center" wrapText="1"/>
    </xf>
    <xf numFmtId="17" fontId="4" fillId="0" borderId="17" xfId="0" applyNumberFormat="1" applyFont="1" applyBorder="1"/>
    <xf numFmtId="0" fontId="2" fillId="0" borderId="13" xfId="0" applyFont="1" applyFill="1" applyBorder="1" applyAlignment="1">
      <alignment horizontal="center" vertical="center" wrapText="1"/>
    </xf>
    <xf numFmtId="0" fontId="0" fillId="0" borderId="17" xfId="0" applyBorder="1"/>
    <xf numFmtId="0" fontId="2" fillId="0" borderId="14" xfId="0" applyFont="1" applyFill="1" applyBorder="1" applyAlignment="1">
      <alignment horizontal="center" vertical="center" wrapText="1"/>
    </xf>
    <xf numFmtId="0" fontId="0" fillId="0" borderId="21" xfId="0" applyBorder="1"/>
    <xf numFmtId="9" fontId="0" fillId="0" borderId="21" xfId="1" applyNumberFormat="1" applyFont="1" applyBorder="1"/>
    <xf numFmtId="0" fontId="0" fillId="0" borderId="21" xfId="0" applyNumberFormat="1" applyBorder="1"/>
    <xf numFmtId="0" fontId="0" fillId="0" borderId="18" xfId="0" applyBorder="1"/>
    <xf numFmtId="0" fontId="2" fillId="0" borderId="20" xfId="0" applyFont="1" applyFill="1" applyBorder="1" applyAlignment="1">
      <alignment horizontal="center" vertical="center" wrapText="1"/>
    </xf>
    <xf numFmtId="17" fontId="0" fillId="0" borderId="13" xfId="0" applyNumberFormat="1" applyBorder="1"/>
    <xf numFmtId="17" fontId="0" fillId="0" borderId="14" xfId="0" applyNumberFormat="1" applyBorder="1"/>
    <xf numFmtId="0" fontId="4" fillId="0" borderId="13" xfId="0" applyFont="1" applyBorder="1"/>
    <xf numFmtId="0" fontId="4" fillId="0" borderId="14" xfId="0" applyFont="1" applyBorder="1"/>
    <xf numFmtId="17" fontId="4" fillId="0" borderId="20" xfId="0" applyNumberFormat="1" applyFont="1" applyBorder="1"/>
    <xf numFmtId="17" fontId="4" fillId="0" borderId="16" xfId="0" applyNumberFormat="1" applyFont="1" applyBorder="1"/>
    <xf numFmtId="0" fontId="2" fillId="0" borderId="16" xfId="0" applyFont="1" applyFill="1" applyBorder="1" applyAlignment="1">
      <alignment horizontal="center" vertical="center" wrapText="1"/>
    </xf>
    <xf numFmtId="0" fontId="8" fillId="0" borderId="0" xfId="0" applyFont="1"/>
    <xf numFmtId="164" fontId="7" fillId="3" borderId="0" xfId="0" applyNumberFormat="1" applyFont="1" applyFill="1"/>
    <xf numFmtId="0" fontId="4" fillId="0" borderId="20" xfId="0" applyFont="1" applyBorder="1" applyAlignment="1">
      <alignment horizontal="center" vertical="center" wrapText="1"/>
    </xf>
    <xf numFmtId="0" fontId="0" fillId="0" borderId="7" xfId="0" applyBorder="1"/>
    <xf numFmtId="0" fontId="4" fillId="0" borderId="17" xfId="0" applyFont="1" applyBorder="1"/>
    <xf numFmtId="0" fontId="4" fillId="0" borderId="18" xfId="0" applyFont="1" applyBorder="1"/>
    <xf numFmtId="17" fontId="10" fillId="0" borderId="23" xfId="3" applyNumberFormat="1" applyFont="1" applyBorder="1" applyAlignment="1">
      <alignment horizontal="center" vertical="center"/>
    </xf>
    <xf numFmtId="0" fontId="0" fillId="0" borderId="0" xfId="0" applyNumberFormat="1"/>
    <xf numFmtId="0" fontId="6" fillId="0" borderId="15" xfId="0" applyFont="1" applyBorder="1"/>
    <xf numFmtId="17" fontId="6" fillId="0" borderId="20" xfId="0" applyNumberFormat="1" applyFont="1" applyBorder="1"/>
    <xf numFmtId="17" fontId="6" fillId="0" borderId="16" xfId="0" applyNumberFormat="1" applyFont="1" applyBorder="1"/>
    <xf numFmtId="0" fontId="6" fillId="0" borderId="13" xfId="0" applyFont="1" applyBorder="1"/>
    <xf numFmtId="0" fontId="0" fillId="0" borderId="17" xfId="0" applyNumberFormat="1" applyBorder="1"/>
    <xf numFmtId="0" fontId="6" fillId="0" borderId="14" xfId="0" applyFont="1" applyBorder="1"/>
    <xf numFmtId="0" fontId="0" fillId="0" borderId="18" xfId="0" applyNumberFormat="1" applyBorder="1"/>
    <xf numFmtId="0" fontId="0" fillId="0" borderId="5" xfId="0" applyBorder="1"/>
    <xf numFmtId="0" fontId="0" fillId="0" borderId="6" xfId="0" applyBorder="1"/>
    <xf numFmtId="0" fontId="0" fillId="0" borderId="8" xfId="0" applyBorder="1"/>
    <xf numFmtId="0" fontId="6" fillId="0" borderId="0" xfId="0" applyFont="1" applyBorder="1" applyAlignment="1">
      <alignment horizontal="center" vertical="center"/>
    </xf>
    <xf numFmtId="0" fontId="0" fillId="0" borderId="9" xfId="0" applyBorder="1"/>
    <xf numFmtId="44" fontId="7" fillId="0" borderId="0" xfId="2" applyFont="1" applyBorder="1" applyAlignment="1">
      <alignment horizontal="center" vertical="center"/>
    </xf>
    <xf numFmtId="37" fontId="7" fillId="0" borderId="0" xfId="2" applyNumberFormat="1" applyFont="1" applyBorder="1" applyAlignment="1">
      <alignment horizontal="right" vertical="center"/>
    </xf>
    <xf numFmtId="9" fontId="6" fillId="0" borderId="0" xfId="0" applyNumberFormat="1" applyFont="1" applyBorder="1"/>
    <xf numFmtId="0" fontId="0" fillId="0" borderId="10" xfId="0" applyBorder="1"/>
    <xf numFmtId="0" fontId="0" fillId="0" borderId="11" xfId="0" applyBorder="1"/>
    <xf numFmtId="0" fontId="0" fillId="0" borderId="12" xfId="0" applyBorder="1"/>
    <xf numFmtId="0" fontId="10" fillId="0" borderId="23" xfId="3" applyFont="1" applyBorder="1" applyAlignment="1">
      <alignment horizontal="right" vertical="center"/>
    </xf>
    <xf numFmtId="9" fontId="10" fillId="0" borderId="23" xfId="1" applyFont="1" applyBorder="1" applyAlignment="1">
      <alignment horizontal="right" vertical="center"/>
    </xf>
    <xf numFmtId="0" fontId="4" fillId="0" borderId="8" xfId="0" applyFont="1" applyBorder="1"/>
    <xf numFmtId="0" fontId="11" fillId="0" borderId="0" xfId="0" applyFont="1" applyBorder="1" applyAlignment="1">
      <alignment horizontal="center" vertical="center"/>
    </xf>
    <xf numFmtId="17" fontId="10" fillId="0" borderId="24" xfId="3" applyNumberFormat="1" applyFont="1" applyBorder="1" applyAlignment="1">
      <alignment horizontal="center" vertical="center"/>
    </xf>
    <xf numFmtId="0" fontId="10" fillId="0" borderId="24" xfId="3" applyFont="1" applyBorder="1" applyAlignment="1">
      <alignment horizontal="right" vertical="center"/>
    </xf>
    <xf numFmtId="0" fontId="10" fillId="0" borderId="23" xfId="3" applyFont="1" applyFill="1" applyBorder="1" applyAlignment="1">
      <alignment horizontal="center" vertical="center" wrapText="1"/>
    </xf>
    <xf numFmtId="0" fontId="9" fillId="3" borderId="0" xfId="0" applyFont="1" applyFill="1" applyAlignment="1">
      <alignment horizontal="center"/>
    </xf>
    <xf numFmtId="0" fontId="10" fillId="0" borderId="23" xfId="3" applyFont="1" applyFill="1" applyBorder="1" applyAlignment="1">
      <alignment horizontal="center" vertical="center"/>
    </xf>
    <xf numFmtId="0" fontId="10" fillId="0" borderId="24" xfId="3" applyFont="1" applyBorder="1" applyAlignment="1">
      <alignment horizontal="center"/>
    </xf>
    <xf numFmtId="0" fontId="10" fillId="0" borderId="25" xfId="3" applyFont="1" applyBorder="1" applyAlignment="1">
      <alignment horizontal="center"/>
    </xf>
    <xf numFmtId="0" fontId="10" fillId="0" borderId="26" xfId="3" applyFont="1" applyBorder="1" applyAlignment="1">
      <alignment horizontal="center"/>
    </xf>
    <xf numFmtId="0" fontId="10" fillId="0" borderId="27" xfId="3" applyFont="1" applyBorder="1" applyAlignment="1">
      <alignment horizontal="center"/>
    </xf>
    <xf numFmtId="0" fontId="10" fillId="0" borderId="28" xfId="3" applyFont="1" applyBorder="1" applyAlignment="1">
      <alignment horizontal="center"/>
    </xf>
    <xf numFmtId="0" fontId="10" fillId="0" borderId="29" xfId="3" applyFont="1" applyBorder="1" applyAlignment="1">
      <alignment horizontal="center"/>
    </xf>
    <xf numFmtId="0" fontId="4" fillId="0" borderId="20" xfId="0" applyFont="1" applyBorder="1" applyAlignment="1">
      <alignment horizontal="center" vertical="center" wrapText="1"/>
    </xf>
    <xf numFmtId="0" fontId="4" fillId="0" borderId="22" xfId="0" applyFont="1" applyBorder="1" applyAlignment="1">
      <alignment horizontal="center" vertical="center" wrapText="1"/>
    </xf>
    <xf numFmtId="0" fontId="4" fillId="2" borderId="2" xfId="0" applyFont="1" applyFill="1" applyBorder="1" applyAlignment="1">
      <alignment horizontal="center"/>
    </xf>
    <xf numFmtId="0" fontId="4" fillId="2" borderId="3" xfId="0" applyFont="1" applyFill="1" applyBorder="1" applyAlignment="1">
      <alignment horizontal="center"/>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4" fillId="2" borderId="7" xfId="0" applyFont="1" applyFill="1" applyBorder="1" applyAlignment="1">
      <alignment horizontal="center"/>
    </xf>
    <xf numFmtId="0" fontId="4" fillId="2" borderId="0" xfId="0" applyFont="1" applyFill="1" applyBorder="1" applyAlignment="1">
      <alignment horizontal="center"/>
    </xf>
    <xf numFmtId="0" fontId="0" fillId="2" borderId="8" xfId="0" applyFill="1" applyBorder="1" applyAlignment="1">
      <alignment horizontal="center"/>
    </xf>
    <xf numFmtId="0" fontId="0" fillId="2" borderId="9" xfId="0" applyFill="1" applyBorder="1" applyAlignment="1">
      <alignment horizontal="center"/>
    </xf>
    <xf numFmtId="0" fontId="0" fillId="2" borderId="10" xfId="0" applyFill="1" applyBorder="1" applyAlignment="1">
      <alignment horizontal="center"/>
    </xf>
    <xf numFmtId="0" fontId="0" fillId="2" borderId="12" xfId="0" applyFill="1" applyBorder="1" applyAlignment="1">
      <alignment horizontal="center"/>
    </xf>
    <xf numFmtId="0" fontId="0" fillId="2" borderId="11" xfId="0" applyFill="1" applyBorder="1" applyAlignment="1">
      <alignment horizontal="center"/>
    </xf>
    <xf numFmtId="0" fontId="0" fillId="2" borderId="0" xfId="0" applyFill="1" applyBorder="1" applyAlignment="1">
      <alignment horizontal="center"/>
    </xf>
  </cellXfs>
  <cellStyles count="4">
    <cellStyle name="Currency" xfId="2" builtinId="4"/>
    <cellStyle name="Heading 3" xfId="3" builtinId="18"/>
    <cellStyle name="Normal" xfId="0" builtinId="0"/>
    <cellStyle name="Percent" xfId="1" builtinId="5"/>
  </cellStyles>
  <dxfs count="0"/>
  <tableStyles count="0" defaultTableStyle="TableStyleMedium9" defaultPivotStyle="PivotStyleLight16"/>
  <colors>
    <mruColors>
      <color rgb="FFFFFF00"/>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M/M</a:t>
            </a:r>
            <a:r>
              <a:rPr lang="en-US" baseline="0"/>
              <a:t> Revenue Source Comparison </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Calculations!$A$20</c:f>
              <c:strCache>
                <c:ptCount val="1"/>
                <c:pt idx="0">
                  <c:v>Jan-17</c:v>
                </c:pt>
              </c:strCache>
            </c:strRef>
          </c:tx>
          <c:spPr>
            <a:gradFill rotWithShape="1">
              <a:gsLst>
                <a:gs pos="0">
                  <a:schemeClr val="accent2">
                    <a:shade val="76000"/>
                    <a:shade val="51000"/>
                    <a:satMod val="130000"/>
                  </a:schemeClr>
                </a:gs>
                <a:gs pos="80000">
                  <a:schemeClr val="accent2">
                    <a:shade val="76000"/>
                    <a:shade val="93000"/>
                    <a:satMod val="130000"/>
                  </a:schemeClr>
                </a:gs>
                <a:gs pos="100000">
                  <a:schemeClr val="accent2">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Calculations!$B$19:$E$19</c:f>
              <c:strCache>
                <c:ptCount val="4"/>
                <c:pt idx="0">
                  <c:v>Udemy Organic</c:v>
                </c:pt>
                <c:pt idx="1">
                  <c:v>My Promotions</c:v>
                </c:pt>
                <c:pt idx="2">
                  <c:v>Ad Program</c:v>
                </c:pt>
                <c:pt idx="3">
                  <c:v>Other</c:v>
                </c:pt>
              </c:strCache>
            </c:strRef>
          </c:cat>
          <c:val>
            <c:numRef>
              <c:f>Calculations!$B$20:$E$20</c:f>
              <c:numCache>
                <c:formatCode>General</c:formatCode>
                <c:ptCount val="4"/>
                <c:pt idx="0">
                  <c:v>1146</c:v>
                </c:pt>
                <c:pt idx="1">
                  <c:v>230</c:v>
                </c:pt>
                <c:pt idx="2">
                  <c:v>112</c:v>
                </c:pt>
                <c:pt idx="3">
                  <c:v>72</c:v>
                </c:pt>
              </c:numCache>
            </c:numRef>
          </c:val>
          <c:extLst>
            <c:ext xmlns:c16="http://schemas.microsoft.com/office/drawing/2014/chart" uri="{C3380CC4-5D6E-409C-BE32-E72D297353CC}">
              <c16:uniqueId val="{00000000-75D8-4150-A290-AFDE89E8D295}"/>
            </c:ext>
          </c:extLst>
        </c:ser>
        <c:ser>
          <c:idx val="1"/>
          <c:order val="1"/>
          <c:tx>
            <c:strRef>
              <c:f>Calculations!$A$21</c:f>
              <c:strCache>
                <c:ptCount val="1"/>
                <c:pt idx="0">
                  <c:v>Dec-16</c:v>
                </c:pt>
              </c:strCache>
            </c:strRef>
          </c:tx>
          <c:spPr>
            <a:gradFill rotWithShape="1">
              <a:gsLst>
                <a:gs pos="0">
                  <a:schemeClr val="accent2">
                    <a:tint val="77000"/>
                    <a:shade val="51000"/>
                    <a:satMod val="130000"/>
                  </a:schemeClr>
                </a:gs>
                <a:gs pos="80000">
                  <a:schemeClr val="accent2">
                    <a:tint val="77000"/>
                    <a:shade val="93000"/>
                    <a:satMod val="130000"/>
                  </a:schemeClr>
                </a:gs>
                <a:gs pos="100000">
                  <a:schemeClr val="accent2">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Calculations!$B$19:$E$19</c:f>
              <c:strCache>
                <c:ptCount val="4"/>
                <c:pt idx="0">
                  <c:v>Udemy Organic</c:v>
                </c:pt>
                <c:pt idx="1">
                  <c:v>My Promotions</c:v>
                </c:pt>
                <c:pt idx="2">
                  <c:v>Ad Program</c:v>
                </c:pt>
                <c:pt idx="3">
                  <c:v>Other</c:v>
                </c:pt>
              </c:strCache>
            </c:strRef>
          </c:cat>
          <c:val>
            <c:numRef>
              <c:f>Calculations!$B$21:$E$21</c:f>
              <c:numCache>
                <c:formatCode>General</c:formatCode>
                <c:ptCount val="4"/>
                <c:pt idx="0">
                  <c:v>950</c:v>
                </c:pt>
                <c:pt idx="1">
                  <c:v>332</c:v>
                </c:pt>
                <c:pt idx="2">
                  <c:v>65</c:v>
                </c:pt>
                <c:pt idx="3">
                  <c:v>63</c:v>
                </c:pt>
              </c:numCache>
            </c:numRef>
          </c:val>
          <c:extLst>
            <c:ext xmlns:c16="http://schemas.microsoft.com/office/drawing/2014/chart" uri="{C3380CC4-5D6E-409C-BE32-E72D297353CC}">
              <c16:uniqueId val="{00000001-75D8-4150-A290-AFDE89E8D295}"/>
            </c:ext>
          </c:extLst>
        </c:ser>
        <c:dLbls>
          <c:showLegendKey val="0"/>
          <c:showVal val="0"/>
          <c:showCatName val="0"/>
          <c:showSerName val="0"/>
          <c:showPercent val="0"/>
          <c:showBubbleSize val="0"/>
        </c:dLbls>
        <c:gapWidth val="150"/>
        <c:axId val="331242440"/>
        <c:axId val="331242768"/>
      </c:barChart>
      <c:catAx>
        <c:axId val="3312424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1242768"/>
        <c:crosses val="autoZero"/>
        <c:auto val="1"/>
        <c:lblAlgn val="ctr"/>
        <c:lblOffset val="100"/>
        <c:noMultiLvlLbl val="1"/>
      </c:catAx>
      <c:valAx>
        <c:axId val="3312427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12424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Calculations!$A$25</c:f>
              <c:strCache>
                <c:ptCount val="1"/>
                <c:pt idx="0">
                  <c:v>Poor</c:v>
                </c:pt>
              </c:strCache>
            </c:strRef>
          </c:tx>
          <c:spPr>
            <a:solidFill>
              <a:srgbClr val="CC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Calculations!$B$24:$E$24</c:f>
              <c:numCache>
                <c:formatCode>mmm\-yy</c:formatCode>
                <c:ptCount val="4"/>
                <c:pt idx="0">
                  <c:v>42736</c:v>
                </c:pt>
                <c:pt idx="1">
                  <c:v>42705</c:v>
                </c:pt>
                <c:pt idx="2">
                  <c:v>42675</c:v>
                </c:pt>
                <c:pt idx="3">
                  <c:v>42644</c:v>
                </c:pt>
              </c:numCache>
            </c:numRef>
          </c:cat>
          <c:val>
            <c:numRef>
              <c:f>Calculations!$B$25:$E$25</c:f>
              <c:numCache>
                <c:formatCode>General</c:formatCode>
                <c:ptCount val="4"/>
                <c:pt idx="0">
                  <c:v>600</c:v>
                </c:pt>
                <c:pt idx="1">
                  <c:v>600</c:v>
                </c:pt>
                <c:pt idx="2">
                  <c:v>600</c:v>
                </c:pt>
                <c:pt idx="3">
                  <c:v>600</c:v>
                </c:pt>
              </c:numCache>
            </c:numRef>
          </c:val>
          <c:extLst>
            <c:ext xmlns:c16="http://schemas.microsoft.com/office/drawing/2014/chart" uri="{C3380CC4-5D6E-409C-BE32-E72D297353CC}">
              <c16:uniqueId val="{00000000-A6BB-4405-AE5E-15BB35ACD624}"/>
            </c:ext>
          </c:extLst>
        </c:ser>
        <c:ser>
          <c:idx val="1"/>
          <c:order val="1"/>
          <c:tx>
            <c:strRef>
              <c:f>Calculations!$A$26</c:f>
              <c:strCache>
                <c:ptCount val="1"/>
                <c:pt idx="0">
                  <c:v>Good</c:v>
                </c:pt>
              </c:strCache>
            </c:strRef>
          </c:tx>
          <c:spPr>
            <a:solidFill>
              <a:srgbClr val="FFC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Calculations!$B$24:$E$24</c:f>
              <c:numCache>
                <c:formatCode>mmm\-yy</c:formatCode>
                <c:ptCount val="4"/>
                <c:pt idx="0">
                  <c:v>42736</c:v>
                </c:pt>
                <c:pt idx="1">
                  <c:v>42705</c:v>
                </c:pt>
                <c:pt idx="2">
                  <c:v>42675</c:v>
                </c:pt>
                <c:pt idx="3">
                  <c:v>42644</c:v>
                </c:pt>
              </c:numCache>
            </c:numRef>
          </c:cat>
          <c:val>
            <c:numRef>
              <c:f>Calculations!$B$26:$E$26</c:f>
              <c:numCache>
                <c:formatCode>General</c:formatCode>
                <c:ptCount val="4"/>
                <c:pt idx="0">
                  <c:v>600</c:v>
                </c:pt>
                <c:pt idx="1">
                  <c:v>600</c:v>
                </c:pt>
                <c:pt idx="2">
                  <c:v>600</c:v>
                </c:pt>
                <c:pt idx="3">
                  <c:v>600</c:v>
                </c:pt>
              </c:numCache>
            </c:numRef>
          </c:val>
          <c:extLst>
            <c:ext xmlns:c16="http://schemas.microsoft.com/office/drawing/2014/chart" uri="{C3380CC4-5D6E-409C-BE32-E72D297353CC}">
              <c16:uniqueId val="{00000001-A6BB-4405-AE5E-15BB35ACD624}"/>
            </c:ext>
          </c:extLst>
        </c:ser>
        <c:ser>
          <c:idx val="2"/>
          <c:order val="2"/>
          <c:tx>
            <c:strRef>
              <c:f>Calculations!$A$27</c:f>
              <c:strCache>
                <c:ptCount val="1"/>
                <c:pt idx="0">
                  <c:v>Excellent</c:v>
                </c:pt>
              </c:strCache>
            </c:strRef>
          </c:tx>
          <c:spPr>
            <a:solidFill>
              <a:srgbClr val="00B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Calculations!$B$24:$E$24</c:f>
              <c:numCache>
                <c:formatCode>mmm\-yy</c:formatCode>
                <c:ptCount val="4"/>
                <c:pt idx="0">
                  <c:v>42736</c:v>
                </c:pt>
                <c:pt idx="1">
                  <c:v>42705</c:v>
                </c:pt>
                <c:pt idx="2">
                  <c:v>42675</c:v>
                </c:pt>
                <c:pt idx="3">
                  <c:v>42644</c:v>
                </c:pt>
              </c:numCache>
            </c:numRef>
          </c:cat>
          <c:val>
            <c:numRef>
              <c:f>Calculations!$B$27:$E$27</c:f>
              <c:numCache>
                <c:formatCode>General</c:formatCode>
                <c:ptCount val="4"/>
                <c:pt idx="0">
                  <c:v>600</c:v>
                </c:pt>
                <c:pt idx="1">
                  <c:v>600</c:v>
                </c:pt>
                <c:pt idx="2">
                  <c:v>600</c:v>
                </c:pt>
                <c:pt idx="3">
                  <c:v>600</c:v>
                </c:pt>
              </c:numCache>
            </c:numRef>
          </c:val>
          <c:extLst>
            <c:ext xmlns:c16="http://schemas.microsoft.com/office/drawing/2014/chart" uri="{C3380CC4-5D6E-409C-BE32-E72D297353CC}">
              <c16:uniqueId val="{00000002-A6BB-4405-AE5E-15BB35ACD624}"/>
            </c:ext>
          </c:extLst>
        </c:ser>
        <c:dLbls>
          <c:showLegendKey val="0"/>
          <c:showVal val="0"/>
          <c:showCatName val="0"/>
          <c:showSerName val="0"/>
          <c:showPercent val="0"/>
          <c:showBubbleSize val="0"/>
        </c:dLbls>
        <c:gapWidth val="150"/>
        <c:overlap val="100"/>
        <c:axId val="439730648"/>
        <c:axId val="439730976"/>
      </c:barChart>
      <c:barChart>
        <c:barDir val="col"/>
        <c:grouping val="stacked"/>
        <c:varyColors val="0"/>
        <c:ser>
          <c:idx val="4"/>
          <c:order val="4"/>
          <c:tx>
            <c:strRef>
              <c:f>Calculations!$A$29</c:f>
              <c:strCache>
                <c:ptCount val="1"/>
                <c:pt idx="0">
                  <c:v>Net Revenue</c:v>
                </c:pt>
              </c:strCache>
            </c:strRef>
          </c:tx>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Calculations!$B$24:$E$24</c:f>
              <c:numCache>
                <c:formatCode>mmm\-yy</c:formatCode>
                <c:ptCount val="4"/>
                <c:pt idx="0">
                  <c:v>42736</c:v>
                </c:pt>
                <c:pt idx="1">
                  <c:v>42705</c:v>
                </c:pt>
                <c:pt idx="2">
                  <c:v>42675</c:v>
                </c:pt>
                <c:pt idx="3">
                  <c:v>42644</c:v>
                </c:pt>
              </c:numCache>
            </c:numRef>
          </c:cat>
          <c:val>
            <c:numRef>
              <c:f>Calculations!$B$29:$E$29</c:f>
              <c:numCache>
                <c:formatCode>General</c:formatCode>
                <c:ptCount val="4"/>
                <c:pt idx="0">
                  <c:v>1549</c:v>
                </c:pt>
                <c:pt idx="1">
                  <c:v>1371</c:v>
                </c:pt>
                <c:pt idx="2">
                  <c:v>960</c:v>
                </c:pt>
                <c:pt idx="3">
                  <c:v>1429</c:v>
                </c:pt>
              </c:numCache>
            </c:numRef>
          </c:val>
          <c:extLst>
            <c:ext xmlns:c16="http://schemas.microsoft.com/office/drawing/2014/chart" uri="{C3380CC4-5D6E-409C-BE32-E72D297353CC}">
              <c16:uniqueId val="{00000003-A6BB-4405-AE5E-15BB35ACD624}"/>
            </c:ext>
          </c:extLst>
        </c:ser>
        <c:dLbls>
          <c:showLegendKey val="0"/>
          <c:showVal val="0"/>
          <c:showCatName val="0"/>
          <c:showSerName val="0"/>
          <c:showPercent val="0"/>
          <c:showBubbleSize val="0"/>
        </c:dLbls>
        <c:gapWidth val="500"/>
        <c:overlap val="100"/>
        <c:axId val="434545024"/>
        <c:axId val="441938872"/>
      </c:barChart>
      <c:lineChart>
        <c:grouping val="standard"/>
        <c:varyColors val="0"/>
        <c:ser>
          <c:idx val="3"/>
          <c:order val="3"/>
          <c:tx>
            <c:strRef>
              <c:f>Calculations!$A$28</c:f>
              <c:strCache>
                <c:ptCount val="1"/>
                <c:pt idx="0">
                  <c:v>Target</c:v>
                </c:pt>
              </c:strCache>
            </c:strRef>
          </c:tx>
          <c:spPr>
            <a:ln w="34925" cap="rnd">
              <a:gradFill>
                <a:gsLst>
                  <a:gs pos="0">
                    <a:srgbClr val="FFC000"/>
                  </a:gs>
                  <a:gs pos="46000">
                    <a:srgbClr val="FFFF00"/>
                  </a:gs>
                  <a:gs pos="77000">
                    <a:schemeClr val="bg1"/>
                  </a:gs>
                  <a:gs pos="100000">
                    <a:schemeClr val="tx1"/>
                  </a:gs>
                </a:gsLst>
                <a:lin ang="5400000" scaled="1"/>
              </a:gradFill>
              <a:round/>
            </a:ln>
            <a:effectLst>
              <a:outerShdw blurRad="40000" dist="23000" dir="5400000" rotWithShape="0">
                <a:srgbClr val="000000">
                  <a:alpha val="35000"/>
                </a:srgbClr>
              </a:outerShdw>
            </a:effectLst>
          </c:spPr>
          <c:marker>
            <c:symbol val="none"/>
          </c:marker>
          <c:cat>
            <c:numRef>
              <c:f>Calculations!$B$24:$E$24</c:f>
              <c:numCache>
                <c:formatCode>mmm\-yy</c:formatCode>
                <c:ptCount val="4"/>
                <c:pt idx="0">
                  <c:v>42736</c:v>
                </c:pt>
                <c:pt idx="1">
                  <c:v>42705</c:v>
                </c:pt>
                <c:pt idx="2">
                  <c:v>42675</c:v>
                </c:pt>
                <c:pt idx="3">
                  <c:v>42644</c:v>
                </c:pt>
              </c:numCache>
            </c:numRef>
          </c:cat>
          <c:val>
            <c:numRef>
              <c:f>Calculations!$B$28:$E$28</c:f>
              <c:numCache>
                <c:formatCode>General</c:formatCode>
                <c:ptCount val="4"/>
                <c:pt idx="0">
                  <c:v>1500</c:v>
                </c:pt>
                <c:pt idx="1">
                  <c:v>1500</c:v>
                </c:pt>
                <c:pt idx="2">
                  <c:v>1500</c:v>
                </c:pt>
                <c:pt idx="3">
                  <c:v>1500</c:v>
                </c:pt>
              </c:numCache>
            </c:numRef>
          </c:val>
          <c:smooth val="0"/>
          <c:extLst>
            <c:ext xmlns:c16="http://schemas.microsoft.com/office/drawing/2014/chart" uri="{C3380CC4-5D6E-409C-BE32-E72D297353CC}">
              <c16:uniqueId val="{00000004-A6BB-4405-AE5E-15BB35ACD624}"/>
            </c:ext>
          </c:extLst>
        </c:ser>
        <c:dLbls>
          <c:showLegendKey val="0"/>
          <c:showVal val="0"/>
          <c:showCatName val="0"/>
          <c:showSerName val="0"/>
          <c:showPercent val="0"/>
          <c:showBubbleSize val="0"/>
        </c:dLbls>
        <c:marker val="1"/>
        <c:smooth val="0"/>
        <c:axId val="439730648"/>
        <c:axId val="439730976"/>
      </c:lineChart>
      <c:dateAx>
        <c:axId val="439730648"/>
        <c:scaling>
          <c:orientation val="minMax"/>
        </c:scaling>
        <c:delete val="0"/>
        <c:axPos val="b"/>
        <c:numFmt formatCode="mmm\-yy"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9730976"/>
        <c:crosses val="autoZero"/>
        <c:auto val="1"/>
        <c:lblOffset val="100"/>
        <c:baseTimeUnit val="months"/>
      </c:dateAx>
      <c:valAx>
        <c:axId val="4397309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39730648"/>
        <c:crosses val="autoZero"/>
        <c:crossBetween val="between"/>
      </c:valAx>
      <c:valAx>
        <c:axId val="441938872"/>
        <c:scaling>
          <c:orientation val="minMax"/>
        </c:scaling>
        <c:delete val="1"/>
        <c:axPos val="r"/>
        <c:numFmt formatCode="General" sourceLinked="1"/>
        <c:majorTickMark val="none"/>
        <c:minorTickMark val="none"/>
        <c:tickLblPos val="nextTo"/>
        <c:crossAx val="434545024"/>
        <c:crosses val="max"/>
        <c:crossBetween val="between"/>
      </c:valAx>
      <c:dateAx>
        <c:axId val="434545024"/>
        <c:scaling>
          <c:orientation val="minMax"/>
        </c:scaling>
        <c:delete val="1"/>
        <c:axPos val="b"/>
        <c:numFmt formatCode="mmm\-yy" sourceLinked="1"/>
        <c:majorTickMark val="out"/>
        <c:minorTickMark val="none"/>
        <c:tickLblPos val="nextTo"/>
        <c:crossAx val="441938872"/>
        <c:crosses val="autoZero"/>
        <c:auto val="1"/>
        <c:lblOffset val="100"/>
        <c:baseTimeUnit val="months"/>
      </c:date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6"/>
          <c:order val="6"/>
          <c:tx>
            <c:strRef>
              <c:f>Calculations!$H$26</c:f>
              <c:strCache>
                <c:ptCount val="1"/>
                <c:pt idx="0">
                  <c:v>Revenue</c:v>
                </c:pt>
              </c:strCache>
            </c:strRef>
          </c:tx>
          <c:spPr>
            <a:ln w="28575" cap="rnd">
              <a:solidFill>
                <a:srgbClr val="0070C0"/>
              </a:solidFill>
              <a:round/>
            </a:ln>
            <a:effectLst/>
          </c:spPr>
          <c:marker>
            <c:symbol val="none"/>
          </c:marker>
          <c:cat>
            <c:numRef>
              <c:f>Calculations!$I$19:$S$19</c:f>
              <c:numCache>
                <c:formatCode>mmm\-yy</c:formatCode>
                <c:ptCount val="11"/>
                <c:pt idx="0">
                  <c:v>42401</c:v>
                </c:pt>
                <c:pt idx="1">
                  <c:v>42461</c:v>
                </c:pt>
                <c:pt idx="2">
                  <c:v>42491</c:v>
                </c:pt>
                <c:pt idx="3">
                  <c:v>42522</c:v>
                </c:pt>
                <c:pt idx="4">
                  <c:v>42552</c:v>
                </c:pt>
                <c:pt idx="5">
                  <c:v>42583</c:v>
                </c:pt>
                <c:pt idx="6">
                  <c:v>42614</c:v>
                </c:pt>
                <c:pt idx="7">
                  <c:v>42644</c:v>
                </c:pt>
                <c:pt idx="8">
                  <c:v>42675</c:v>
                </c:pt>
                <c:pt idx="9">
                  <c:v>42705</c:v>
                </c:pt>
                <c:pt idx="10">
                  <c:v>42736</c:v>
                </c:pt>
              </c:numCache>
            </c:numRef>
          </c:cat>
          <c:val>
            <c:numRef>
              <c:f>Calculations!$I$26:$S$26</c:f>
              <c:numCache>
                <c:formatCode>General</c:formatCode>
                <c:ptCount val="11"/>
                <c:pt idx="0">
                  <c:v>1467</c:v>
                </c:pt>
                <c:pt idx="1">
                  <c:v>1465</c:v>
                </c:pt>
                <c:pt idx="2">
                  <c:v>1192</c:v>
                </c:pt>
                <c:pt idx="3">
                  <c:v>1455</c:v>
                </c:pt>
                <c:pt idx="4">
                  <c:v>1661</c:v>
                </c:pt>
                <c:pt idx="5">
                  <c:v>1079</c:v>
                </c:pt>
                <c:pt idx="6">
                  <c:v>1448</c:v>
                </c:pt>
                <c:pt idx="7">
                  <c:v>1429</c:v>
                </c:pt>
                <c:pt idx="8">
                  <c:v>960</c:v>
                </c:pt>
                <c:pt idx="9">
                  <c:v>1371</c:v>
                </c:pt>
                <c:pt idx="10">
                  <c:v>1549</c:v>
                </c:pt>
              </c:numCache>
            </c:numRef>
          </c:val>
          <c:smooth val="0"/>
          <c:extLst>
            <c:ext xmlns:c16="http://schemas.microsoft.com/office/drawing/2014/chart" uri="{C3380CC4-5D6E-409C-BE32-E72D297353CC}">
              <c16:uniqueId val="{00000000-11DD-4243-9B14-5F74733F1312}"/>
            </c:ext>
          </c:extLst>
        </c:ser>
        <c:dLbls>
          <c:showLegendKey val="0"/>
          <c:showVal val="0"/>
          <c:showCatName val="0"/>
          <c:showSerName val="0"/>
          <c:showPercent val="0"/>
          <c:showBubbleSize val="0"/>
        </c:dLbls>
        <c:smooth val="0"/>
        <c:axId val="417008816"/>
        <c:axId val="417008488"/>
        <c:extLst>
          <c:ext xmlns:c15="http://schemas.microsoft.com/office/drawing/2012/chart" uri="{02D57815-91ED-43cb-92C2-25804820EDAC}">
            <c15:filteredLineSeries>
              <c15:ser>
                <c:idx val="0"/>
                <c:order val="0"/>
                <c:tx>
                  <c:strRef>
                    <c:extLst>
                      <c:ext uri="{02D57815-91ED-43cb-92C2-25804820EDAC}">
                        <c15:formulaRef>
                          <c15:sqref>Calculations!$H$20</c15:sqref>
                        </c15:formulaRef>
                      </c:ext>
                    </c:extLst>
                    <c:strCache>
                      <c:ptCount val="1"/>
                      <c:pt idx="0">
                        <c:v>Student Purchases</c:v>
                      </c:pt>
                    </c:strCache>
                  </c:strRef>
                </c:tx>
                <c:spPr>
                  <a:ln w="28575" cap="rnd">
                    <a:solidFill>
                      <a:schemeClr val="accent1"/>
                    </a:solidFill>
                    <a:round/>
                  </a:ln>
                  <a:effectLst/>
                </c:spPr>
                <c:marker>
                  <c:symbol val="none"/>
                </c:marker>
                <c:cat>
                  <c:numRef>
                    <c:extLst>
                      <c:ext uri="{02D57815-91ED-43cb-92C2-25804820EDAC}">
                        <c15:formulaRef>
                          <c15:sqref>Calculations!$I$19:$S$19</c15:sqref>
                        </c15:formulaRef>
                      </c:ext>
                    </c:extLst>
                    <c:numCache>
                      <c:formatCode>mmm\-yy</c:formatCode>
                      <c:ptCount val="11"/>
                      <c:pt idx="0">
                        <c:v>42401</c:v>
                      </c:pt>
                      <c:pt idx="1">
                        <c:v>42461</c:v>
                      </c:pt>
                      <c:pt idx="2">
                        <c:v>42491</c:v>
                      </c:pt>
                      <c:pt idx="3">
                        <c:v>42522</c:v>
                      </c:pt>
                      <c:pt idx="4">
                        <c:v>42552</c:v>
                      </c:pt>
                      <c:pt idx="5">
                        <c:v>42583</c:v>
                      </c:pt>
                      <c:pt idx="6">
                        <c:v>42614</c:v>
                      </c:pt>
                      <c:pt idx="7">
                        <c:v>42644</c:v>
                      </c:pt>
                      <c:pt idx="8">
                        <c:v>42675</c:v>
                      </c:pt>
                      <c:pt idx="9">
                        <c:v>42705</c:v>
                      </c:pt>
                      <c:pt idx="10">
                        <c:v>42736</c:v>
                      </c:pt>
                    </c:numCache>
                  </c:numRef>
                </c:cat>
                <c:val>
                  <c:numRef>
                    <c:extLst>
                      <c:ext uri="{02D57815-91ED-43cb-92C2-25804820EDAC}">
                        <c15:formulaRef>
                          <c15:sqref>Calculations!$I$20:$S$20</c15:sqref>
                        </c15:formulaRef>
                      </c:ext>
                    </c:extLst>
                    <c:numCache>
                      <c:formatCode>General</c:formatCode>
                      <c:ptCount val="11"/>
                      <c:pt idx="0">
                        <c:v>1491</c:v>
                      </c:pt>
                      <c:pt idx="1">
                        <c:v>1497</c:v>
                      </c:pt>
                      <c:pt idx="2">
                        <c:v>1210</c:v>
                      </c:pt>
                      <c:pt idx="3">
                        <c:v>1482</c:v>
                      </c:pt>
                      <c:pt idx="4">
                        <c:v>1707</c:v>
                      </c:pt>
                      <c:pt idx="5">
                        <c:v>1125</c:v>
                      </c:pt>
                      <c:pt idx="6">
                        <c:v>1492</c:v>
                      </c:pt>
                      <c:pt idx="7">
                        <c:v>1459</c:v>
                      </c:pt>
                      <c:pt idx="8">
                        <c:v>997</c:v>
                      </c:pt>
                      <c:pt idx="9">
                        <c:v>1410</c:v>
                      </c:pt>
                      <c:pt idx="10">
                        <c:v>1560</c:v>
                      </c:pt>
                    </c:numCache>
                  </c:numRef>
                </c:val>
                <c:smooth val="0"/>
                <c:extLst>
                  <c:ext xmlns:c16="http://schemas.microsoft.com/office/drawing/2014/chart" uri="{C3380CC4-5D6E-409C-BE32-E72D297353CC}">
                    <c16:uniqueId val="{00000001-11DD-4243-9B14-5F74733F1312}"/>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Calculations!$H$21</c15:sqref>
                        </c15:formulaRef>
                      </c:ext>
                    </c:extLst>
                    <c:strCache>
                      <c:ptCount val="1"/>
                      <c:pt idx="0">
                        <c:v>Udemy Organic</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Calculations!$I$19:$S$19</c15:sqref>
                        </c15:formulaRef>
                      </c:ext>
                    </c:extLst>
                    <c:numCache>
                      <c:formatCode>mmm\-yy</c:formatCode>
                      <c:ptCount val="11"/>
                      <c:pt idx="0">
                        <c:v>42401</c:v>
                      </c:pt>
                      <c:pt idx="1">
                        <c:v>42461</c:v>
                      </c:pt>
                      <c:pt idx="2">
                        <c:v>42491</c:v>
                      </c:pt>
                      <c:pt idx="3">
                        <c:v>42522</c:v>
                      </c:pt>
                      <c:pt idx="4">
                        <c:v>42552</c:v>
                      </c:pt>
                      <c:pt idx="5">
                        <c:v>42583</c:v>
                      </c:pt>
                      <c:pt idx="6">
                        <c:v>42614</c:v>
                      </c:pt>
                      <c:pt idx="7">
                        <c:v>42644</c:v>
                      </c:pt>
                      <c:pt idx="8">
                        <c:v>42675</c:v>
                      </c:pt>
                      <c:pt idx="9">
                        <c:v>42705</c:v>
                      </c:pt>
                      <c:pt idx="10">
                        <c:v>42736</c:v>
                      </c:pt>
                    </c:numCache>
                  </c:numRef>
                </c:cat>
                <c:val>
                  <c:numRef>
                    <c:extLst xmlns:c15="http://schemas.microsoft.com/office/drawing/2012/chart">
                      <c:ext xmlns:c15="http://schemas.microsoft.com/office/drawing/2012/chart" uri="{02D57815-91ED-43cb-92C2-25804820EDAC}">
                        <c15:formulaRef>
                          <c15:sqref>Calculations!$I$21:$S$21</c15:sqref>
                        </c15:formulaRef>
                      </c:ext>
                    </c:extLst>
                    <c:numCache>
                      <c:formatCode>General</c:formatCode>
                      <c:ptCount val="11"/>
                      <c:pt idx="0">
                        <c:v>1196</c:v>
                      </c:pt>
                      <c:pt idx="1">
                        <c:v>1232</c:v>
                      </c:pt>
                      <c:pt idx="2">
                        <c:v>821</c:v>
                      </c:pt>
                      <c:pt idx="3">
                        <c:v>1039</c:v>
                      </c:pt>
                      <c:pt idx="4">
                        <c:v>1300</c:v>
                      </c:pt>
                      <c:pt idx="5">
                        <c:v>830</c:v>
                      </c:pt>
                      <c:pt idx="6">
                        <c:v>1006</c:v>
                      </c:pt>
                      <c:pt idx="7">
                        <c:v>1025</c:v>
                      </c:pt>
                      <c:pt idx="8">
                        <c:v>771</c:v>
                      </c:pt>
                      <c:pt idx="9">
                        <c:v>950</c:v>
                      </c:pt>
                      <c:pt idx="10">
                        <c:v>1146</c:v>
                      </c:pt>
                    </c:numCache>
                  </c:numRef>
                </c:val>
                <c:smooth val="0"/>
                <c:extLst xmlns:c15="http://schemas.microsoft.com/office/drawing/2012/chart">
                  <c:ext xmlns:c16="http://schemas.microsoft.com/office/drawing/2014/chart" uri="{C3380CC4-5D6E-409C-BE32-E72D297353CC}">
                    <c16:uniqueId val="{00000002-11DD-4243-9B14-5F74733F1312}"/>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Calculations!$H$22</c15:sqref>
                        </c15:formulaRef>
                      </c:ext>
                    </c:extLst>
                    <c:strCache>
                      <c:ptCount val="1"/>
                      <c:pt idx="0">
                        <c:v>My Promotions</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Calculations!$I$19:$S$19</c15:sqref>
                        </c15:formulaRef>
                      </c:ext>
                    </c:extLst>
                    <c:numCache>
                      <c:formatCode>mmm\-yy</c:formatCode>
                      <c:ptCount val="11"/>
                      <c:pt idx="0">
                        <c:v>42401</c:v>
                      </c:pt>
                      <c:pt idx="1">
                        <c:v>42461</c:v>
                      </c:pt>
                      <c:pt idx="2">
                        <c:v>42491</c:v>
                      </c:pt>
                      <c:pt idx="3">
                        <c:v>42522</c:v>
                      </c:pt>
                      <c:pt idx="4">
                        <c:v>42552</c:v>
                      </c:pt>
                      <c:pt idx="5">
                        <c:v>42583</c:v>
                      </c:pt>
                      <c:pt idx="6">
                        <c:v>42614</c:v>
                      </c:pt>
                      <c:pt idx="7">
                        <c:v>42644</c:v>
                      </c:pt>
                      <c:pt idx="8">
                        <c:v>42675</c:v>
                      </c:pt>
                      <c:pt idx="9">
                        <c:v>42705</c:v>
                      </c:pt>
                      <c:pt idx="10">
                        <c:v>42736</c:v>
                      </c:pt>
                    </c:numCache>
                  </c:numRef>
                </c:cat>
                <c:val>
                  <c:numRef>
                    <c:extLst xmlns:c15="http://schemas.microsoft.com/office/drawing/2012/chart">
                      <c:ext xmlns:c15="http://schemas.microsoft.com/office/drawing/2012/chart" uri="{02D57815-91ED-43cb-92C2-25804820EDAC}">
                        <c15:formulaRef>
                          <c15:sqref>Calculations!$I$22:$S$22</c15:sqref>
                        </c15:formulaRef>
                      </c:ext>
                    </c:extLst>
                    <c:numCache>
                      <c:formatCode>General</c:formatCode>
                      <c:ptCount val="11"/>
                      <c:pt idx="0">
                        <c:v>143</c:v>
                      </c:pt>
                      <c:pt idx="1">
                        <c:v>113</c:v>
                      </c:pt>
                      <c:pt idx="2">
                        <c:v>225</c:v>
                      </c:pt>
                      <c:pt idx="3">
                        <c:v>269</c:v>
                      </c:pt>
                      <c:pt idx="4">
                        <c:v>281</c:v>
                      </c:pt>
                      <c:pt idx="5">
                        <c:v>172</c:v>
                      </c:pt>
                      <c:pt idx="6">
                        <c:v>350</c:v>
                      </c:pt>
                      <c:pt idx="7">
                        <c:v>287</c:v>
                      </c:pt>
                      <c:pt idx="8">
                        <c:v>115</c:v>
                      </c:pt>
                      <c:pt idx="9">
                        <c:v>332</c:v>
                      </c:pt>
                      <c:pt idx="10">
                        <c:v>230</c:v>
                      </c:pt>
                    </c:numCache>
                  </c:numRef>
                </c:val>
                <c:smooth val="0"/>
                <c:extLst xmlns:c15="http://schemas.microsoft.com/office/drawing/2012/chart">
                  <c:ext xmlns:c16="http://schemas.microsoft.com/office/drawing/2014/chart" uri="{C3380CC4-5D6E-409C-BE32-E72D297353CC}">
                    <c16:uniqueId val="{00000003-11DD-4243-9B14-5F74733F1312}"/>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Calculations!$H$23</c15:sqref>
                        </c15:formulaRef>
                      </c:ext>
                    </c:extLst>
                    <c:strCache>
                      <c:ptCount val="1"/>
                      <c:pt idx="0">
                        <c:v>Ad Program</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Calculations!$I$19:$S$19</c15:sqref>
                        </c15:formulaRef>
                      </c:ext>
                    </c:extLst>
                    <c:numCache>
                      <c:formatCode>mmm\-yy</c:formatCode>
                      <c:ptCount val="11"/>
                      <c:pt idx="0">
                        <c:v>42401</c:v>
                      </c:pt>
                      <c:pt idx="1">
                        <c:v>42461</c:v>
                      </c:pt>
                      <c:pt idx="2">
                        <c:v>42491</c:v>
                      </c:pt>
                      <c:pt idx="3">
                        <c:v>42522</c:v>
                      </c:pt>
                      <c:pt idx="4">
                        <c:v>42552</c:v>
                      </c:pt>
                      <c:pt idx="5">
                        <c:v>42583</c:v>
                      </c:pt>
                      <c:pt idx="6">
                        <c:v>42614</c:v>
                      </c:pt>
                      <c:pt idx="7">
                        <c:v>42644</c:v>
                      </c:pt>
                      <c:pt idx="8">
                        <c:v>42675</c:v>
                      </c:pt>
                      <c:pt idx="9">
                        <c:v>42705</c:v>
                      </c:pt>
                      <c:pt idx="10">
                        <c:v>42736</c:v>
                      </c:pt>
                    </c:numCache>
                  </c:numRef>
                </c:cat>
                <c:val>
                  <c:numRef>
                    <c:extLst xmlns:c15="http://schemas.microsoft.com/office/drawing/2012/chart">
                      <c:ext xmlns:c15="http://schemas.microsoft.com/office/drawing/2012/chart" uri="{02D57815-91ED-43cb-92C2-25804820EDAC}">
                        <c15:formulaRef>
                          <c15:sqref>Calculations!$I$23:$S$23</c15:sqref>
                        </c15:formulaRef>
                      </c:ext>
                    </c:extLst>
                    <c:numCache>
                      <c:formatCode>General</c:formatCode>
                      <c:ptCount val="11"/>
                      <c:pt idx="0">
                        <c:v>62</c:v>
                      </c:pt>
                      <c:pt idx="1">
                        <c:v>77</c:v>
                      </c:pt>
                      <c:pt idx="2">
                        <c:v>102</c:v>
                      </c:pt>
                      <c:pt idx="3">
                        <c:v>116</c:v>
                      </c:pt>
                      <c:pt idx="4">
                        <c:v>63</c:v>
                      </c:pt>
                      <c:pt idx="5">
                        <c:v>59</c:v>
                      </c:pt>
                      <c:pt idx="6">
                        <c:v>54</c:v>
                      </c:pt>
                      <c:pt idx="7">
                        <c:v>60</c:v>
                      </c:pt>
                      <c:pt idx="8">
                        <c:v>53</c:v>
                      </c:pt>
                      <c:pt idx="9">
                        <c:v>65</c:v>
                      </c:pt>
                      <c:pt idx="10">
                        <c:v>112</c:v>
                      </c:pt>
                    </c:numCache>
                  </c:numRef>
                </c:val>
                <c:smooth val="0"/>
                <c:extLst xmlns:c15="http://schemas.microsoft.com/office/drawing/2012/chart">
                  <c:ext xmlns:c16="http://schemas.microsoft.com/office/drawing/2014/chart" uri="{C3380CC4-5D6E-409C-BE32-E72D297353CC}">
                    <c16:uniqueId val="{00000004-11DD-4243-9B14-5F74733F1312}"/>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Calculations!$H$24</c15:sqref>
                        </c15:formulaRef>
                      </c:ext>
                    </c:extLst>
                    <c:strCache>
                      <c:ptCount val="1"/>
                      <c:pt idx="0">
                        <c:v>Other</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Calculations!$I$19:$S$19</c15:sqref>
                        </c15:formulaRef>
                      </c:ext>
                    </c:extLst>
                    <c:numCache>
                      <c:formatCode>mmm\-yy</c:formatCode>
                      <c:ptCount val="11"/>
                      <c:pt idx="0">
                        <c:v>42401</c:v>
                      </c:pt>
                      <c:pt idx="1">
                        <c:v>42461</c:v>
                      </c:pt>
                      <c:pt idx="2">
                        <c:v>42491</c:v>
                      </c:pt>
                      <c:pt idx="3">
                        <c:v>42522</c:v>
                      </c:pt>
                      <c:pt idx="4">
                        <c:v>42552</c:v>
                      </c:pt>
                      <c:pt idx="5">
                        <c:v>42583</c:v>
                      </c:pt>
                      <c:pt idx="6">
                        <c:v>42614</c:v>
                      </c:pt>
                      <c:pt idx="7">
                        <c:v>42644</c:v>
                      </c:pt>
                      <c:pt idx="8">
                        <c:v>42675</c:v>
                      </c:pt>
                      <c:pt idx="9">
                        <c:v>42705</c:v>
                      </c:pt>
                      <c:pt idx="10">
                        <c:v>42736</c:v>
                      </c:pt>
                    </c:numCache>
                  </c:numRef>
                </c:cat>
                <c:val>
                  <c:numRef>
                    <c:extLst xmlns:c15="http://schemas.microsoft.com/office/drawing/2012/chart">
                      <c:ext xmlns:c15="http://schemas.microsoft.com/office/drawing/2012/chart" uri="{02D57815-91ED-43cb-92C2-25804820EDAC}">
                        <c15:formulaRef>
                          <c15:sqref>Calculations!$I$24:$S$24</c15:sqref>
                        </c15:formulaRef>
                      </c:ext>
                    </c:extLst>
                    <c:numCache>
                      <c:formatCode>General</c:formatCode>
                      <c:ptCount val="11"/>
                      <c:pt idx="0">
                        <c:v>90</c:v>
                      </c:pt>
                      <c:pt idx="1">
                        <c:v>75</c:v>
                      </c:pt>
                      <c:pt idx="2">
                        <c:v>62</c:v>
                      </c:pt>
                      <c:pt idx="3">
                        <c:v>58</c:v>
                      </c:pt>
                      <c:pt idx="4">
                        <c:v>63</c:v>
                      </c:pt>
                      <c:pt idx="5">
                        <c:v>64</c:v>
                      </c:pt>
                      <c:pt idx="6">
                        <c:v>82</c:v>
                      </c:pt>
                      <c:pt idx="7">
                        <c:v>87</c:v>
                      </c:pt>
                      <c:pt idx="8">
                        <c:v>58</c:v>
                      </c:pt>
                      <c:pt idx="9">
                        <c:v>63</c:v>
                      </c:pt>
                      <c:pt idx="10">
                        <c:v>72</c:v>
                      </c:pt>
                    </c:numCache>
                  </c:numRef>
                </c:val>
                <c:smooth val="0"/>
                <c:extLst xmlns:c15="http://schemas.microsoft.com/office/drawing/2012/chart">
                  <c:ext xmlns:c16="http://schemas.microsoft.com/office/drawing/2014/chart" uri="{C3380CC4-5D6E-409C-BE32-E72D297353CC}">
                    <c16:uniqueId val="{00000005-11DD-4243-9B14-5F74733F1312}"/>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Calculations!$H$25</c15:sqref>
                        </c15:formulaRef>
                      </c:ext>
                    </c:extLst>
                    <c:strCache>
                      <c:ptCount val="1"/>
                      <c:pt idx="0">
                        <c:v>Refunds</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Calculations!$I$19:$S$19</c15:sqref>
                        </c15:formulaRef>
                      </c:ext>
                    </c:extLst>
                    <c:numCache>
                      <c:formatCode>mmm\-yy</c:formatCode>
                      <c:ptCount val="11"/>
                      <c:pt idx="0">
                        <c:v>42401</c:v>
                      </c:pt>
                      <c:pt idx="1">
                        <c:v>42461</c:v>
                      </c:pt>
                      <c:pt idx="2">
                        <c:v>42491</c:v>
                      </c:pt>
                      <c:pt idx="3">
                        <c:v>42522</c:v>
                      </c:pt>
                      <c:pt idx="4">
                        <c:v>42552</c:v>
                      </c:pt>
                      <c:pt idx="5">
                        <c:v>42583</c:v>
                      </c:pt>
                      <c:pt idx="6">
                        <c:v>42614</c:v>
                      </c:pt>
                      <c:pt idx="7">
                        <c:v>42644</c:v>
                      </c:pt>
                      <c:pt idx="8">
                        <c:v>42675</c:v>
                      </c:pt>
                      <c:pt idx="9">
                        <c:v>42705</c:v>
                      </c:pt>
                      <c:pt idx="10">
                        <c:v>42736</c:v>
                      </c:pt>
                    </c:numCache>
                  </c:numRef>
                </c:cat>
                <c:val>
                  <c:numRef>
                    <c:extLst xmlns:c15="http://schemas.microsoft.com/office/drawing/2012/chart">
                      <c:ext xmlns:c15="http://schemas.microsoft.com/office/drawing/2012/chart" uri="{02D57815-91ED-43cb-92C2-25804820EDAC}">
                        <c15:formulaRef>
                          <c15:sqref>Calculations!$I$25:$S$25</c15:sqref>
                        </c15:formulaRef>
                      </c:ext>
                    </c:extLst>
                    <c:numCache>
                      <c:formatCode>General</c:formatCode>
                      <c:ptCount val="11"/>
                      <c:pt idx="0">
                        <c:v>24</c:v>
                      </c:pt>
                      <c:pt idx="1">
                        <c:v>32</c:v>
                      </c:pt>
                      <c:pt idx="2">
                        <c:v>18</c:v>
                      </c:pt>
                      <c:pt idx="3">
                        <c:v>27</c:v>
                      </c:pt>
                      <c:pt idx="4">
                        <c:v>46</c:v>
                      </c:pt>
                      <c:pt idx="5">
                        <c:v>46</c:v>
                      </c:pt>
                      <c:pt idx="6">
                        <c:v>44</c:v>
                      </c:pt>
                      <c:pt idx="7">
                        <c:v>30</c:v>
                      </c:pt>
                      <c:pt idx="8">
                        <c:v>37</c:v>
                      </c:pt>
                      <c:pt idx="9">
                        <c:v>39</c:v>
                      </c:pt>
                      <c:pt idx="10">
                        <c:v>11</c:v>
                      </c:pt>
                    </c:numCache>
                  </c:numRef>
                </c:val>
                <c:smooth val="0"/>
                <c:extLst xmlns:c15="http://schemas.microsoft.com/office/drawing/2012/chart">
                  <c:ext xmlns:c16="http://schemas.microsoft.com/office/drawing/2014/chart" uri="{C3380CC4-5D6E-409C-BE32-E72D297353CC}">
                    <c16:uniqueId val="{00000006-11DD-4243-9B14-5F74733F1312}"/>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Calculations!$H$27</c15:sqref>
                        </c15:formulaRef>
                      </c:ext>
                    </c:extLst>
                    <c:strCache>
                      <c:ptCount val="1"/>
                      <c:pt idx="0">
                        <c:v>Students</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Calculations!$I$19:$S$19</c15:sqref>
                        </c15:formulaRef>
                      </c:ext>
                    </c:extLst>
                    <c:numCache>
                      <c:formatCode>mmm\-yy</c:formatCode>
                      <c:ptCount val="11"/>
                      <c:pt idx="0">
                        <c:v>42401</c:v>
                      </c:pt>
                      <c:pt idx="1">
                        <c:v>42461</c:v>
                      </c:pt>
                      <c:pt idx="2">
                        <c:v>42491</c:v>
                      </c:pt>
                      <c:pt idx="3">
                        <c:v>42522</c:v>
                      </c:pt>
                      <c:pt idx="4">
                        <c:v>42552</c:v>
                      </c:pt>
                      <c:pt idx="5">
                        <c:v>42583</c:v>
                      </c:pt>
                      <c:pt idx="6">
                        <c:v>42614</c:v>
                      </c:pt>
                      <c:pt idx="7">
                        <c:v>42644</c:v>
                      </c:pt>
                      <c:pt idx="8">
                        <c:v>42675</c:v>
                      </c:pt>
                      <c:pt idx="9">
                        <c:v>42705</c:v>
                      </c:pt>
                      <c:pt idx="10">
                        <c:v>42736</c:v>
                      </c:pt>
                    </c:numCache>
                  </c:numRef>
                </c:cat>
                <c:val>
                  <c:numRef>
                    <c:extLst xmlns:c15="http://schemas.microsoft.com/office/drawing/2012/chart">
                      <c:ext xmlns:c15="http://schemas.microsoft.com/office/drawing/2012/chart" uri="{02D57815-91ED-43cb-92C2-25804820EDAC}">
                        <c15:formulaRef>
                          <c15:sqref>Calculations!$I$27:$S$27</c15:sqref>
                        </c15:formulaRef>
                      </c:ext>
                    </c:extLst>
                    <c:numCache>
                      <c:formatCode>General</c:formatCode>
                      <c:ptCount val="11"/>
                      <c:pt idx="0">
                        <c:v>119</c:v>
                      </c:pt>
                      <c:pt idx="1">
                        <c:v>117</c:v>
                      </c:pt>
                      <c:pt idx="2">
                        <c:v>58</c:v>
                      </c:pt>
                      <c:pt idx="3">
                        <c:v>83</c:v>
                      </c:pt>
                      <c:pt idx="4">
                        <c:v>132</c:v>
                      </c:pt>
                      <c:pt idx="5">
                        <c:v>133</c:v>
                      </c:pt>
                      <c:pt idx="6">
                        <c:v>78</c:v>
                      </c:pt>
                      <c:pt idx="7">
                        <c:v>133</c:v>
                      </c:pt>
                      <c:pt idx="8">
                        <c:v>113</c:v>
                      </c:pt>
                      <c:pt idx="9">
                        <c:v>134</c:v>
                      </c:pt>
                      <c:pt idx="10">
                        <c:v>110</c:v>
                      </c:pt>
                    </c:numCache>
                  </c:numRef>
                </c:val>
                <c:smooth val="0"/>
                <c:extLst xmlns:c15="http://schemas.microsoft.com/office/drawing/2012/chart">
                  <c:ext xmlns:c16="http://schemas.microsoft.com/office/drawing/2014/chart" uri="{C3380CC4-5D6E-409C-BE32-E72D297353CC}">
                    <c16:uniqueId val="{00000007-11DD-4243-9B14-5F74733F1312}"/>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Calculations!$H$28</c15:sqref>
                        </c15:formulaRef>
                      </c:ext>
                    </c:extLst>
                    <c:strCache>
                      <c:ptCount val="1"/>
                      <c:pt idx="0">
                        <c:v>YouTube Subscribers</c:v>
                      </c:pt>
                    </c:strCache>
                  </c:strRef>
                </c:tx>
                <c:spPr>
                  <a:ln w="28575" cap="rnd">
                    <a:solidFill>
                      <a:schemeClr val="accent3">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Calculations!$I$19:$S$19</c15:sqref>
                        </c15:formulaRef>
                      </c:ext>
                    </c:extLst>
                    <c:numCache>
                      <c:formatCode>mmm\-yy</c:formatCode>
                      <c:ptCount val="11"/>
                      <c:pt idx="0">
                        <c:v>42401</c:v>
                      </c:pt>
                      <c:pt idx="1">
                        <c:v>42461</c:v>
                      </c:pt>
                      <c:pt idx="2">
                        <c:v>42491</c:v>
                      </c:pt>
                      <c:pt idx="3">
                        <c:v>42522</c:v>
                      </c:pt>
                      <c:pt idx="4">
                        <c:v>42552</c:v>
                      </c:pt>
                      <c:pt idx="5">
                        <c:v>42583</c:v>
                      </c:pt>
                      <c:pt idx="6">
                        <c:v>42614</c:v>
                      </c:pt>
                      <c:pt idx="7">
                        <c:v>42644</c:v>
                      </c:pt>
                      <c:pt idx="8">
                        <c:v>42675</c:v>
                      </c:pt>
                      <c:pt idx="9">
                        <c:v>42705</c:v>
                      </c:pt>
                      <c:pt idx="10">
                        <c:v>42736</c:v>
                      </c:pt>
                    </c:numCache>
                  </c:numRef>
                </c:cat>
                <c:val>
                  <c:numRef>
                    <c:extLst xmlns:c15="http://schemas.microsoft.com/office/drawing/2012/chart">
                      <c:ext xmlns:c15="http://schemas.microsoft.com/office/drawing/2012/chart" uri="{02D57815-91ED-43cb-92C2-25804820EDAC}">
                        <c15:formulaRef>
                          <c15:sqref>Calculations!$I$28:$S$28</c15:sqref>
                        </c15:formulaRef>
                      </c:ext>
                    </c:extLst>
                    <c:numCache>
                      <c:formatCode>General</c:formatCode>
                      <c:ptCount val="11"/>
                      <c:pt idx="0">
                        <c:v>178</c:v>
                      </c:pt>
                      <c:pt idx="1">
                        <c:v>130</c:v>
                      </c:pt>
                      <c:pt idx="2">
                        <c:v>121</c:v>
                      </c:pt>
                      <c:pt idx="3">
                        <c:v>96</c:v>
                      </c:pt>
                      <c:pt idx="4">
                        <c:v>132</c:v>
                      </c:pt>
                      <c:pt idx="5">
                        <c:v>172</c:v>
                      </c:pt>
                      <c:pt idx="6">
                        <c:v>148</c:v>
                      </c:pt>
                      <c:pt idx="7">
                        <c:v>144</c:v>
                      </c:pt>
                      <c:pt idx="8">
                        <c:v>168</c:v>
                      </c:pt>
                      <c:pt idx="9">
                        <c:v>131</c:v>
                      </c:pt>
                      <c:pt idx="10">
                        <c:v>148</c:v>
                      </c:pt>
                    </c:numCache>
                  </c:numRef>
                </c:val>
                <c:smooth val="0"/>
                <c:extLst xmlns:c15="http://schemas.microsoft.com/office/drawing/2012/chart">
                  <c:ext xmlns:c16="http://schemas.microsoft.com/office/drawing/2014/chart" uri="{C3380CC4-5D6E-409C-BE32-E72D297353CC}">
                    <c16:uniqueId val="{00000008-11DD-4243-9B14-5F74733F1312}"/>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Calculations!$H$29</c15:sqref>
                        </c15:formulaRef>
                      </c:ext>
                    </c:extLst>
                    <c:strCache>
                      <c:ptCount val="1"/>
                      <c:pt idx="0">
                        <c:v>Website Unique visitors</c:v>
                      </c:pt>
                    </c:strCache>
                  </c:strRef>
                </c:tx>
                <c:spPr>
                  <a:ln w="28575" cap="rnd">
                    <a:solidFill>
                      <a:schemeClr val="accent4">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Calculations!$I$19:$S$19</c15:sqref>
                        </c15:formulaRef>
                      </c:ext>
                    </c:extLst>
                    <c:numCache>
                      <c:formatCode>mmm\-yy</c:formatCode>
                      <c:ptCount val="11"/>
                      <c:pt idx="0">
                        <c:v>42401</c:v>
                      </c:pt>
                      <c:pt idx="1">
                        <c:v>42461</c:v>
                      </c:pt>
                      <c:pt idx="2">
                        <c:v>42491</c:v>
                      </c:pt>
                      <c:pt idx="3">
                        <c:v>42522</c:v>
                      </c:pt>
                      <c:pt idx="4">
                        <c:v>42552</c:v>
                      </c:pt>
                      <c:pt idx="5">
                        <c:v>42583</c:v>
                      </c:pt>
                      <c:pt idx="6">
                        <c:v>42614</c:v>
                      </c:pt>
                      <c:pt idx="7">
                        <c:v>42644</c:v>
                      </c:pt>
                      <c:pt idx="8">
                        <c:v>42675</c:v>
                      </c:pt>
                      <c:pt idx="9">
                        <c:v>42705</c:v>
                      </c:pt>
                      <c:pt idx="10">
                        <c:v>42736</c:v>
                      </c:pt>
                    </c:numCache>
                  </c:numRef>
                </c:cat>
                <c:val>
                  <c:numRef>
                    <c:extLst xmlns:c15="http://schemas.microsoft.com/office/drawing/2012/chart">
                      <c:ext xmlns:c15="http://schemas.microsoft.com/office/drawing/2012/chart" uri="{02D57815-91ED-43cb-92C2-25804820EDAC}">
                        <c15:formulaRef>
                          <c15:sqref>Calculations!$I$29:$S$29</c15:sqref>
                        </c15:formulaRef>
                      </c:ext>
                    </c:extLst>
                    <c:numCache>
                      <c:formatCode>General</c:formatCode>
                      <c:ptCount val="11"/>
                      <c:pt idx="0">
                        <c:v>1245</c:v>
                      </c:pt>
                      <c:pt idx="1">
                        <c:v>1279</c:v>
                      </c:pt>
                      <c:pt idx="2">
                        <c:v>1961</c:v>
                      </c:pt>
                      <c:pt idx="3">
                        <c:v>1437</c:v>
                      </c:pt>
                      <c:pt idx="4">
                        <c:v>1740</c:v>
                      </c:pt>
                      <c:pt idx="5">
                        <c:v>1191</c:v>
                      </c:pt>
                      <c:pt idx="6">
                        <c:v>1974</c:v>
                      </c:pt>
                      <c:pt idx="7">
                        <c:v>1971</c:v>
                      </c:pt>
                      <c:pt idx="8">
                        <c:v>1375</c:v>
                      </c:pt>
                      <c:pt idx="9">
                        <c:v>1587</c:v>
                      </c:pt>
                      <c:pt idx="10">
                        <c:v>1444</c:v>
                      </c:pt>
                    </c:numCache>
                  </c:numRef>
                </c:val>
                <c:smooth val="0"/>
                <c:extLst xmlns:c15="http://schemas.microsoft.com/office/drawing/2012/chart">
                  <c:ext xmlns:c16="http://schemas.microsoft.com/office/drawing/2014/chart" uri="{C3380CC4-5D6E-409C-BE32-E72D297353CC}">
                    <c16:uniqueId val="{00000009-11DD-4243-9B14-5F74733F1312}"/>
                  </c:ext>
                </c:extLst>
              </c15:ser>
            </c15:filteredLineSeries>
          </c:ext>
        </c:extLst>
      </c:lineChart>
      <c:dateAx>
        <c:axId val="417008816"/>
        <c:scaling>
          <c:orientation val="minMax"/>
        </c:scaling>
        <c:delete val="0"/>
        <c:axPos val="b"/>
        <c:numFmt formatCode="m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008488"/>
        <c:crosses val="autoZero"/>
        <c:auto val="1"/>
        <c:lblOffset val="100"/>
        <c:baseTimeUnit val="months"/>
      </c:dateAx>
      <c:valAx>
        <c:axId val="417008488"/>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008816"/>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7"/>
          <c:order val="7"/>
          <c:tx>
            <c:strRef>
              <c:f>Calculations!$H$27</c:f>
              <c:strCache>
                <c:ptCount val="1"/>
                <c:pt idx="0">
                  <c:v>Students</c:v>
                </c:pt>
              </c:strCache>
              <c:extLst xmlns:c15="http://schemas.microsoft.com/office/drawing/2012/chart"/>
            </c:strRef>
          </c:tx>
          <c:spPr>
            <a:ln w="28575" cap="rnd">
              <a:solidFill>
                <a:srgbClr val="0070C0"/>
              </a:solidFill>
              <a:round/>
            </a:ln>
            <a:effectLst/>
          </c:spPr>
          <c:marker>
            <c:symbol val="none"/>
          </c:marker>
          <c:cat>
            <c:numRef>
              <c:f>Calculations!$I$19:$S$19</c:f>
              <c:numCache>
                <c:formatCode>mmm\-yy</c:formatCode>
                <c:ptCount val="11"/>
                <c:pt idx="0">
                  <c:v>42401</c:v>
                </c:pt>
                <c:pt idx="1">
                  <c:v>42461</c:v>
                </c:pt>
                <c:pt idx="2">
                  <c:v>42491</c:v>
                </c:pt>
                <c:pt idx="3">
                  <c:v>42522</c:v>
                </c:pt>
                <c:pt idx="4">
                  <c:v>42552</c:v>
                </c:pt>
                <c:pt idx="5">
                  <c:v>42583</c:v>
                </c:pt>
                <c:pt idx="6">
                  <c:v>42614</c:v>
                </c:pt>
                <c:pt idx="7">
                  <c:v>42644</c:v>
                </c:pt>
                <c:pt idx="8">
                  <c:v>42675</c:v>
                </c:pt>
                <c:pt idx="9">
                  <c:v>42705</c:v>
                </c:pt>
                <c:pt idx="10">
                  <c:v>42736</c:v>
                </c:pt>
              </c:numCache>
              <c:extLst xmlns:c15="http://schemas.microsoft.com/office/drawing/2012/chart"/>
            </c:numRef>
          </c:cat>
          <c:val>
            <c:numRef>
              <c:f>Calculations!$I$27:$S$27</c:f>
              <c:numCache>
                <c:formatCode>General</c:formatCode>
                <c:ptCount val="11"/>
                <c:pt idx="0">
                  <c:v>119</c:v>
                </c:pt>
                <c:pt idx="1">
                  <c:v>117</c:v>
                </c:pt>
                <c:pt idx="2">
                  <c:v>58</c:v>
                </c:pt>
                <c:pt idx="3">
                  <c:v>83</c:v>
                </c:pt>
                <c:pt idx="4">
                  <c:v>132</c:v>
                </c:pt>
                <c:pt idx="5">
                  <c:v>133</c:v>
                </c:pt>
                <c:pt idx="6">
                  <c:v>78</c:v>
                </c:pt>
                <c:pt idx="7">
                  <c:v>133</c:v>
                </c:pt>
                <c:pt idx="8">
                  <c:v>113</c:v>
                </c:pt>
                <c:pt idx="9">
                  <c:v>134</c:v>
                </c:pt>
                <c:pt idx="10">
                  <c:v>110</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7-11DD-4243-9B14-5F74733F1312}"/>
            </c:ext>
          </c:extLst>
        </c:ser>
        <c:dLbls>
          <c:showLegendKey val="0"/>
          <c:showVal val="0"/>
          <c:showCatName val="0"/>
          <c:showSerName val="0"/>
          <c:showPercent val="0"/>
          <c:showBubbleSize val="0"/>
        </c:dLbls>
        <c:smooth val="0"/>
        <c:axId val="417008816"/>
        <c:axId val="417008488"/>
        <c:extLst>
          <c:ext xmlns:c15="http://schemas.microsoft.com/office/drawing/2012/chart" uri="{02D57815-91ED-43cb-92C2-25804820EDAC}">
            <c15:filteredLineSeries>
              <c15:ser>
                <c:idx val="0"/>
                <c:order val="0"/>
                <c:tx>
                  <c:strRef>
                    <c:extLst>
                      <c:ext uri="{02D57815-91ED-43cb-92C2-25804820EDAC}">
                        <c15:formulaRef>
                          <c15:sqref>Calculations!$H$20</c15:sqref>
                        </c15:formulaRef>
                      </c:ext>
                    </c:extLst>
                    <c:strCache>
                      <c:ptCount val="1"/>
                      <c:pt idx="0">
                        <c:v>Student Purchases</c:v>
                      </c:pt>
                    </c:strCache>
                  </c:strRef>
                </c:tx>
                <c:spPr>
                  <a:ln w="28575" cap="rnd">
                    <a:solidFill>
                      <a:schemeClr val="accent1"/>
                    </a:solidFill>
                    <a:round/>
                  </a:ln>
                  <a:effectLst/>
                </c:spPr>
                <c:marker>
                  <c:symbol val="none"/>
                </c:marker>
                <c:cat>
                  <c:numRef>
                    <c:extLst>
                      <c:ext uri="{02D57815-91ED-43cb-92C2-25804820EDAC}">
                        <c15:formulaRef>
                          <c15:sqref>Calculations!$I$19:$S$19</c15:sqref>
                        </c15:formulaRef>
                      </c:ext>
                    </c:extLst>
                    <c:numCache>
                      <c:formatCode>mmm\-yy</c:formatCode>
                      <c:ptCount val="11"/>
                      <c:pt idx="0">
                        <c:v>42401</c:v>
                      </c:pt>
                      <c:pt idx="1">
                        <c:v>42461</c:v>
                      </c:pt>
                      <c:pt idx="2">
                        <c:v>42491</c:v>
                      </c:pt>
                      <c:pt idx="3">
                        <c:v>42522</c:v>
                      </c:pt>
                      <c:pt idx="4">
                        <c:v>42552</c:v>
                      </c:pt>
                      <c:pt idx="5">
                        <c:v>42583</c:v>
                      </c:pt>
                      <c:pt idx="6">
                        <c:v>42614</c:v>
                      </c:pt>
                      <c:pt idx="7">
                        <c:v>42644</c:v>
                      </c:pt>
                      <c:pt idx="8">
                        <c:v>42675</c:v>
                      </c:pt>
                      <c:pt idx="9">
                        <c:v>42705</c:v>
                      </c:pt>
                      <c:pt idx="10">
                        <c:v>42736</c:v>
                      </c:pt>
                    </c:numCache>
                  </c:numRef>
                </c:cat>
                <c:val>
                  <c:numRef>
                    <c:extLst>
                      <c:ext uri="{02D57815-91ED-43cb-92C2-25804820EDAC}">
                        <c15:formulaRef>
                          <c15:sqref>Calculations!$I$20:$S$20</c15:sqref>
                        </c15:formulaRef>
                      </c:ext>
                    </c:extLst>
                    <c:numCache>
                      <c:formatCode>General</c:formatCode>
                      <c:ptCount val="11"/>
                      <c:pt idx="0">
                        <c:v>1491</c:v>
                      </c:pt>
                      <c:pt idx="1">
                        <c:v>1497</c:v>
                      </c:pt>
                      <c:pt idx="2">
                        <c:v>1210</c:v>
                      </c:pt>
                      <c:pt idx="3">
                        <c:v>1482</c:v>
                      </c:pt>
                      <c:pt idx="4">
                        <c:v>1707</c:v>
                      </c:pt>
                      <c:pt idx="5">
                        <c:v>1125</c:v>
                      </c:pt>
                      <c:pt idx="6">
                        <c:v>1492</c:v>
                      </c:pt>
                      <c:pt idx="7">
                        <c:v>1459</c:v>
                      </c:pt>
                      <c:pt idx="8">
                        <c:v>997</c:v>
                      </c:pt>
                      <c:pt idx="9">
                        <c:v>1410</c:v>
                      </c:pt>
                      <c:pt idx="10">
                        <c:v>1560</c:v>
                      </c:pt>
                    </c:numCache>
                  </c:numRef>
                </c:val>
                <c:smooth val="0"/>
                <c:extLst>
                  <c:ext xmlns:c16="http://schemas.microsoft.com/office/drawing/2014/chart" uri="{C3380CC4-5D6E-409C-BE32-E72D297353CC}">
                    <c16:uniqueId val="{00000001-11DD-4243-9B14-5F74733F1312}"/>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Calculations!$H$21</c15:sqref>
                        </c15:formulaRef>
                      </c:ext>
                    </c:extLst>
                    <c:strCache>
                      <c:ptCount val="1"/>
                      <c:pt idx="0">
                        <c:v>Udemy Organic</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Calculations!$I$19:$S$19</c15:sqref>
                        </c15:formulaRef>
                      </c:ext>
                    </c:extLst>
                    <c:numCache>
                      <c:formatCode>mmm\-yy</c:formatCode>
                      <c:ptCount val="11"/>
                      <c:pt idx="0">
                        <c:v>42401</c:v>
                      </c:pt>
                      <c:pt idx="1">
                        <c:v>42461</c:v>
                      </c:pt>
                      <c:pt idx="2">
                        <c:v>42491</c:v>
                      </c:pt>
                      <c:pt idx="3">
                        <c:v>42522</c:v>
                      </c:pt>
                      <c:pt idx="4">
                        <c:v>42552</c:v>
                      </c:pt>
                      <c:pt idx="5">
                        <c:v>42583</c:v>
                      </c:pt>
                      <c:pt idx="6">
                        <c:v>42614</c:v>
                      </c:pt>
                      <c:pt idx="7">
                        <c:v>42644</c:v>
                      </c:pt>
                      <c:pt idx="8">
                        <c:v>42675</c:v>
                      </c:pt>
                      <c:pt idx="9">
                        <c:v>42705</c:v>
                      </c:pt>
                      <c:pt idx="10">
                        <c:v>42736</c:v>
                      </c:pt>
                    </c:numCache>
                  </c:numRef>
                </c:cat>
                <c:val>
                  <c:numRef>
                    <c:extLst xmlns:c15="http://schemas.microsoft.com/office/drawing/2012/chart">
                      <c:ext xmlns:c15="http://schemas.microsoft.com/office/drawing/2012/chart" uri="{02D57815-91ED-43cb-92C2-25804820EDAC}">
                        <c15:formulaRef>
                          <c15:sqref>Calculations!$I$21:$S$21</c15:sqref>
                        </c15:formulaRef>
                      </c:ext>
                    </c:extLst>
                    <c:numCache>
                      <c:formatCode>General</c:formatCode>
                      <c:ptCount val="11"/>
                      <c:pt idx="0">
                        <c:v>1196</c:v>
                      </c:pt>
                      <c:pt idx="1">
                        <c:v>1232</c:v>
                      </c:pt>
                      <c:pt idx="2">
                        <c:v>821</c:v>
                      </c:pt>
                      <c:pt idx="3">
                        <c:v>1039</c:v>
                      </c:pt>
                      <c:pt idx="4">
                        <c:v>1300</c:v>
                      </c:pt>
                      <c:pt idx="5">
                        <c:v>830</c:v>
                      </c:pt>
                      <c:pt idx="6">
                        <c:v>1006</c:v>
                      </c:pt>
                      <c:pt idx="7">
                        <c:v>1025</c:v>
                      </c:pt>
                      <c:pt idx="8">
                        <c:v>771</c:v>
                      </c:pt>
                      <c:pt idx="9">
                        <c:v>950</c:v>
                      </c:pt>
                      <c:pt idx="10">
                        <c:v>1146</c:v>
                      </c:pt>
                    </c:numCache>
                  </c:numRef>
                </c:val>
                <c:smooth val="0"/>
                <c:extLst xmlns:c15="http://schemas.microsoft.com/office/drawing/2012/chart">
                  <c:ext xmlns:c16="http://schemas.microsoft.com/office/drawing/2014/chart" uri="{C3380CC4-5D6E-409C-BE32-E72D297353CC}">
                    <c16:uniqueId val="{00000002-11DD-4243-9B14-5F74733F1312}"/>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Calculations!$H$22</c15:sqref>
                        </c15:formulaRef>
                      </c:ext>
                    </c:extLst>
                    <c:strCache>
                      <c:ptCount val="1"/>
                      <c:pt idx="0">
                        <c:v>My Promotions</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Calculations!$I$19:$S$19</c15:sqref>
                        </c15:formulaRef>
                      </c:ext>
                    </c:extLst>
                    <c:numCache>
                      <c:formatCode>mmm\-yy</c:formatCode>
                      <c:ptCount val="11"/>
                      <c:pt idx="0">
                        <c:v>42401</c:v>
                      </c:pt>
                      <c:pt idx="1">
                        <c:v>42461</c:v>
                      </c:pt>
                      <c:pt idx="2">
                        <c:v>42491</c:v>
                      </c:pt>
                      <c:pt idx="3">
                        <c:v>42522</c:v>
                      </c:pt>
                      <c:pt idx="4">
                        <c:v>42552</c:v>
                      </c:pt>
                      <c:pt idx="5">
                        <c:v>42583</c:v>
                      </c:pt>
                      <c:pt idx="6">
                        <c:v>42614</c:v>
                      </c:pt>
                      <c:pt idx="7">
                        <c:v>42644</c:v>
                      </c:pt>
                      <c:pt idx="8">
                        <c:v>42675</c:v>
                      </c:pt>
                      <c:pt idx="9">
                        <c:v>42705</c:v>
                      </c:pt>
                      <c:pt idx="10">
                        <c:v>42736</c:v>
                      </c:pt>
                    </c:numCache>
                  </c:numRef>
                </c:cat>
                <c:val>
                  <c:numRef>
                    <c:extLst xmlns:c15="http://schemas.microsoft.com/office/drawing/2012/chart">
                      <c:ext xmlns:c15="http://schemas.microsoft.com/office/drawing/2012/chart" uri="{02D57815-91ED-43cb-92C2-25804820EDAC}">
                        <c15:formulaRef>
                          <c15:sqref>Calculations!$I$22:$S$22</c15:sqref>
                        </c15:formulaRef>
                      </c:ext>
                    </c:extLst>
                    <c:numCache>
                      <c:formatCode>General</c:formatCode>
                      <c:ptCount val="11"/>
                      <c:pt idx="0">
                        <c:v>143</c:v>
                      </c:pt>
                      <c:pt idx="1">
                        <c:v>113</c:v>
                      </c:pt>
                      <c:pt idx="2">
                        <c:v>225</c:v>
                      </c:pt>
                      <c:pt idx="3">
                        <c:v>269</c:v>
                      </c:pt>
                      <c:pt idx="4">
                        <c:v>281</c:v>
                      </c:pt>
                      <c:pt idx="5">
                        <c:v>172</c:v>
                      </c:pt>
                      <c:pt idx="6">
                        <c:v>350</c:v>
                      </c:pt>
                      <c:pt idx="7">
                        <c:v>287</c:v>
                      </c:pt>
                      <c:pt idx="8">
                        <c:v>115</c:v>
                      </c:pt>
                      <c:pt idx="9">
                        <c:v>332</c:v>
                      </c:pt>
                      <c:pt idx="10">
                        <c:v>230</c:v>
                      </c:pt>
                    </c:numCache>
                  </c:numRef>
                </c:val>
                <c:smooth val="0"/>
                <c:extLst xmlns:c15="http://schemas.microsoft.com/office/drawing/2012/chart">
                  <c:ext xmlns:c16="http://schemas.microsoft.com/office/drawing/2014/chart" uri="{C3380CC4-5D6E-409C-BE32-E72D297353CC}">
                    <c16:uniqueId val="{00000003-11DD-4243-9B14-5F74733F1312}"/>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Calculations!$H$23</c15:sqref>
                        </c15:formulaRef>
                      </c:ext>
                    </c:extLst>
                    <c:strCache>
                      <c:ptCount val="1"/>
                      <c:pt idx="0">
                        <c:v>Ad Program</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Calculations!$I$19:$S$19</c15:sqref>
                        </c15:formulaRef>
                      </c:ext>
                    </c:extLst>
                    <c:numCache>
                      <c:formatCode>mmm\-yy</c:formatCode>
                      <c:ptCount val="11"/>
                      <c:pt idx="0">
                        <c:v>42401</c:v>
                      </c:pt>
                      <c:pt idx="1">
                        <c:v>42461</c:v>
                      </c:pt>
                      <c:pt idx="2">
                        <c:v>42491</c:v>
                      </c:pt>
                      <c:pt idx="3">
                        <c:v>42522</c:v>
                      </c:pt>
                      <c:pt idx="4">
                        <c:v>42552</c:v>
                      </c:pt>
                      <c:pt idx="5">
                        <c:v>42583</c:v>
                      </c:pt>
                      <c:pt idx="6">
                        <c:v>42614</c:v>
                      </c:pt>
                      <c:pt idx="7">
                        <c:v>42644</c:v>
                      </c:pt>
                      <c:pt idx="8">
                        <c:v>42675</c:v>
                      </c:pt>
                      <c:pt idx="9">
                        <c:v>42705</c:v>
                      </c:pt>
                      <c:pt idx="10">
                        <c:v>42736</c:v>
                      </c:pt>
                    </c:numCache>
                  </c:numRef>
                </c:cat>
                <c:val>
                  <c:numRef>
                    <c:extLst xmlns:c15="http://schemas.microsoft.com/office/drawing/2012/chart">
                      <c:ext xmlns:c15="http://schemas.microsoft.com/office/drawing/2012/chart" uri="{02D57815-91ED-43cb-92C2-25804820EDAC}">
                        <c15:formulaRef>
                          <c15:sqref>Calculations!$I$23:$S$23</c15:sqref>
                        </c15:formulaRef>
                      </c:ext>
                    </c:extLst>
                    <c:numCache>
                      <c:formatCode>General</c:formatCode>
                      <c:ptCount val="11"/>
                      <c:pt idx="0">
                        <c:v>62</c:v>
                      </c:pt>
                      <c:pt idx="1">
                        <c:v>77</c:v>
                      </c:pt>
                      <c:pt idx="2">
                        <c:v>102</c:v>
                      </c:pt>
                      <c:pt idx="3">
                        <c:v>116</c:v>
                      </c:pt>
                      <c:pt idx="4">
                        <c:v>63</c:v>
                      </c:pt>
                      <c:pt idx="5">
                        <c:v>59</c:v>
                      </c:pt>
                      <c:pt idx="6">
                        <c:v>54</c:v>
                      </c:pt>
                      <c:pt idx="7">
                        <c:v>60</c:v>
                      </c:pt>
                      <c:pt idx="8">
                        <c:v>53</c:v>
                      </c:pt>
                      <c:pt idx="9">
                        <c:v>65</c:v>
                      </c:pt>
                      <c:pt idx="10">
                        <c:v>112</c:v>
                      </c:pt>
                    </c:numCache>
                  </c:numRef>
                </c:val>
                <c:smooth val="0"/>
                <c:extLst xmlns:c15="http://schemas.microsoft.com/office/drawing/2012/chart">
                  <c:ext xmlns:c16="http://schemas.microsoft.com/office/drawing/2014/chart" uri="{C3380CC4-5D6E-409C-BE32-E72D297353CC}">
                    <c16:uniqueId val="{00000004-11DD-4243-9B14-5F74733F1312}"/>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Calculations!$H$24</c15:sqref>
                        </c15:formulaRef>
                      </c:ext>
                    </c:extLst>
                    <c:strCache>
                      <c:ptCount val="1"/>
                      <c:pt idx="0">
                        <c:v>Other</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Calculations!$I$19:$S$19</c15:sqref>
                        </c15:formulaRef>
                      </c:ext>
                    </c:extLst>
                    <c:numCache>
                      <c:formatCode>mmm\-yy</c:formatCode>
                      <c:ptCount val="11"/>
                      <c:pt idx="0">
                        <c:v>42401</c:v>
                      </c:pt>
                      <c:pt idx="1">
                        <c:v>42461</c:v>
                      </c:pt>
                      <c:pt idx="2">
                        <c:v>42491</c:v>
                      </c:pt>
                      <c:pt idx="3">
                        <c:v>42522</c:v>
                      </c:pt>
                      <c:pt idx="4">
                        <c:v>42552</c:v>
                      </c:pt>
                      <c:pt idx="5">
                        <c:v>42583</c:v>
                      </c:pt>
                      <c:pt idx="6">
                        <c:v>42614</c:v>
                      </c:pt>
                      <c:pt idx="7">
                        <c:v>42644</c:v>
                      </c:pt>
                      <c:pt idx="8">
                        <c:v>42675</c:v>
                      </c:pt>
                      <c:pt idx="9">
                        <c:v>42705</c:v>
                      </c:pt>
                      <c:pt idx="10">
                        <c:v>42736</c:v>
                      </c:pt>
                    </c:numCache>
                  </c:numRef>
                </c:cat>
                <c:val>
                  <c:numRef>
                    <c:extLst xmlns:c15="http://schemas.microsoft.com/office/drawing/2012/chart">
                      <c:ext xmlns:c15="http://schemas.microsoft.com/office/drawing/2012/chart" uri="{02D57815-91ED-43cb-92C2-25804820EDAC}">
                        <c15:formulaRef>
                          <c15:sqref>Calculations!$I$24:$S$24</c15:sqref>
                        </c15:formulaRef>
                      </c:ext>
                    </c:extLst>
                    <c:numCache>
                      <c:formatCode>General</c:formatCode>
                      <c:ptCount val="11"/>
                      <c:pt idx="0">
                        <c:v>90</c:v>
                      </c:pt>
                      <c:pt idx="1">
                        <c:v>75</c:v>
                      </c:pt>
                      <c:pt idx="2">
                        <c:v>62</c:v>
                      </c:pt>
                      <c:pt idx="3">
                        <c:v>58</c:v>
                      </c:pt>
                      <c:pt idx="4">
                        <c:v>63</c:v>
                      </c:pt>
                      <c:pt idx="5">
                        <c:v>64</c:v>
                      </c:pt>
                      <c:pt idx="6">
                        <c:v>82</c:v>
                      </c:pt>
                      <c:pt idx="7">
                        <c:v>87</c:v>
                      </c:pt>
                      <c:pt idx="8">
                        <c:v>58</c:v>
                      </c:pt>
                      <c:pt idx="9">
                        <c:v>63</c:v>
                      </c:pt>
                      <c:pt idx="10">
                        <c:v>72</c:v>
                      </c:pt>
                    </c:numCache>
                  </c:numRef>
                </c:val>
                <c:smooth val="0"/>
                <c:extLst xmlns:c15="http://schemas.microsoft.com/office/drawing/2012/chart">
                  <c:ext xmlns:c16="http://schemas.microsoft.com/office/drawing/2014/chart" uri="{C3380CC4-5D6E-409C-BE32-E72D297353CC}">
                    <c16:uniqueId val="{00000005-11DD-4243-9B14-5F74733F1312}"/>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Calculations!$H$25</c15:sqref>
                        </c15:formulaRef>
                      </c:ext>
                    </c:extLst>
                    <c:strCache>
                      <c:ptCount val="1"/>
                      <c:pt idx="0">
                        <c:v>Refunds</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Calculations!$I$19:$S$19</c15:sqref>
                        </c15:formulaRef>
                      </c:ext>
                    </c:extLst>
                    <c:numCache>
                      <c:formatCode>mmm\-yy</c:formatCode>
                      <c:ptCount val="11"/>
                      <c:pt idx="0">
                        <c:v>42401</c:v>
                      </c:pt>
                      <c:pt idx="1">
                        <c:v>42461</c:v>
                      </c:pt>
                      <c:pt idx="2">
                        <c:v>42491</c:v>
                      </c:pt>
                      <c:pt idx="3">
                        <c:v>42522</c:v>
                      </c:pt>
                      <c:pt idx="4">
                        <c:v>42552</c:v>
                      </c:pt>
                      <c:pt idx="5">
                        <c:v>42583</c:v>
                      </c:pt>
                      <c:pt idx="6">
                        <c:v>42614</c:v>
                      </c:pt>
                      <c:pt idx="7">
                        <c:v>42644</c:v>
                      </c:pt>
                      <c:pt idx="8">
                        <c:v>42675</c:v>
                      </c:pt>
                      <c:pt idx="9">
                        <c:v>42705</c:v>
                      </c:pt>
                      <c:pt idx="10">
                        <c:v>42736</c:v>
                      </c:pt>
                    </c:numCache>
                  </c:numRef>
                </c:cat>
                <c:val>
                  <c:numRef>
                    <c:extLst xmlns:c15="http://schemas.microsoft.com/office/drawing/2012/chart">
                      <c:ext xmlns:c15="http://schemas.microsoft.com/office/drawing/2012/chart" uri="{02D57815-91ED-43cb-92C2-25804820EDAC}">
                        <c15:formulaRef>
                          <c15:sqref>Calculations!$I$25:$S$25</c15:sqref>
                        </c15:formulaRef>
                      </c:ext>
                    </c:extLst>
                    <c:numCache>
                      <c:formatCode>General</c:formatCode>
                      <c:ptCount val="11"/>
                      <c:pt idx="0">
                        <c:v>24</c:v>
                      </c:pt>
                      <c:pt idx="1">
                        <c:v>32</c:v>
                      </c:pt>
                      <c:pt idx="2">
                        <c:v>18</c:v>
                      </c:pt>
                      <c:pt idx="3">
                        <c:v>27</c:v>
                      </c:pt>
                      <c:pt idx="4">
                        <c:v>46</c:v>
                      </c:pt>
                      <c:pt idx="5">
                        <c:v>46</c:v>
                      </c:pt>
                      <c:pt idx="6">
                        <c:v>44</c:v>
                      </c:pt>
                      <c:pt idx="7">
                        <c:v>30</c:v>
                      </c:pt>
                      <c:pt idx="8">
                        <c:v>37</c:v>
                      </c:pt>
                      <c:pt idx="9">
                        <c:v>39</c:v>
                      </c:pt>
                      <c:pt idx="10">
                        <c:v>11</c:v>
                      </c:pt>
                    </c:numCache>
                  </c:numRef>
                </c:val>
                <c:smooth val="0"/>
                <c:extLst xmlns:c15="http://schemas.microsoft.com/office/drawing/2012/chart">
                  <c:ext xmlns:c16="http://schemas.microsoft.com/office/drawing/2014/chart" uri="{C3380CC4-5D6E-409C-BE32-E72D297353CC}">
                    <c16:uniqueId val="{00000006-11DD-4243-9B14-5F74733F1312}"/>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Calculations!$H$26</c15:sqref>
                        </c15:formulaRef>
                      </c:ext>
                    </c:extLst>
                    <c:strCache>
                      <c:ptCount val="1"/>
                      <c:pt idx="0">
                        <c:v>Revenue</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Calculations!$I$19:$S$19</c15:sqref>
                        </c15:formulaRef>
                      </c:ext>
                    </c:extLst>
                    <c:numCache>
                      <c:formatCode>mmm\-yy</c:formatCode>
                      <c:ptCount val="11"/>
                      <c:pt idx="0">
                        <c:v>42401</c:v>
                      </c:pt>
                      <c:pt idx="1">
                        <c:v>42461</c:v>
                      </c:pt>
                      <c:pt idx="2">
                        <c:v>42491</c:v>
                      </c:pt>
                      <c:pt idx="3">
                        <c:v>42522</c:v>
                      </c:pt>
                      <c:pt idx="4">
                        <c:v>42552</c:v>
                      </c:pt>
                      <c:pt idx="5">
                        <c:v>42583</c:v>
                      </c:pt>
                      <c:pt idx="6">
                        <c:v>42614</c:v>
                      </c:pt>
                      <c:pt idx="7">
                        <c:v>42644</c:v>
                      </c:pt>
                      <c:pt idx="8">
                        <c:v>42675</c:v>
                      </c:pt>
                      <c:pt idx="9">
                        <c:v>42705</c:v>
                      </c:pt>
                      <c:pt idx="10">
                        <c:v>42736</c:v>
                      </c:pt>
                    </c:numCache>
                  </c:numRef>
                </c:cat>
                <c:val>
                  <c:numRef>
                    <c:extLst xmlns:c15="http://schemas.microsoft.com/office/drawing/2012/chart">
                      <c:ext xmlns:c15="http://schemas.microsoft.com/office/drawing/2012/chart" uri="{02D57815-91ED-43cb-92C2-25804820EDAC}">
                        <c15:formulaRef>
                          <c15:sqref>Calculations!$I$26:$S$26</c15:sqref>
                        </c15:formulaRef>
                      </c:ext>
                    </c:extLst>
                    <c:numCache>
                      <c:formatCode>General</c:formatCode>
                      <c:ptCount val="11"/>
                      <c:pt idx="0">
                        <c:v>1467</c:v>
                      </c:pt>
                      <c:pt idx="1">
                        <c:v>1465</c:v>
                      </c:pt>
                      <c:pt idx="2">
                        <c:v>1192</c:v>
                      </c:pt>
                      <c:pt idx="3">
                        <c:v>1455</c:v>
                      </c:pt>
                      <c:pt idx="4">
                        <c:v>1661</c:v>
                      </c:pt>
                      <c:pt idx="5">
                        <c:v>1079</c:v>
                      </c:pt>
                      <c:pt idx="6">
                        <c:v>1448</c:v>
                      </c:pt>
                      <c:pt idx="7">
                        <c:v>1429</c:v>
                      </c:pt>
                      <c:pt idx="8">
                        <c:v>960</c:v>
                      </c:pt>
                      <c:pt idx="9">
                        <c:v>1371</c:v>
                      </c:pt>
                      <c:pt idx="10">
                        <c:v>1549</c:v>
                      </c:pt>
                    </c:numCache>
                  </c:numRef>
                </c:val>
                <c:smooth val="0"/>
                <c:extLst xmlns:c15="http://schemas.microsoft.com/office/drawing/2012/chart">
                  <c:ext xmlns:c16="http://schemas.microsoft.com/office/drawing/2014/chart" uri="{C3380CC4-5D6E-409C-BE32-E72D297353CC}">
                    <c16:uniqueId val="{00000000-11DD-4243-9B14-5F74733F1312}"/>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Calculations!$H$28</c15:sqref>
                        </c15:formulaRef>
                      </c:ext>
                    </c:extLst>
                    <c:strCache>
                      <c:ptCount val="1"/>
                      <c:pt idx="0">
                        <c:v>YouTube Subscribers</c:v>
                      </c:pt>
                    </c:strCache>
                  </c:strRef>
                </c:tx>
                <c:spPr>
                  <a:ln w="28575" cap="rnd">
                    <a:solidFill>
                      <a:schemeClr val="accent3">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Calculations!$I$19:$S$19</c15:sqref>
                        </c15:formulaRef>
                      </c:ext>
                    </c:extLst>
                    <c:numCache>
                      <c:formatCode>mmm\-yy</c:formatCode>
                      <c:ptCount val="11"/>
                      <c:pt idx="0">
                        <c:v>42401</c:v>
                      </c:pt>
                      <c:pt idx="1">
                        <c:v>42461</c:v>
                      </c:pt>
                      <c:pt idx="2">
                        <c:v>42491</c:v>
                      </c:pt>
                      <c:pt idx="3">
                        <c:v>42522</c:v>
                      </c:pt>
                      <c:pt idx="4">
                        <c:v>42552</c:v>
                      </c:pt>
                      <c:pt idx="5">
                        <c:v>42583</c:v>
                      </c:pt>
                      <c:pt idx="6">
                        <c:v>42614</c:v>
                      </c:pt>
                      <c:pt idx="7">
                        <c:v>42644</c:v>
                      </c:pt>
                      <c:pt idx="8">
                        <c:v>42675</c:v>
                      </c:pt>
                      <c:pt idx="9">
                        <c:v>42705</c:v>
                      </c:pt>
                      <c:pt idx="10">
                        <c:v>42736</c:v>
                      </c:pt>
                    </c:numCache>
                  </c:numRef>
                </c:cat>
                <c:val>
                  <c:numRef>
                    <c:extLst xmlns:c15="http://schemas.microsoft.com/office/drawing/2012/chart">
                      <c:ext xmlns:c15="http://schemas.microsoft.com/office/drawing/2012/chart" uri="{02D57815-91ED-43cb-92C2-25804820EDAC}">
                        <c15:formulaRef>
                          <c15:sqref>Calculations!$I$28:$S$28</c15:sqref>
                        </c15:formulaRef>
                      </c:ext>
                    </c:extLst>
                    <c:numCache>
                      <c:formatCode>General</c:formatCode>
                      <c:ptCount val="11"/>
                      <c:pt idx="0">
                        <c:v>178</c:v>
                      </c:pt>
                      <c:pt idx="1">
                        <c:v>130</c:v>
                      </c:pt>
                      <c:pt idx="2">
                        <c:v>121</c:v>
                      </c:pt>
                      <c:pt idx="3">
                        <c:v>96</c:v>
                      </c:pt>
                      <c:pt idx="4">
                        <c:v>132</c:v>
                      </c:pt>
                      <c:pt idx="5">
                        <c:v>172</c:v>
                      </c:pt>
                      <c:pt idx="6">
                        <c:v>148</c:v>
                      </c:pt>
                      <c:pt idx="7">
                        <c:v>144</c:v>
                      </c:pt>
                      <c:pt idx="8">
                        <c:v>168</c:v>
                      </c:pt>
                      <c:pt idx="9">
                        <c:v>131</c:v>
                      </c:pt>
                      <c:pt idx="10">
                        <c:v>148</c:v>
                      </c:pt>
                    </c:numCache>
                  </c:numRef>
                </c:val>
                <c:smooth val="0"/>
                <c:extLst xmlns:c15="http://schemas.microsoft.com/office/drawing/2012/chart">
                  <c:ext xmlns:c16="http://schemas.microsoft.com/office/drawing/2014/chart" uri="{C3380CC4-5D6E-409C-BE32-E72D297353CC}">
                    <c16:uniqueId val="{00000008-11DD-4243-9B14-5F74733F1312}"/>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Calculations!$H$29</c15:sqref>
                        </c15:formulaRef>
                      </c:ext>
                    </c:extLst>
                    <c:strCache>
                      <c:ptCount val="1"/>
                      <c:pt idx="0">
                        <c:v>Website Unique visitors</c:v>
                      </c:pt>
                    </c:strCache>
                  </c:strRef>
                </c:tx>
                <c:spPr>
                  <a:ln w="28575" cap="rnd">
                    <a:solidFill>
                      <a:schemeClr val="accent4">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Calculations!$I$19:$S$19</c15:sqref>
                        </c15:formulaRef>
                      </c:ext>
                    </c:extLst>
                    <c:numCache>
                      <c:formatCode>mmm\-yy</c:formatCode>
                      <c:ptCount val="11"/>
                      <c:pt idx="0">
                        <c:v>42401</c:v>
                      </c:pt>
                      <c:pt idx="1">
                        <c:v>42461</c:v>
                      </c:pt>
                      <c:pt idx="2">
                        <c:v>42491</c:v>
                      </c:pt>
                      <c:pt idx="3">
                        <c:v>42522</c:v>
                      </c:pt>
                      <c:pt idx="4">
                        <c:v>42552</c:v>
                      </c:pt>
                      <c:pt idx="5">
                        <c:v>42583</c:v>
                      </c:pt>
                      <c:pt idx="6">
                        <c:v>42614</c:v>
                      </c:pt>
                      <c:pt idx="7">
                        <c:v>42644</c:v>
                      </c:pt>
                      <c:pt idx="8">
                        <c:v>42675</c:v>
                      </c:pt>
                      <c:pt idx="9">
                        <c:v>42705</c:v>
                      </c:pt>
                      <c:pt idx="10">
                        <c:v>42736</c:v>
                      </c:pt>
                    </c:numCache>
                  </c:numRef>
                </c:cat>
                <c:val>
                  <c:numRef>
                    <c:extLst xmlns:c15="http://schemas.microsoft.com/office/drawing/2012/chart">
                      <c:ext xmlns:c15="http://schemas.microsoft.com/office/drawing/2012/chart" uri="{02D57815-91ED-43cb-92C2-25804820EDAC}">
                        <c15:formulaRef>
                          <c15:sqref>Calculations!$I$29:$S$29</c15:sqref>
                        </c15:formulaRef>
                      </c:ext>
                    </c:extLst>
                    <c:numCache>
                      <c:formatCode>General</c:formatCode>
                      <c:ptCount val="11"/>
                      <c:pt idx="0">
                        <c:v>1245</c:v>
                      </c:pt>
                      <c:pt idx="1">
                        <c:v>1279</c:v>
                      </c:pt>
                      <c:pt idx="2">
                        <c:v>1961</c:v>
                      </c:pt>
                      <c:pt idx="3">
                        <c:v>1437</c:v>
                      </c:pt>
                      <c:pt idx="4">
                        <c:v>1740</c:v>
                      </c:pt>
                      <c:pt idx="5">
                        <c:v>1191</c:v>
                      </c:pt>
                      <c:pt idx="6">
                        <c:v>1974</c:v>
                      </c:pt>
                      <c:pt idx="7">
                        <c:v>1971</c:v>
                      </c:pt>
                      <c:pt idx="8">
                        <c:v>1375</c:v>
                      </c:pt>
                      <c:pt idx="9">
                        <c:v>1587</c:v>
                      </c:pt>
                      <c:pt idx="10">
                        <c:v>1444</c:v>
                      </c:pt>
                    </c:numCache>
                  </c:numRef>
                </c:val>
                <c:smooth val="0"/>
                <c:extLst xmlns:c15="http://schemas.microsoft.com/office/drawing/2012/chart">
                  <c:ext xmlns:c16="http://schemas.microsoft.com/office/drawing/2014/chart" uri="{C3380CC4-5D6E-409C-BE32-E72D297353CC}">
                    <c16:uniqueId val="{00000009-11DD-4243-9B14-5F74733F1312}"/>
                  </c:ext>
                </c:extLst>
              </c15:ser>
            </c15:filteredLineSeries>
          </c:ext>
        </c:extLst>
      </c:lineChart>
      <c:dateAx>
        <c:axId val="417008816"/>
        <c:scaling>
          <c:orientation val="minMax"/>
        </c:scaling>
        <c:delete val="0"/>
        <c:axPos val="b"/>
        <c:numFmt formatCode="m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008488"/>
        <c:crosses val="autoZero"/>
        <c:auto val="1"/>
        <c:lblOffset val="100"/>
        <c:baseTimeUnit val="months"/>
      </c:dateAx>
      <c:valAx>
        <c:axId val="417008488"/>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008816"/>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8"/>
          <c:order val="8"/>
          <c:tx>
            <c:strRef>
              <c:f>Calculations!$H$28</c:f>
              <c:strCache>
                <c:ptCount val="1"/>
                <c:pt idx="0">
                  <c:v>YouTube Subscribers</c:v>
                </c:pt>
              </c:strCache>
              <c:extLst xmlns:c15="http://schemas.microsoft.com/office/drawing/2012/chart"/>
            </c:strRef>
          </c:tx>
          <c:spPr>
            <a:ln w="28575" cap="rnd">
              <a:solidFill>
                <a:srgbClr val="0070C0"/>
              </a:solidFill>
              <a:round/>
            </a:ln>
            <a:effectLst/>
          </c:spPr>
          <c:marker>
            <c:symbol val="none"/>
          </c:marker>
          <c:cat>
            <c:numRef>
              <c:f>Calculations!$I$19:$S$19</c:f>
              <c:numCache>
                <c:formatCode>mmm\-yy</c:formatCode>
                <c:ptCount val="11"/>
                <c:pt idx="0">
                  <c:v>42401</c:v>
                </c:pt>
                <c:pt idx="1">
                  <c:v>42461</c:v>
                </c:pt>
                <c:pt idx="2">
                  <c:v>42491</c:v>
                </c:pt>
                <c:pt idx="3">
                  <c:v>42522</c:v>
                </c:pt>
                <c:pt idx="4">
                  <c:v>42552</c:v>
                </c:pt>
                <c:pt idx="5">
                  <c:v>42583</c:v>
                </c:pt>
                <c:pt idx="6">
                  <c:v>42614</c:v>
                </c:pt>
                <c:pt idx="7">
                  <c:v>42644</c:v>
                </c:pt>
                <c:pt idx="8">
                  <c:v>42675</c:v>
                </c:pt>
                <c:pt idx="9">
                  <c:v>42705</c:v>
                </c:pt>
                <c:pt idx="10">
                  <c:v>42736</c:v>
                </c:pt>
              </c:numCache>
              <c:extLst xmlns:c15="http://schemas.microsoft.com/office/drawing/2012/chart"/>
            </c:numRef>
          </c:cat>
          <c:val>
            <c:numRef>
              <c:f>Calculations!$I$28:$S$28</c:f>
              <c:numCache>
                <c:formatCode>General</c:formatCode>
                <c:ptCount val="11"/>
                <c:pt idx="0">
                  <c:v>178</c:v>
                </c:pt>
                <c:pt idx="1">
                  <c:v>130</c:v>
                </c:pt>
                <c:pt idx="2">
                  <c:v>121</c:v>
                </c:pt>
                <c:pt idx="3">
                  <c:v>96</c:v>
                </c:pt>
                <c:pt idx="4">
                  <c:v>132</c:v>
                </c:pt>
                <c:pt idx="5">
                  <c:v>172</c:v>
                </c:pt>
                <c:pt idx="6">
                  <c:v>148</c:v>
                </c:pt>
                <c:pt idx="7">
                  <c:v>144</c:v>
                </c:pt>
                <c:pt idx="8">
                  <c:v>168</c:v>
                </c:pt>
                <c:pt idx="9">
                  <c:v>131</c:v>
                </c:pt>
                <c:pt idx="10">
                  <c:v>148</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8-11DD-4243-9B14-5F74733F1312}"/>
            </c:ext>
          </c:extLst>
        </c:ser>
        <c:dLbls>
          <c:showLegendKey val="0"/>
          <c:showVal val="0"/>
          <c:showCatName val="0"/>
          <c:showSerName val="0"/>
          <c:showPercent val="0"/>
          <c:showBubbleSize val="0"/>
        </c:dLbls>
        <c:smooth val="0"/>
        <c:axId val="417008816"/>
        <c:axId val="417008488"/>
        <c:extLst>
          <c:ext xmlns:c15="http://schemas.microsoft.com/office/drawing/2012/chart" uri="{02D57815-91ED-43cb-92C2-25804820EDAC}">
            <c15:filteredLineSeries>
              <c15:ser>
                <c:idx val="0"/>
                <c:order val="0"/>
                <c:tx>
                  <c:strRef>
                    <c:extLst>
                      <c:ext uri="{02D57815-91ED-43cb-92C2-25804820EDAC}">
                        <c15:formulaRef>
                          <c15:sqref>Calculations!$H$20</c15:sqref>
                        </c15:formulaRef>
                      </c:ext>
                    </c:extLst>
                    <c:strCache>
                      <c:ptCount val="1"/>
                      <c:pt idx="0">
                        <c:v>Student Purchases</c:v>
                      </c:pt>
                    </c:strCache>
                  </c:strRef>
                </c:tx>
                <c:spPr>
                  <a:ln w="28575" cap="rnd">
                    <a:solidFill>
                      <a:schemeClr val="accent1"/>
                    </a:solidFill>
                    <a:round/>
                  </a:ln>
                  <a:effectLst/>
                </c:spPr>
                <c:marker>
                  <c:symbol val="none"/>
                </c:marker>
                <c:cat>
                  <c:numRef>
                    <c:extLst>
                      <c:ext uri="{02D57815-91ED-43cb-92C2-25804820EDAC}">
                        <c15:formulaRef>
                          <c15:sqref>Calculations!$I$19:$S$19</c15:sqref>
                        </c15:formulaRef>
                      </c:ext>
                    </c:extLst>
                    <c:numCache>
                      <c:formatCode>mmm\-yy</c:formatCode>
                      <c:ptCount val="11"/>
                      <c:pt idx="0">
                        <c:v>42401</c:v>
                      </c:pt>
                      <c:pt idx="1">
                        <c:v>42461</c:v>
                      </c:pt>
                      <c:pt idx="2">
                        <c:v>42491</c:v>
                      </c:pt>
                      <c:pt idx="3">
                        <c:v>42522</c:v>
                      </c:pt>
                      <c:pt idx="4">
                        <c:v>42552</c:v>
                      </c:pt>
                      <c:pt idx="5">
                        <c:v>42583</c:v>
                      </c:pt>
                      <c:pt idx="6">
                        <c:v>42614</c:v>
                      </c:pt>
                      <c:pt idx="7">
                        <c:v>42644</c:v>
                      </c:pt>
                      <c:pt idx="8">
                        <c:v>42675</c:v>
                      </c:pt>
                      <c:pt idx="9">
                        <c:v>42705</c:v>
                      </c:pt>
                      <c:pt idx="10">
                        <c:v>42736</c:v>
                      </c:pt>
                    </c:numCache>
                  </c:numRef>
                </c:cat>
                <c:val>
                  <c:numRef>
                    <c:extLst>
                      <c:ext uri="{02D57815-91ED-43cb-92C2-25804820EDAC}">
                        <c15:formulaRef>
                          <c15:sqref>Calculations!$I$20:$S$20</c15:sqref>
                        </c15:formulaRef>
                      </c:ext>
                    </c:extLst>
                    <c:numCache>
                      <c:formatCode>General</c:formatCode>
                      <c:ptCount val="11"/>
                      <c:pt idx="0">
                        <c:v>1491</c:v>
                      </c:pt>
                      <c:pt idx="1">
                        <c:v>1497</c:v>
                      </c:pt>
                      <c:pt idx="2">
                        <c:v>1210</c:v>
                      </c:pt>
                      <c:pt idx="3">
                        <c:v>1482</c:v>
                      </c:pt>
                      <c:pt idx="4">
                        <c:v>1707</c:v>
                      </c:pt>
                      <c:pt idx="5">
                        <c:v>1125</c:v>
                      </c:pt>
                      <c:pt idx="6">
                        <c:v>1492</c:v>
                      </c:pt>
                      <c:pt idx="7">
                        <c:v>1459</c:v>
                      </c:pt>
                      <c:pt idx="8">
                        <c:v>997</c:v>
                      </c:pt>
                      <c:pt idx="9">
                        <c:v>1410</c:v>
                      </c:pt>
                      <c:pt idx="10">
                        <c:v>1560</c:v>
                      </c:pt>
                    </c:numCache>
                  </c:numRef>
                </c:val>
                <c:smooth val="0"/>
                <c:extLst>
                  <c:ext xmlns:c16="http://schemas.microsoft.com/office/drawing/2014/chart" uri="{C3380CC4-5D6E-409C-BE32-E72D297353CC}">
                    <c16:uniqueId val="{00000001-11DD-4243-9B14-5F74733F1312}"/>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Calculations!$H$21</c15:sqref>
                        </c15:formulaRef>
                      </c:ext>
                    </c:extLst>
                    <c:strCache>
                      <c:ptCount val="1"/>
                      <c:pt idx="0">
                        <c:v>Udemy Organic</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Calculations!$I$19:$S$19</c15:sqref>
                        </c15:formulaRef>
                      </c:ext>
                    </c:extLst>
                    <c:numCache>
                      <c:formatCode>mmm\-yy</c:formatCode>
                      <c:ptCount val="11"/>
                      <c:pt idx="0">
                        <c:v>42401</c:v>
                      </c:pt>
                      <c:pt idx="1">
                        <c:v>42461</c:v>
                      </c:pt>
                      <c:pt idx="2">
                        <c:v>42491</c:v>
                      </c:pt>
                      <c:pt idx="3">
                        <c:v>42522</c:v>
                      </c:pt>
                      <c:pt idx="4">
                        <c:v>42552</c:v>
                      </c:pt>
                      <c:pt idx="5">
                        <c:v>42583</c:v>
                      </c:pt>
                      <c:pt idx="6">
                        <c:v>42614</c:v>
                      </c:pt>
                      <c:pt idx="7">
                        <c:v>42644</c:v>
                      </c:pt>
                      <c:pt idx="8">
                        <c:v>42675</c:v>
                      </c:pt>
                      <c:pt idx="9">
                        <c:v>42705</c:v>
                      </c:pt>
                      <c:pt idx="10">
                        <c:v>42736</c:v>
                      </c:pt>
                    </c:numCache>
                  </c:numRef>
                </c:cat>
                <c:val>
                  <c:numRef>
                    <c:extLst xmlns:c15="http://schemas.microsoft.com/office/drawing/2012/chart">
                      <c:ext xmlns:c15="http://schemas.microsoft.com/office/drawing/2012/chart" uri="{02D57815-91ED-43cb-92C2-25804820EDAC}">
                        <c15:formulaRef>
                          <c15:sqref>Calculations!$I$21:$S$21</c15:sqref>
                        </c15:formulaRef>
                      </c:ext>
                    </c:extLst>
                    <c:numCache>
                      <c:formatCode>General</c:formatCode>
                      <c:ptCount val="11"/>
                      <c:pt idx="0">
                        <c:v>1196</c:v>
                      </c:pt>
                      <c:pt idx="1">
                        <c:v>1232</c:v>
                      </c:pt>
                      <c:pt idx="2">
                        <c:v>821</c:v>
                      </c:pt>
                      <c:pt idx="3">
                        <c:v>1039</c:v>
                      </c:pt>
                      <c:pt idx="4">
                        <c:v>1300</c:v>
                      </c:pt>
                      <c:pt idx="5">
                        <c:v>830</c:v>
                      </c:pt>
                      <c:pt idx="6">
                        <c:v>1006</c:v>
                      </c:pt>
                      <c:pt idx="7">
                        <c:v>1025</c:v>
                      </c:pt>
                      <c:pt idx="8">
                        <c:v>771</c:v>
                      </c:pt>
                      <c:pt idx="9">
                        <c:v>950</c:v>
                      </c:pt>
                      <c:pt idx="10">
                        <c:v>1146</c:v>
                      </c:pt>
                    </c:numCache>
                  </c:numRef>
                </c:val>
                <c:smooth val="0"/>
                <c:extLst xmlns:c15="http://schemas.microsoft.com/office/drawing/2012/chart">
                  <c:ext xmlns:c16="http://schemas.microsoft.com/office/drawing/2014/chart" uri="{C3380CC4-5D6E-409C-BE32-E72D297353CC}">
                    <c16:uniqueId val="{00000002-11DD-4243-9B14-5F74733F1312}"/>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Calculations!$H$22</c15:sqref>
                        </c15:formulaRef>
                      </c:ext>
                    </c:extLst>
                    <c:strCache>
                      <c:ptCount val="1"/>
                      <c:pt idx="0">
                        <c:v>My Promotions</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Calculations!$I$19:$S$19</c15:sqref>
                        </c15:formulaRef>
                      </c:ext>
                    </c:extLst>
                    <c:numCache>
                      <c:formatCode>mmm\-yy</c:formatCode>
                      <c:ptCount val="11"/>
                      <c:pt idx="0">
                        <c:v>42401</c:v>
                      </c:pt>
                      <c:pt idx="1">
                        <c:v>42461</c:v>
                      </c:pt>
                      <c:pt idx="2">
                        <c:v>42491</c:v>
                      </c:pt>
                      <c:pt idx="3">
                        <c:v>42522</c:v>
                      </c:pt>
                      <c:pt idx="4">
                        <c:v>42552</c:v>
                      </c:pt>
                      <c:pt idx="5">
                        <c:v>42583</c:v>
                      </c:pt>
                      <c:pt idx="6">
                        <c:v>42614</c:v>
                      </c:pt>
                      <c:pt idx="7">
                        <c:v>42644</c:v>
                      </c:pt>
                      <c:pt idx="8">
                        <c:v>42675</c:v>
                      </c:pt>
                      <c:pt idx="9">
                        <c:v>42705</c:v>
                      </c:pt>
                      <c:pt idx="10">
                        <c:v>42736</c:v>
                      </c:pt>
                    </c:numCache>
                  </c:numRef>
                </c:cat>
                <c:val>
                  <c:numRef>
                    <c:extLst xmlns:c15="http://schemas.microsoft.com/office/drawing/2012/chart">
                      <c:ext xmlns:c15="http://schemas.microsoft.com/office/drawing/2012/chart" uri="{02D57815-91ED-43cb-92C2-25804820EDAC}">
                        <c15:formulaRef>
                          <c15:sqref>Calculations!$I$22:$S$22</c15:sqref>
                        </c15:formulaRef>
                      </c:ext>
                    </c:extLst>
                    <c:numCache>
                      <c:formatCode>General</c:formatCode>
                      <c:ptCount val="11"/>
                      <c:pt idx="0">
                        <c:v>143</c:v>
                      </c:pt>
                      <c:pt idx="1">
                        <c:v>113</c:v>
                      </c:pt>
                      <c:pt idx="2">
                        <c:v>225</c:v>
                      </c:pt>
                      <c:pt idx="3">
                        <c:v>269</c:v>
                      </c:pt>
                      <c:pt idx="4">
                        <c:v>281</c:v>
                      </c:pt>
                      <c:pt idx="5">
                        <c:v>172</c:v>
                      </c:pt>
                      <c:pt idx="6">
                        <c:v>350</c:v>
                      </c:pt>
                      <c:pt idx="7">
                        <c:v>287</c:v>
                      </c:pt>
                      <c:pt idx="8">
                        <c:v>115</c:v>
                      </c:pt>
                      <c:pt idx="9">
                        <c:v>332</c:v>
                      </c:pt>
                      <c:pt idx="10">
                        <c:v>230</c:v>
                      </c:pt>
                    </c:numCache>
                  </c:numRef>
                </c:val>
                <c:smooth val="0"/>
                <c:extLst xmlns:c15="http://schemas.microsoft.com/office/drawing/2012/chart">
                  <c:ext xmlns:c16="http://schemas.microsoft.com/office/drawing/2014/chart" uri="{C3380CC4-5D6E-409C-BE32-E72D297353CC}">
                    <c16:uniqueId val="{00000003-11DD-4243-9B14-5F74733F1312}"/>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Calculations!$H$23</c15:sqref>
                        </c15:formulaRef>
                      </c:ext>
                    </c:extLst>
                    <c:strCache>
                      <c:ptCount val="1"/>
                      <c:pt idx="0">
                        <c:v>Ad Program</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Calculations!$I$19:$S$19</c15:sqref>
                        </c15:formulaRef>
                      </c:ext>
                    </c:extLst>
                    <c:numCache>
                      <c:formatCode>mmm\-yy</c:formatCode>
                      <c:ptCount val="11"/>
                      <c:pt idx="0">
                        <c:v>42401</c:v>
                      </c:pt>
                      <c:pt idx="1">
                        <c:v>42461</c:v>
                      </c:pt>
                      <c:pt idx="2">
                        <c:v>42491</c:v>
                      </c:pt>
                      <c:pt idx="3">
                        <c:v>42522</c:v>
                      </c:pt>
                      <c:pt idx="4">
                        <c:v>42552</c:v>
                      </c:pt>
                      <c:pt idx="5">
                        <c:v>42583</c:v>
                      </c:pt>
                      <c:pt idx="6">
                        <c:v>42614</c:v>
                      </c:pt>
                      <c:pt idx="7">
                        <c:v>42644</c:v>
                      </c:pt>
                      <c:pt idx="8">
                        <c:v>42675</c:v>
                      </c:pt>
                      <c:pt idx="9">
                        <c:v>42705</c:v>
                      </c:pt>
                      <c:pt idx="10">
                        <c:v>42736</c:v>
                      </c:pt>
                    </c:numCache>
                  </c:numRef>
                </c:cat>
                <c:val>
                  <c:numRef>
                    <c:extLst xmlns:c15="http://schemas.microsoft.com/office/drawing/2012/chart">
                      <c:ext xmlns:c15="http://schemas.microsoft.com/office/drawing/2012/chart" uri="{02D57815-91ED-43cb-92C2-25804820EDAC}">
                        <c15:formulaRef>
                          <c15:sqref>Calculations!$I$23:$S$23</c15:sqref>
                        </c15:formulaRef>
                      </c:ext>
                    </c:extLst>
                    <c:numCache>
                      <c:formatCode>General</c:formatCode>
                      <c:ptCount val="11"/>
                      <c:pt idx="0">
                        <c:v>62</c:v>
                      </c:pt>
                      <c:pt idx="1">
                        <c:v>77</c:v>
                      </c:pt>
                      <c:pt idx="2">
                        <c:v>102</c:v>
                      </c:pt>
                      <c:pt idx="3">
                        <c:v>116</c:v>
                      </c:pt>
                      <c:pt idx="4">
                        <c:v>63</c:v>
                      </c:pt>
                      <c:pt idx="5">
                        <c:v>59</c:v>
                      </c:pt>
                      <c:pt idx="6">
                        <c:v>54</c:v>
                      </c:pt>
                      <c:pt idx="7">
                        <c:v>60</c:v>
                      </c:pt>
                      <c:pt idx="8">
                        <c:v>53</c:v>
                      </c:pt>
                      <c:pt idx="9">
                        <c:v>65</c:v>
                      </c:pt>
                      <c:pt idx="10">
                        <c:v>112</c:v>
                      </c:pt>
                    </c:numCache>
                  </c:numRef>
                </c:val>
                <c:smooth val="0"/>
                <c:extLst xmlns:c15="http://schemas.microsoft.com/office/drawing/2012/chart">
                  <c:ext xmlns:c16="http://schemas.microsoft.com/office/drawing/2014/chart" uri="{C3380CC4-5D6E-409C-BE32-E72D297353CC}">
                    <c16:uniqueId val="{00000004-11DD-4243-9B14-5F74733F1312}"/>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Calculations!$H$24</c15:sqref>
                        </c15:formulaRef>
                      </c:ext>
                    </c:extLst>
                    <c:strCache>
                      <c:ptCount val="1"/>
                      <c:pt idx="0">
                        <c:v>Other</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Calculations!$I$19:$S$19</c15:sqref>
                        </c15:formulaRef>
                      </c:ext>
                    </c:extLst>
                    <c:numCache>
                      <c:formatCode>mmm\-yy</c:formatCode>
                      <c:ptCount val="11"/>
                      <c:pt idx="0">
                        <c:v>42401</c:v>
                      </c:pt>
                      <c:pt idx="1">
                        <c:v>42461</c:v>
                      </c:pt>
                      <c:pt idx="2">
                        <c:v>42491</c:v>
                      </c:pt>
                      <c:pt idx="3">
                        <c:v>42522</c:v>
                      </c:pt>
                      <c:pt idx="4">
                        <c:v>42552</c:v>
                      </c:pt>
                      <c:pt idx="5">
                        <c:v>42583</c:v>
                      </c:pt>
                      <c:pt idx="6">
                        <c:v>42614</c:v>
                      </c:pt>
                      <c:pt idx="7">
                        <c:v>42644</c:v>
                      </c:pt>
                      <c:pt idx="8">
                        <c:v>42675</c:v>
                      </c:pt>
                      <c:pt idx="9">
                        <c:v>42705</c:v>
                      </c:pt>
                      <c:pt idx="10">
                        <c:v>42736</c:v>
                      </c:pt>
                    </c:numCache>
                  </c:numRef>
                </c:cat>
                <c:val>
                  <c:numRef>
                    <c:extLst xmlns:c15="http://schemas.microsoft.com/office/drawing/2012/chart">
                      <c:ext xmlns:c15="http://schemas.microsoft.com/office/drawing/2012/chart" uri="{02D57815-91ED-43cb-92C2-25804820EDAC}">
                        <c15:formulaRef>
                          <c15:sqref>Calculations!$I$24:$S$24</c15:sqref>
                        </c15:formulaRef>
                      </c:ext>
                    </c:extLst>
                    <c:numCache>
                      <c:formatCode>General</c:formatCode>
                      <c:ptCount val="11"/>
                      <c:pt idx="0">
                        <c:v>90</c:v>
                      </c:pt>
                      <c:pt idx="1">
                        <c:v>75</c:v>
                      </c:pt>
                      <c:pt idx="2">
                        <c:v>62</c:v>
                      </c:pt>
                      <c:pt idx="3">
                        <c:v>58</c:v>
                      </c:pt>
                      <c:pt idx="4">
                        <c:v>63</c:v>
                      </c:pt>
                      <c:pt idx="5">
                        <c:v>64</c:v>
                      </c:pt>
                      <c:pt idx="6">
                        <c:v>82</c:v>
                      </c:pt>
                      <c:pt idx="7">
                        <c:v>87</c:v>
                      </c:pt>
                      <c:pt idx="8">
                        <c:v>58</c:v>
                      </c:pt>
                      <c:pt idx="9">
                        <c:v>63</c:v>
                      </c:pt>
                      <c:pt idx="10">
                        <c:v>72</c:v>
                      </c:pt>
                    </c:numCache>
                  </c:numRef>
                </c:val>
                <c:smooth val="0"/>
                <c:extLst xmlns:c15="http://schemas.microsoft.com/office/drawing/2012/chart">
                  <c:ext xmlns:c16="http://schemas.microsoft.com/office/drawing/2014/chart" uri="{C3380CC4-5D6E-409C-BE32-E72D297353CC}">
                    <c16:uniqueId val="{00000005-11DD-4243-9B14-5F74733F1312}"/>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Calculations!$H$25</c15:sqref>
                        </c15:formulaRef>
                      </c:ext>
                    </c:extLst>
                    <c:strCache>
                      <c:ptCount val="1"/>
                      <c:pt idx="0">
                        <c:v>Refunds</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Calculations!$I$19:$S$19</c15:sqref>
                        </c15:formulaRef>
                      </c:ext>
                    </c:extLst>
                    <c:numCache>
                      <c:formatCode>mmm\-yy</c:formatCode>
                      <c:ptCount val="11"/>
                      <c:pt idx="0">
                        <c:v>42401</c:v>
                      </c:pt>
                      <c:pt idx="1">
                        <c:v>42461</c:v>
                      </c:pt>
                      <c:pt idx="2">
                        <c:v>42491</c:v>
                      </c:pt>
                      <c:pt idx="3">
                        <c:v>42522</c:v>
                      </c:pt>
                      <c:pt idx="4">
                        <c:v>42552</c:v>
                      </c:pt>
                      <c:pt idx="5">
                        <c:v>42583</c:v>
                      </c:pt>
                      <c:pt idx="6">
                        <c:v>42614</c:v>
                      </c:pt>
                      <c:pt idx="7">
                        <c:v>42644</c:v>
                      </c:pt>
                      <c:pt idx="8">
                        <c:v>42675</c:v>
                      </c:pt>
                      <c:pt idx="9">
                        <c:v>42705</c:v>
                      </c:pt>
                      <c:pt idx="10">
                        <c:v>42736</c:v>
                      </c:pt>
                    </c:numCache>
                  </c:numRef>
                </c:cat>
                <c:val>
                  <c:numRef>
                    <c:extLst xmlns:c15="http://schemas.microsoft.com/office/drawing/2012/chart">
                      <c:ext xmlns:c15="http://schemas.microsoft.com/office/drawing/2012/chart" uri="{02D57815-91ED-43cb-92C2-25804820EDAC}">
                        <c15:formulaRef>
                          <c15:sqref>Calculations!$I$25:$S$25</c15:sqref>
                        </c15:formulaRef>
                      </c:ext>
                    </c:extLst>
                    <c:numCache>
                      <c:formatCode>General</c:formatCode>
                      <c:ptCount val="11"/>
                      <c:pt idx="0">
                        <c:v>24</c:v>
                      </c:pt>
                      <c:pt idx="1">
                        <c:v>32</c:v>
                      </c:pt>
                      <c:pt idx="2">
                        <c:v>18</c:v>
                      </c:pt>
                      <c:pt idx="3">
                        <c:v>27</c:v>
                      </c:pt>
                      <c:pt idx="4">
                        <c:v>46</c:v>
                      </c:pt>
                      <c:pt idx="5">
                        <c:v>46</c:v>
                      </c:pt>
                      <c:pt idx="6">
                        <c:v>44</c:v>
                      </c:pt>
                      <c:pt idx="7">
                        <c:v>30</c:v>
                      </c:pt>
                      <c:pt idx="8">
                        <c:v>37</c:v>
                      </c:pt>
                      <c:pt idx="9">
                        <c:v>39</c:v>
                      </c:pt>
                      <c:pt idx="10">
                        <c:v>11</c:v>
                      </c:pt>
                    </c:numCache>
                  </c:numRef>
                </c:val>
                <c:smooth val="0"/>
                <c:extLst xmlns:c15="http://schemas.microsoft.com/office/drawing/2012/chart">
                  <c:ext xmlns:c16="http://schemas.microsoft.com/office/drawing/2014/chart" uri="{C3380CC4-5D6E-409C-BE32-E72D297353CC}">
                    <c16:uniqueId val="{00000006-11DD-4243-9B14-5F74733F1312}"/>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Calculations!$H$26</c15:sqref>
                        </c15:formulaRef>
                      </c:ext>
                    </c:extLst>
                    <c:strCache>
                      <c:ptCount val="1"/>
                      <c:pt idx="0">
                        <c:v>Revenue</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Calculations!$I$19:$S$19</c15:sqref>
                        </c15:formulaRef>
                      </c:ext>
                    </c:extLst>
                    <c:numCache>
                      <c:formatCode>mmm\-yy</c:formatCode>
                      <c:ptCount val="11"/>
                      <c:pt idx="0">
                        <c:v>42401</c:v>
                      </c:pt>
                      <c:pt idx="1">
                        <c:v>42461</c:v>
                      </c:pt>
                      <c:pt idx="2">
                        <c:v>42491</c:v>
                      </c:pt>
                      <c:pt idx="3">
                        <c:v>42522</c:v>
                      </c:pt>
                      <c:pt idx="4">
                        <c:v>42552</c:v>
                      </c:pt>
                      <c:pt idx="5">
                        <c:v>42583</c:v>
                      </c:pt>
                      <c:pt idx="6">
                        <c:v>42614</c:v>
                      </c:pt>
                      <c:pt idx="7">
                        <c:v>42644</c:v>
                      </c:pt>
                      <c:pt idx="8">
                        <c:v>42675</c:v>
                      </c:pt>
                      <c:pt idx="9">
                        <c:v>42705</c:v>
                      </c:pt>
                      <c:pt idx="10">
                        <c:v>42736</c:v>
                      </c:pt>
                    </c:numCache>
                  </c:numRef>
                </c:cat>
                <c:val>
                  <c:numRef>
                    <c:extLst xmlns:c15="http://schemas.microsoft.com/office/drawing/2012/chart">
                      <c:ext xmlns:c15="http://schemas.microsoft.com/office/drawing/2012/chart" uri="{02D57815-91ED-43cb-92C2-25804820EDAC}">
                        <c15:formulaRef>
                          <c15:sqref>Calculations!$I$26:$S$26</c15:sqref>
                        </c15:formulaRef>
                      </c:ext>
                    </c:extLst>
                    <c:numCache>
                      <c:formatCode>General</c:formatCode>
                      <c:ptCount val="11"/>
                      <c:pt idx="0">
                        <c:v>1467</c:v>
                      </c:pt>
                      <c:pt idx="1">
                        <c:v>1465</c:v>
                      </c:pt>
                      <c:pt idx="2">
                        <c:v>1192</c:v>
                      </c:pt>
                      <c:pt idx="3">
                        <c:v>1455</c:v>
                      </c:pt>
                      <c:pt idx="4">
                        <c:v>1661</c:v>
                      </c:pt>
                      <c:pt idx="5">
                        <c:v>1079</c:v>
                      </c:pt>
                      <c:pt idx="6">
                        <c:v>1448</c:v>
                      </c:pt>
                      <c:pt idx="7">
                        <c:v>1429</c:v>
                      </c:pt>
                      <c:pt idx="8">
                        <c:v>960</c:v>
                      </c:pt>
                      <c:pt idx="9">
                        <c:v>1371</c:v>
                      </c:pt>
                      <c:pt idx="10">
                        <c:v>1549</c:v>
                      </c:pt>
                    </c:numCache>
                  </c:numRef>
                </c:val>
                <c:smooth val="0"/>
                <c:extLst xmlns:c15="http://schemas.microsoft.com/office/drawing/2012/chart">
                  <c:ext xmlns:c16="http://schemas.microsoft.com/office/drawing/2014/chart" uri="{C3380CC4-5D6E-409C-BE32-E72D297353CC}">
                    <c16:uniqueId val="{00000000-11DD-4243-9B14-5F74733F1312}"/>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Calculations!$H$27</c15:sqref>
                        </c15:formulaRef>
                      </c:ext>
                    </c:extLst>
                    <c:strCache>
                      <c:ptCount val="1"/>
                      <c:pt idx="0">
                        <c:v>Students</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Calculations!$I$19:$S$19</c15:sqref>
                        </c15:formulaRef>
                      </c:ext>
                    </c:extLst>
                    <c:numCache>
                      <c:formatCode>mmm\-yy</c:formatCode>
                      <c:ptCount val="11"/>
                      <c:pt idx="0">
                        <c:v>42401</c:v>
                      </c:pt>
                      <c:pt idx="1">
                        <c:v>42461</c:v>
                      </c:pt>
                      <c:pt idx="2">
                        <c:v>42491</c:v>
                      </c:pt>
                      <c:pt idx="3">
                        <c:v>42522</c:v>
                      </c:pt>
                      <c:pt idx="4">
                        <c:v>42552</c:v>
                      </c:pt>
                      <c:pt idx="5">
                        <c:v>42583</c:v>
                      </c:pt>
                      <c:pt idx="6">
                        <c:v>42614</c:v>
                      </c:pt>
                      <c:pt idx="7">
                        <c:v>42644</c:v>
                      </c:pt>
                      <c:pt idx="8">
                        <c:v>42675</c:v>
                      </c:pt>
                      <c:pt idx="9">
                        <c:v>42705</c:v>
                      </c:pt>
                      <c:pt idx="10">
                        <c:v>42736</c:v>
                      </c:pt>
                    </c:numCache>
                  </c:numRef>
                </c:cat>
                <c:val>
                  <c:numRef>
                    <c:extLst xmlns:c15="http://schemas.microsoft.com/office/drawing/2012/chart">
                      <c:ext xmlns:c15="http://schemas.microsoft.com/office/drawing/2012/chart" uri="{02D57815-91ED-43cb-92C2-25804820EDAC}">
                        <c15:formulaRef>
                          <c15:sqref>Calculations!$I$27:$S$27</c15:sqref>
                        </c15:formulaRef>
                      </c:ext>
                    </c:extLst>
                    <c:numCache>
                      <c:formatCode>General</c:formatCode>
                      <c:ptCount val="11"/>
                      <c:pt idx="0">
                        <c:v>119</c:v>
                      </c:pt>
                      <c:pt idx="1">
                        <c:v>117</c:v>
                      </c:pt>
                      <c:pt idx="2">
                        <c:v>58</c:v>
                      </c:pt>
                      <c:pt idx="3">
                        <c:v>83</c:v>
                      </c:pt>
                      <c:pt idx="4">
                        <c:v>132</c:v>
                      </c:pt>
                      <c:pt idx="5">
                        <c:v>133</c:v>
                      </c:pt>
                      <c:pt idx="6">
                        <c:v>78</c:v>
                      </c:pt>
                      <c:pt idx="7">
                        <c:v>133</c:v>
                      </c:pt>
                      <c:pt idx="8">
                        <c:v>113</c:v>
                      </c:pt>
                      <c:pt idx="9">
                        <c:v>134</c:v>
                      </c:pt>
                      <c:pt idx="10">
                        <c:v>110</c:v>
                      </c:pt>
                    </c:numCache>
                  </c:numRef>
                </c:val>
                <c:smooth val="0"/>
                <c:extLst xmlns:c15="http://schemas.microsoft.com/office/drawing/2012/chart">
                  <c:ext xmlns:c16="http://schemas.microsoft.com/office/drawing/2014/chart" uri="{C3380CC4-5D6E-409C-BE32-E72D297353CC}">
                    <c16:uniqueId val="{00000007-11DD-4243-9B14-5F74733F1312}"/>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Calculations!$H$29</c15:sqref>
                        </c15:formulaRef>
                      </c:ext>
                    </c:extLst>
                    <c:strCache>
                      <c:ptCount val="1"/>
                      <c:pt idx="0">
                        <c:v>Website Unique visitors</c:v>
                      </c:pt>
                    </c:strCache>
                  </c:strRef>
                </c:tx>
                <c:spPr>
                  <a:ln w="28575" cap="rnd">
                    <a:solidFill>
                      <a:schemeClr val="accent4">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Calculations!$I$19:$S$19</c15:sqref>
                        </c15:formulaRef>
                      </c:ext>
                    </c:extLst>
                    <c:numCache>
                      <c:formatCode>mmm\-yy</c:formatCode>
                      <c:ptCount val="11"/>
                      <c:pt idx="0">
                        <c:v>42401</c:v>
                      </c:pt>
                      <c:pt idx="1">
                        <c:v>42461</c:v>
                      </c:pt>
                      <c:pt idx="2">
                        <c:v>42491</c:v>
                      </c:pt>
                      <c:pt idx="3">
                        <c:v>42522</c:v>
                      </c:pt>
                      <c:pt idx="4">
                        <c:v>42552</c:v>
                      </c:pt>
                      <c:pt idx="5">
                        <c:v>42583</c:v>
                      </c:pt>
                      <c:pt idx="6">
                        <c:v>42614</c:v>
                      </c:pt>
                      <c:pt idx="7">
                        <c:v>42644</c:v>
                      </c:pt>
                      <c:pt idx="8">
                        <c:v>42675</c:v>
                      </c:pt>
                      <c:pt idx="9">
                        <c:v>42705</c:v>
                      </c:pt>
                      <c:pt idx="10">
                        <c:v>42736</c:v>
                      </c:pt>
                    </c:numCache>
                  </c:numRef>
                </c:cat>
                <c:val>
                  <c:numRef>
                    <c:extLst xmlns:c15="http://schemas.microsoft.com/office/drawing/2012/chart">
                      <c:ext xmlns:c15="http://schemas.microsoft.com/office/drawing/2012/chart" uri="{02D57815-91ED-43cb-92C2-25804820EDAC}">
                        <c15:formulaRef>
                          <c15:sqref>Calculations!$I$29:$S$29</c15:sqref>
                        </c15:formulaRef>
                      </c:ext>
                    </c:extLst>
                    <c:numCache>
                      <c:formatCode>General</c:formatCode>
                      <c:ptCount val="11"/>
                      <c:pt idx="0">
                        <c:v>1245</c:v>
                      </c:pt>
                      <c:pt idx="1">
                        <c:v>1279</c:v>
                      </c:pt>
                      <c:pt idx="2">
                        <c:v>1961</c:v>
                      </c:pt>
                      <c:pt idx="3">
                        <c:v>1437</c:v>
                      </c:pt>
                      <c:pt idx="4">
                        <c:v>1740</c:v>
                      </c:pt>
                      <c:pt idx="5">
                        <c:v>1191</c:v>
                      </c:pt>
                      <c:pt idx="6">
                        <c:v>1974</c:v>
                      </c:pt>
                      <c:pt idx="7">
                        <c:v>1971</c:v>
                      </c:pt>
                      <c:pt idx="8">
                        <c:v>1375</c:v>
                      </c:pt>
                      <c:pt idx="9">
                        <c:v>1587</c:v>
                      </c:pt>
                      <c:pt idx="10">
                        <c:v>1444</c:v>
                      </c:pt>
                    </c:numCache>
                  </c:numRef>
                </c:val>
                <c:smooth val="0"/>
                <c:extLst xmlns:c15="http://schemas.microsoft.com/office/drawing/2012/chart">
                  <c:ext xmlns:c16="http://schemas.microsoft.com/office/drawing/2014/chart" uri="{C3380CC4-5D6E-409C-BE32-E72D297353CC}">
                    <c16:uniqueId val="{00000009-11DD-4243-9B14-5F74733F1312}"/>
                  </c:ext>
                </c:extLst>
              </c15:ser>
            </c15:filteredLineSeries>
          </c:ext>
        </c:extLst>
      </c:lineChart>
      <c:dateAx>
        <c:axId val="417008816"/>
        <c:scaling>
          <c:orientation val="minMax"/>
        </c:scaling>
        <c:delete val="0"/>
        <c:axPos val="b"/>
        <c:numFmt formatCode="m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008488"/>
        <c:crosses val="autoZero"/>
        <c:auto val="1"/>
        <c:lblOffset val="100"/>
        <c:baseTimeUnit val="months"/>
      </c:dateAx>
      <c:valAx>
        <c:axId val="417008488"/>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008816"/>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9"/>
          <c:order val="9"/>
          <c:tx>
            <c:strRef>
              <c:f>Calculations!$H$29</c:f>
              <c:strCache>
                <c:ptCount val="1"/>
                <c:pt idx="0">
                  <c:v>Website Unique visitors</c:v>
                </c:pt>
              </c:strCache>
              <c:extLst xmlns:c15="http://schemas.microsoft.com/office/drawing/2012/chart"/>
            </c:strRef>
          </c:tx>
          <c:spPr>
            <a:ln w="28575" cap="rnd">
              <a:solidFill>
                <a:srgbClr val="0070C0"/>
              </a:solidFill>
              <a:round/>
            </a:ln>
            <a:effectLst/>
          </c:spPr>
          <c:marker>
            <c:symbol val="none"/>
          </c:marker>
          <c:cat>
            <c:numRef>
              <c:f>Calculations!$I$19:$S$19</c:f>
              <c:numCache>
                <c:formatCode>mmm\-yy</c:formatCode>
                <c:ptCount val="11"/>
                <c:pt idx="0">
                  <c:v>42401</c:v>
                </c:pt>
                <c:pt idx="1">
                  <c:v>42461</c:v>
                </c:pt>
                <c:pt idx="2">
                  <c:v>42491</c:v>
                </c:pt>
                <c:pt idx="3">
                  <c:v>42522</c:v>
                </c:pt>
                <c:pt idx="4">
                  <c:v>42552</c:v>
                </c:pt>
                <c:pt idx="5">
                  <c:v>42583</c:v>
                </c:pt>
                <c:pt idx="6">
                  <c:v>42614</c:v>
                </c:pt>
                <c:pt idx="7">
                  <c:v>42644</c:v>
                </c:pt>
                <c:pt idx="8">
                  <c:v>42675</c:v>
                </c:pt>
                <c:pt idx="9">
                  <c:v>42705</c:v>
                </c:pt>
                <c:pt idx="10">
                  <c:v>42736</c:v>
                </c:pt>
              </c:numCache>
              <c:extLst xmlns:c15="http://schemas.microsoft.com/office/drawing/2012/chart"/>
            </c:numRef>
          </c:cat>
          <c:val>
            <c:numRef>
              <c:f>Calculations!$I$29:$S$29</c:f>
              <c:numCache>
                <c:formatCode>General</c:formatCode>
                <c:ptCount val="11"/>
                <c:pt idx="0">
                  <c:v>1245</c:v>
                </c:pt>
                <c:pt idx="1">
                  <c:v>1279</c:v>
                </c:pt>
                <c:pt idx="2">
                  <c:v>1961</c:v>
                </c:pt>
                <c:pt idx="3">
                  <c:v>1437</c:v>
                </c:pt>
                <c:pt idx="4">
                  <c:v>1740</c:v>
                </c:pt>
                <c:pt idx="5">
                  <c:v>1191</c:v>
                </c:pt>
                <c:pt idx="6">
                  <c:v>1974</c:v>
                </c:pt>
                <c:pt idx="7">
                  <c:v>1971</c:v>
                </c:pt>
                <c:pt idx="8">
                  <c:v>1375</c:v>
                </c:pt>
                <c:pt idx="9">
                  <c:v>1587</c:v>
                </c:pt>
                <c:pt idx="10">
                  <c:v>1444</c:v>
                </c:pt>
              </c:numCache>
              <c:extLst xmlns:c15="http://schemas.microsoft.com/office/drawing/2012/chart"/>
            </c:numRef>
          </c:val>
          <c:smooth val="0"/>
          <c:extLst xmlns:c15="http://schemas.microsoft.com/office/drawing/2012/chart">
            <c:ext xmlns:c16="http://schemas.microsoft.com/office/drawing/2014/chart" uri="{C3380CC4-5D6E-409C-BE32-E72D297353CC}">
              <c16:uniqueId val="{00000009-11DD-4243-9B14-5F74733F1312}"/>
            </c:ext>
          </c:extLst>
        </c:ser>
        <c:dLbls>
          <c:showLegendKey val="0"/>
          <c:showVal val="0"/>
          <c:showCatName val="0"/>
          <c:showSerName val="0"/>
          <c:showPercent val="0"/>
          <c:showBubbleSize val="0"/>
        </c:dLbls>
        <c:smooth val="0"/>
        <c:axId val="417008816"/>
        <c:axId val="417008488"/>
        <c:extLst>
          <c:ext xmlns:c15="http://schemas.microsoft.com/office/drawing/2012/chart" uri="{02D57815-91ED-43cb-92C2-25804820EDAC}">
            <c15:filteredLineSeries>
              <c15:ser>
                <c:idx val="0"/>
                <c:order val="0"/>
                <c:tx>
                  <c:strRef>
                    <c:extLst>
                      <c:ext uri="{02D57815-91ED-43cb-92C2-25804820EDAC}">
                        <c15:formulaRef>
                          <c15:sqref>Calculations!$H$20</c15:sqref>
                        </c15:formulaRef>
                      </c:ext>
                    </c:extLst>
                    <c:strCache>
                      <c:ptCount val="1"/>
                      <c:pt idx="0">
                        <c:v>Student Purchases</c:v>
                      </c:pt>
                    </c:strCache>
                  </c:strRef>
                </c:tx>
                <c:spPr>
                  <a:ln w="28575" cap="rnd">
                    <a:solidFill>
                      <a:schemeClr val="accent1"/>
                    </a:solidFill>
                    <a:round/>
                  </a:ln>
                  <a:effectLst/>
                </c:spPr>
                <c:marker>
                  <c:symbol val="none"/>
                </c:marker>
                <c:cat>
                  <c:numRef>
                    <c:extLst>
                      <c:ext uri="{02D57815-91ED-43cb-92C2-25804820EDAC}">
                        <c15:formulaRef>
                          <c15:sqref>Calculations!$I$19:$S$19</c15:sqref>
                        </c15:formulaRef>
                      </c:ext>
                    </c:extLst>
                    <c:numCache>
                      <c:formatCode>mmm\-yy</c:formatCode>
                      <c:ptCount val="11"/>
                      <c:pt idx="0">
                        <c:v>42401</c:v>
                      </c:pt>
                      <c:pt idx="1">
                        <c:v>42461</c:v>
                      </c:pt>
                      <c:pt idx="2">
                        <c:v>42491</c:v>
                      </c:pt>
                      <c:pt idx="3">
                        <c:v>42522</c:v>
                      </c:pt>
                      <c:pt idx="4">
                        <c:v>42552</c:v>
                      </c:pt>
                      <c:pt idx="5">
                        <c:v>42583</c:v>
                      </c:pt>
                      <c:pt idx="6">
                        <c:v>42614</c:v>
                      </c:pt>
                      <c:pt idx="7">
                        <c:v>42644</c:v>
                      </c:pt>
                      <c:pt idx="8">
                        <c:v>42675</c:v>
                      </c:pt>
                      <c:pt idx="9">
                        <c:v>42705</c:v>
                      </c:pt>
                      <c:pt idx="10">
                        <c:v>42736</c:v>
                      </c:pt>
                    </c:numCache>
                  </c:numRef>
                </c:cat>
                <c:val>
                  <c:numRef>
                    <c:extLst>
                      <c:ext uri="{02D57815-91ED-43cb-92C2-25804820EDAC}">
                        <c15:formulaRef>
                          <c15:sqref>Calculations!$I$20:$S$20</c15:sqref>
                        </c15:formulaRef>
                      </c:ext>
                    </c:extLst>
                    <c:numCache>
                      <c:formatCode>General</c:formatCode>
                      <c:ptCount val="11"/>
                      <c:pt idx="0">
                        <c:v>1491</c:v>
                      </c:pt>
                      <c:pt idx="1">
                        <c:v>1497</c:v>
                      </c:pt>
                      <c:pt idx="2">
                        <c:v>1210</c:v>
                      </c:pt>
                      <c:pt idx="3">
                        <c:v>1482</c:v>
                      </c:pt>
                      <c:pt idx="4">
                        <c:v>1707</c:v>
                      </c:pt>
                      <c:pt idx="5">
                        <c:v>1125</c:v>
                      </c:pt>
                      <c:pt idx="6">
                        <c:v>1492</c:v>
                      </c:pt>
                      <c:pt idx="7">
                        <c:v>1459</c:v>
                      </c:pt>
                      <c:pt idx="8">
                        <c:v>997</c:v>
                      </c:pt>
                      <c:pt idx="9">
                        <c:v>1410</c:v>
                      </c:pt>
                      <c:pt idx="10">
                        <c:v>1560</c:v>
                      </c:pt>
                    </c:numCache>
                  </c:numRef>
                </c:val>
                <c:smooth val="0"/>
                <c:extLst>
                  <c:ext xmlns:c16="http://schemas.microsoft.com/office/drawing/2014/chart" uri="{C3380CC4-5D6E-409C-BE32-E72D297353CC}">
                    <c16:uniqueId val="{00000001-11DD-4243-9B14-5F74733F1312}"/>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Calculations!$H$21</c15:sqref>
                        </c15:formulaRef>
                      </c:ext>
                    </c:extLst>
                    <c:strCache>
                      <c:ptCount val="1"/>
                      <c:pt idx="0">
                        <c:v>Udemy Organic</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Calculations!$I$19:$S$19</c15:sqref>
                        </c15:formulaRef>
                      </c:ext>
                    </c:extLst>
                    <c:numCache>
                      <c:formatCode>mmm\-yy</c:formatCode>
                      <c:ptCount val="11"/>
                      <c:pt idx="0">
                        <c:v>42401</c:v>
                      </c:pt>
                      <c:pt idx="1">
                        <c:v>42461</c:v>
                      </c:pt>
                      <c:pt idx="2">
                        <c:v>42491</c:v>
                      </c:pt>
                      <c:pt idx="3">
                        <c:v>42522</c:v>
                      </c:pt>
                      <c:pt idx="4">
                        <c:v>42552</c:v>
                      </c:pt>
                      <c:pt idx="5">
                        <c:v>42583</c:v>
                      </c:pt>
                      <c:pt idx="6">
                        <c:v>42614</c:v>
                      </c:pt>
                      <c:pt idx="7">
                        <c:v>42644</c:v>
                      </c:pt>
                      <c:pt idx="8">
                        <c:v>42675</c:v>
                      </c:pt>
                      <c:pt idx="9">
                        <c:v>42705</c:v>
                      </c:pt>
                      <c:pt idx="10">
                        <c:v>42736</c:v>
                      </c:pt>
                    </c:numCache>
                  </c:numRef>
                </c:cat>
                <c:val>
                  <c:numRef>
                    <c:extLst xmlns:c15="http://schemas.microsoft.com/office/drawing/2012/chart">
                      <c:ext xmlns:c15="http://schemas.microsoft.com/office/drawing/2012/chart" uri="{02D57815-91ED-43cb-92C2-25804820EDAC}">
                        <c15:formulaRef>
                          <c15:sqref>Calculations!$I$21:$S$21</c15:sqref>
                        </c15:formulaRef>
                      </c:ext>
                    </c:extLst>
                    <c:numCache>
                      <c:formatCode>General</c:formatCode>
                      <c:ptCount val="11"/>
                      <c:pt idx="0">
                        <c:v>1196</c:v>
                      </c:pt>
                      <c:pt idx="1">
                        <c:v>1232</c:v>
                      </c:pt>
                      <c:pt idx="2">
                        <c:v>821</c:v>
                      </c:pt>
                      <c:pt idx="3">
                        <c:v>1039</c:v>
                      </c:pt>
                      <c:pt idx="4">
                        <c:v>1300</c:v>
                      </c:pt>
                      <c:pt idx="5">
                        <c:v>830</c:v>
                      </c:pt>
                      <c:pt idx="6">
                        <c:v>1006</c:v>
                      </c:pt>
                      <c:pt idx="7">
                        <c:v>1025</c:v>
                      </c:pt>
                      <c:pt idx="8">
                        <c:v>771</c:v>
                      </c:pt>
                      <c:pt idx="9">
                        <c:v>950</c:v>
                      </c:pt>
                      <c:pt idx="10">
                        <c:v>1146</c:v>
                      </c:pt>
                    </c:numCache>
                  </c:numRef>
                </c:val>
                <c:smooth val="0"/>
                <c:extLst xmlns:c15="http://schemas.microsoft.com/office/drawing/2012/chart">
                  <c:ext xmlns:c16="http://schemas.microsoft.com/office/drawing/2014/chart" uri="{C3380CC4-5D6E-409C-BE32-E72D297353CC}">
                    <c16:uniqueId val="{00000002-11DD-4243-9B14-5F74733F1312}"/>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Calculations!$H$22</c15:sqref>
                        </c15:formulaRef>
                      </c:ext>
                    </c:extLst>
                    <c:strCache>
                      <c:ptCount val="1"/>
                      <c:pt idx="0">
                        <c:v>My Promotions</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Calculations!$I$19:$S$19</c15:sqref>
                        </c15:formulaRef>
                      </c:ext>
                    </c:extLst>
                    <c:numCache>
                      <c:formatCode>mmm\-yy</c:formatCode>
                      <c:ptCount val="11"/>
                      <c:pt idx="0">
                        <c:v>42401</c:v>
                      </c:pt>
                      <c:pt idx="1">
                        <c:v>42461</c:v>
                      </c:pt>
                      <c:pt idx="2">
                        <c:v>42491</c:v>
                      </c:pt>
                      <c:pt idx="3">
                        <c:v>42522</c:v>
                      </c:pt>
                      <c:pt idx="4">
                        <c:v>42552</c:v>
                      </c:pt>
                      <c:pt idx="5">
                        <c:v>42583</c:v>
                      </c:pt>
                      <c:pt idx="6">
                        <c:v>42614</c:v>
                      </c:pt>
                      <c:pt idx="7">
                        <c:v>42644</c:v>
                      </c:pt>
                      <c:pt idx="8">
                        <c:v>42675</c:v>
                      </c:pt>
                      <c:pt idx="9">
                        <c:v>42705</c:v>
                      </c:pt>
                      <c:pt idx="10">
                        <c:v>42736</c:v>
                      </c:pt>
                    </c:numCache>
                  </c:numRef>
                </c:cat>
                <c:val>
                  <c:numRef>
                    <c:extLst xmlns:c15="http://schemas.microsoft.com/office/drawing/2012/chart">
                      <c:ext xmlns:c15="http://schemas.microsoft.com/office/drawing/2012/chart" uri="{02D57815-91ED-43cb-92C2-25804820EDAC}">
                        <c15:formulaRef>
                          <c15:sqref>Calculations!$I$22:$S$22</c15:sqref>
                        </c15:formulaRef>
                      </c:ext>
                    </c:extLst>
                    <c:numCache>
                      <c:formatCode>General</c:formatCode>
                      <c:ptCount val="11"/>
                      <c:pt idx="0">
                        <c:v>143</c:v>
                      </c:pt>
                      <c:pt idx="1">
                        <c:v>113</c:v>
                      </c:pt>
                      <c:pt idx="2">
                        <c:v>225</c:v>
                      </c:pt>
                      <c:pt idx="3">
                        <c:v>269</c:v>
                      </c:pt>
                      <c:pt idx="4">
                        <c:v>281</c:v>
                      </c:pt>
                      <c:pt idx="5">
                        <c:v>172</c:v>
                      </c:pt>
                      <c:pt idx="6">
                        <c:v>350</c:v>
                      </c:pt>
                      <c:pt idx="7">
                        <c:v>287</c:v>
                      </c:pt>
                      <c:pt idx="8">
                        <c:v>115</c:v>
                      </c:pt>
                      <c:pt idx="9">
                        <c:v>332</c:v>
                      </c:pt>
                      <c:pt idx="10">
                        <c:v>230</c:v>
                      </c:pt>
                    </c:numCache>
                  </c:numRef>
                </c:val>
                <c:smooth val="0"/>
                <c:extLst xmlns:c15="http://schemas.microsoft.com/office/drawing/2012/chart">
                  <c:ext xmlns:c16="http://schemas.microsoft.com/office/drawing/2014/chart" uri="{C3380CC4-5D6E-409C-BE32-E72D297353CC}">
                    <c16:uniqueId val="{00000003-11DD-4243-9B14-5F74733F1312}"/>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Calculations!$H$23</c15:sqref>
                        </c15:formulaRef>
                      </c:ext>
                    </c:extLst>
                    <c:strCache>
                      <c:ptCount val="1"/>
                      <c:pt idx="0">
                        <c:v>Ad Program</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Calculations!$I$19:$S$19</c15:sqref>
                        </c15:formulaRef>
                      </c:ext>
                    </c:extLst>
                    <c:numCache>
                      <c:formatCode>mmm\-yy</c:formatCode>
                      <c:ptCount val="11"/>
                      <c:pt idx="0">
                        <c:v>42401</c:v>
                      </c:pt>
                      <c:pt idx="1">
                        <c:v>42461</c:v>
                      </c:pt>
                      <c:pt idx="2">
                        <c:v>42491</c:v>
                      </c:pt>
                      <c:pt idx="3">
                        <c:v>42522</c:v>
                      </c:pt>
                      <c:pt idx="4">
                        <c:v>42552</c:v>
                      </c:pt>
                      <c:pt idx="5">
                        <c:v>42583</c:v>
                      </c:pt>
                      <c:pt idx="6">
                        <c:v>42614</c:v>
                      </c:pt>
                      <c:pt idx="7">
                        <c:v>42644</c:v>
                      </c:pt>
                      <c:pt idx="8">
                        <c:v>42675</c:v>
                      </c:pt>
                      <c:pt idx="9">
                        <c:v>42705</c:v>
                      </c:pt>
                      <c:pt idx="10">
                        <c:v>42736</c:v>
                      </c:pt>
                    </c:numCache>
                  </c:numRef>
                </c:cat>
                <c:val>
                  <c:numRef>
                    <c:extLst xmlns:c15="http://schemas.microsoft.com/office/drawing/2012/chart">
                      <c:ext xmlns:c15="http://schemas.microsoft.com/office/drawing/2012/chart" uri="{02D57815-91ED-43cb-92C2-25804820EDAC}">
                        <c15:formulaRef>
                          <c15:sqref>Calculations!$I$23:$S$23</c15:sqref>
                        </c15:formulaRef>
                      </c:ext>
                    </c:extLst>
                    <c:numCache>
                      <c:formatCode>General</c:formatCode>
                      <c:ptCount val="11"/>
                      <c:pt idx="0">
                        <c:v>62</c:v>
                      </c:pt>
                      <c:pt idx="1">
                        <c:v>77</c:v>
                      </c:pt>
                      <c:pt idx="2">
                        <c:v>102</c:v>
                      </c:pt>
                      <c:pt idx="3">
                        <c:v>116</c:v>
                      </c:pt>
                      <c:pt idx="4">
                        <c:v>63</c:v>
                      </c:pt>
                      <c:pt idx="5">
                        <c:v>59</c:v>
                      </c:pt>
                      <c:pt idx="6">
                        <c:v>54</c:v>
                      </c:pt>
                      <c:pt idx="7">
                        <c:v>60</c:v>
                      </c:pt>
                      <c:pt idx="8">
                        <c:v>53</c:v>
                      </c:pt>
                      <c:pt idx="9">
                        <c:v>65</c:v>
                      </c:pt>
                      <c:pt idx="10">
                        <c:v>112</c:v>
                      </c:pt>
                    </c:numCache>
                  </c:numRef>
                </c:val>
                <c:smooth val="0"/>
                <c:extLst xmlns:c15="http://schemas.microsoft.com/office/drawing/2012/chart">
                  <c:ext xmlns:c16="http://schemas.microsoft.com/office/drawing/2014/chart" uri="{C3380CC4-5D6E-409C-BE32-E72D297353CC}">
                    <c16:uniqueId val="{00000004-11DD-4243-9B14-5F74733F1312}"/>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Calculations!$H$24</c15:sqref>
                        </c15:formulaRef>
                      </c:ext>
                    </c:extLst>
                    <c:strCache>
                      <c:ptCount val="1"/>
                      <c:pt idx="0">
                        <c:v>Other</c:v>
                      </c:pt>
                    </c:strCache>
                  </c:strRef>
                </c:tx>
                <c:spPr>
                  <a:ln w="28575" cap="rnd">
                    <a:solidFill>
                      <a:schemeClr val="accent5"/>
                    </a:solidFill>
                    <a:round/>
                  </a:ln>
                  <a:effectLst/>
                </c:spPr>
                <c:marker>
                  <c:symbol val="none"/>
                </c:marker>
                <c:cat>
                  <c:numRef>
                    <c:extLst xmlns:c15="http://schemas.microsoft.com/office/drawing/2012/chart">
                      <c:ext xmlns:c15="http://schemas.microsoft.com/office/drawing/2012/chart" uri="{02D57815-91ED-43cb-92C2-25804820EDAC}">
                        <c15:formulaRef>
                          <c15:sqref>Calculations!$I$19:$S$19</c15:sqref>
                        </c15:formulaRef>
                      </c:ext>
                    </c:extLst>
                    <c:numCache>
                      <c:formatCode>mmm\-yy</c:formatCode>
                      <c:ptCount val="11"/>
                      <c:pt idx="0">
                        <c:v>42401</c:v>
                      </c:pt>
                      <c:pt idx="1">
                        <c:v>42461</c:v>
                      </c:pt>
                      <c:pt idx="2">
                        <c:v>42491</c:v>
                      </c:pt>
                      <c:pt idx="3">
                        <c:v>42522</c:v>
                      </c:pt>
                      <c:pt idx="4">
                        <c:v>42552</c:v>
                      </c:pt>
                      <c:pt idx="5">
                        <c:v>42583</c:v>
                      </c:pt>
                      <c:pt idx="6">
                        <c:v>42614</c:v>
                      </c:pt>
                      <c:pt idx="7">
                        <c:v>42644</c:v>
                      </c:pt>
                      <c:pt idx="8">
                        <c:v>42675</c:v>
                      </c:pt>
                      <c:pt idx="9">
                        <c:v>42705</c:v>
                      </c:pt>
                      <c:pt idx="10">
                        <c:v>42736</c:v>
                      </c:pt>
                    </c:numCache>
                  </c:numRef>
                </c:cat>
                <c:val>
                  <c:numRef>
                    <c:extLst xmlns:c15="http://schemas.microsoft.com/office/drawing/2012/chart">
                      <c:ext xmlns:c15="http://schemas.microsoft.com/office/drawing/2012/chart" uri="{02D57815-91ED-43cb-92C2-25804820EDAC}">
                        <c15:formulaRef>
                          <c15:sqref>Calculations!$I$24:$S$24</c15:sqref>
                        </c15:formulaRef>
                      </c:ext>
                    </c:extLst>
                    <c:numCache>
                      <c:formatCode>General</c:formatCode>
                      <c:ptCount val="11"/>
                      <c:pt idx="0">
                        <c:v>90</c:v>
                      </c:pt>
                      <c:pt idx="1">
                        <c:v>75</c:v>
                      </c:pt>
                      <c:pt idx="2">
                        <c:v>62</c:v>
                      </c:pt>
                      <c:pt idx="3">
                        <c:v>58</c:v>
                      </c:pt>
                      <c:pt idx="4">
                        <c:v>63</c:v>
                      </c:pt>
                      <c:pt idx="5">
                        <c:v>64</c:v>
                      </c:pt>
                      <c:pt idx="6">
                        <c:v>82</c:v>
                      </c:pt>
                      <c:pt idx="7">
                        <c:v>87</c:v>
                      </c:pt>
                      <c:pt idx="8">
                        <c:v>58</c:v>
                      </c:pt>
                      <c:pt idx="9">
                        <c:v>63</c:v>
                      </c:pt>
                      <c:pt idx="10">
                        <c:v>72</c:v>
                      </c:pt>
                    </c:numCache>
                  </c:numRef>
                </c:val>
                <c:smooth val="0"/>
                <c:extLst xmlns:c15="http://schemas.microsoft.com/office/drawing/2012/chart">
                  <c:ext xmlns:c16="http://schemas.microsoft.com/office/drawing/2014/chart" uri="{C3380CC4-5D6E-409C-BE32-E72D297353CC}">
                    <c16:uniqueId val="{00000005-11DD-4243-9B14-5F74733F1312}"/>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Calculations!$H$25</c15:sqref>
                        </c15:formulaRef>
                      </c:ext>
                    </c:extLst>
                    <c:strCache>
                      <c:ptCount val="1"/>
                      <c:pt idx="0">
                        <c:v>Refunds</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Calculations!$I$19:$S$19</c15:sqref>
                        </c15:formulaRef>
                      </c:ext>
                    </c:extLst>
                    <c:numCache>
                      <c:formatCode>mmm\-yy</c:formatCode>
                      <c:ptCount val="11"/>
                      <c:pt idx="0">
                        <c:v>42401</c:v>
                      </c:pt>
                      <c:pt idx="1">
                        <c:v>42461</c:v>
                      </c:pt>
                      <c:pt idx="2">
                        <c:v>42491</c:v>
                      </c:pt>
                      <c:pt idx="3">
                        <c:v>42522</c:v>
                      </c:pt>
                      <c:pt idx="4">
                        <c:v>42552</c:v>
                      </c:pt>
                      <c:pt idx="5">
                        <c:v>42583</c:v>
                      </c:pt>
                      <c:pt idx="6">
                        <c:v>42614</c:v>
                      </c:pt>
                      <c:pt idx="7">
                        <c:v>42644</c:v>
                      </c:pt>
                      <c:pt idx="8">
                        <c:v>42675</c:v>
                      </c:pt>
                      <c:pt idx="9">
                        <c:v>42705</c:v>
                      </c:pt>
                      <c:pt idx="10">
                        <c:v>42736</c:v>
                      </c:pt>
                    </c:numCache>
                  </c:numRef>
                </c:cat>
                <c:val>
                  <c:numRef>
                    <c:extLst xmlns:c15="http://schemas.microsoft.com/office/drawing/2012/chart">
                      <c:ext xmlns:c15="http://schemas.microsoft.com/office/drawing/2012/chart" uri="{02D57815-91ED-43cb-92C2-25804820EDAC}">
                        <c15:formulaRef>
                          <c15:sqref>Calculations!$I$25:$S$25</c15:sqref>
                        </c15:formulaRef>
                      </c:ext>
                    </c:extLst>
                    <c:numCache>
                      <c:formatCode>General</c:formatCode>
                      <c:ptCount val="11"/>
                      <c:pt idx="0">
                        <c:v>24</c:v>
                      </c:pt>
                      <c:pt idx="1">
                        <c:v>32</c:v>
                      </c:pt>
                      <c:pt idx="2">
                        <c:v>18</c:v>
                      </c:pt>
                      <c:pt idx="3">
                        <c:v>27</c:v>
                      </c:pt>
                      <c:pt idx="4">
                        <c:v>46</c:v>
                      </c:pt>
                      <c:pt idx="5">
                        <c:v>46</c:v>
                      </c:pt>
                      <c:pt idx="6">
                        <c:v>44</c:v>
                      </c:pt>
                      <c:pt idx="7">
                        <c:v>30</c:v>
                      </c:pt>
                      <c:pt idx="8">
                        <c:v>37</c:v>
                      </c:pt>
                      <c:pt idx="9">
                        <c:v>39</c:v>
                      </c:pt>
                      <c:pt idx="10">
                        <c:v>11</c:v>
                      </c:pt>
                    </c:numCache>
                  </c:numRef>
                </c:val>
                <c:smooth val="0"/>
                <c:extLst xmlns:c15="http://schemas.microsoft.com/office/drawing/2012/chart">
                  <c:ext xmlns:c16="http://schemas.microsoft.com/office/drawing/2014/chart" uri="{C3380CC4-5D6E-409C-BE32-E72D297353CC}">
                    <c16:uniqueId val="{00000006-11DD-4243-9B14-5F74733F1312}"/>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Calculations!$H$26</c15:sqref>
                        </c15:formulaRef>
                      </c:ext>
                    </c:extLst>
                    <c:strCache>
                      <c:ptCount val="1"/>
                      <c:pt idx="0">
                        <c:v>Revenue</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Calculations!$I$19:$S$19</c15:sqref>
                        </c15:formulaRef>
                      </c:ext>
                    </c:extLst>
                    <c:numCache>
                      <c:formatCode>mmm\-yy</c:formatCode>
                      <c:ptCount val="11"/>
                      <c:pt idx="0">
                        <c:v>42401</c:v>
                      </c:pt>
                      <c:pt idx="1">
                        <c:v>42461</c:v>
                      </c:pt>
                      <c:pt idx="2">
                        <c:v>42491</c:v>
                      </c:pt>
                      <c:pt idx="3">
                        <c:v>42522</c:v>
                      </c:pt>
                      <c:pt idx="4">
                        <c:v>42552</c:v>
                      </c:pt>
                      <c:pt idx="5">
                        <c:v>42583</c:v>
                      </c:pt>
                      <c:pt idx="6">
                        <c:v>42614</c:v>
                      </c:pt>
                      <c:pt idx="7">
                        <c:v>42644</c:v>
                      </c:pt>
                      <c:pt idx="8">
                        <c:v>42675</c:v>
                      </c:pt>
                      <c:pt idx="9">
                        <c:v>42705</c:v>
                      </c:pt>
                      <c:pt idx="10">
                        <c:v>42736</c:v>
                      </c:pt>
                    </c:numCache>
                  </c:numRef>
                </c:cat>
                <c:val>
                  <c:numRef>
                    <c:extLst xmlns:c15="http://schemas.microsoft.com/office/drawing/2012/chart">
                      <c:ext xmlns:c15="http://schemas.microsoft.com/office/drawing/2012/chart" uri="{02D57815-91ED-43cb-92C2-25804820EDAC}">
                        <c15:formulaRef>
                          <c15:sqref>Calculations!$I$26:$S$26</c15:sqref>
                        </c15:formulaRef>
                      </c:ext>
                    </c:extLst>
                    <c:numCache>
                      <c:formatCode>General</c:formatCode>
                      <c:ptCount val="11"/>
                      <c:pt idx="0">
                        <c:v>1467</c:v>
                      </c:pt>
                      <c:pt idx="1">
                        <c:v>1465</c:v>
                      </c:pt>
                      <c:pt idx="2">
                        <c:v>1192</c:v>
                      </c:pt>
                      <c:pt idx="3">
                        <c:v>1455</c:v>
                      </c:pt>
                      <c:pt idx="4">
                        <c:v>1661</c:v>
                      </c:pt>
                      <c:pt idx="5">
                        <c:v>1079</c:v>
                      </c:pt>
                      <c:pt idx="6">
                        <c:v>1448</c:v>
                      </c:pt>
                      <c:pt idx="7">
                        <c:v>1429</c:v>
                      </c:pt>
                      <c:pt idx="8">
                        <c:v>960</c:v>
                      </c:pt>
                      <c:pt idx="9">
                        <c:v>1371</c:v>
                      </c:pt>
                      <c:pt idx="10">
                        <c:v>1549</c:v>
                      </c:pt>
                    </c:numCache>
                  </c:numRef>
                </c:val>
                <c:smooth val="0"/>
                <c:extLst xmlns:c15="http://schemas.microsoft.com/office/drawing/2012/chart">
                  <c:ext xmlns:c16="http://schemas.microsoft.com/office/drawing/2014/chart" uri="{C3380CC4-5D6E-409C-BE32-E72D297353CC}">
                    <c16:uniqueId val="{00000000-11DD-4243-9B14-5F74733F1312}"/>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Calculations!$H$27</c15:sqref>
                        </c15:formulaRef>
                      </c:ext>
                    </c:extLst>
                    <c:strCache>
                      <c:ptCount val="1"/>
                      <c:pt idx="0">
                        <c:v>Students</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Calculations!$I$19:$S$19</c15:sqref>
                        </c15:formulaRef>
                      </c:ext>
                    </c:extLst>
                    <c:numCache>
                      <c:formatCode>mmm\-yy</c:formatCode>
                      <c:ptCount val="11"/>
                      <c:pt idx="0">
                        <c:v>42401</c:v>
                      </c:pt>
                      <c:pt idx="1">
                        <c:v>42461</c:v>
                      </c:pt>
                      <c:pt idx="2">
                        <c:v>42491</c:v>
                      </c:pt>
                      <c:pt idx="3">
                        <c:v>42522</c:v>
                      </c:pt>
                      <c:pt idx="4">
                        <c:v>42552</c:v>
                      </c:pt>
                      <c:pt idx="5">
                        <c:v>42583</c:v>
                      </c:pt>
                      <c:pt idx="6">
                        <c:v>42614</c:v>
                      </c:pt>
                      <c:pt idx="7">
                        <c:v>42644</c:v>
                      </c:pt>
                      <c:pt idx="8">
                        <c:v>42675</c:v>
                      </c:pt>
                      <c:pt idx="9">
                        <c:v>42705</c:v>
                      </c:pt>
                      <c:pt idx="10">
                        <c:v>42736</c:v>
                      </c:pt>
                    </c:numCache>
                  </c:numRef>
                </c:cat>
                <c:val>
                  <c:numRef>
                    <c:extLst xmlns:c15="http://schemas.microsoft.com/office/drawing/2012/chart">
                      <c:ext xmlns:c15="http://schemas.microsoft.com/office/drawing/2012/chart" uri="{02D57815-91ED-43cb-92C2-25804820EDAC}">
                        <c15:formulaRef>
                          <c15:sqref>Calculations!$I$27:$S$27</c15:sqref>
                        </c15:formulaRef>
                      </c:ext>
                    </c:extLst>
                    <c:numCache>
                      <c:formatCode>General</c:formatCode>
                      <c:ptCount val="11"/>
                      <c:pt idx="0">
                        <c:v>119</c:v>
                      </c:pt>
                      <c:pt idx="1">
                        <c:v>117</c:v>
                      </c:pt>
                      <c:pt idx="2">
                        <c:v>58</c:v>
                      </c:pt>
                      <c:pt idx="3">
                        <c:v>83</c:v>
                      </c:pt>
                      <c:pt idx="4">
                        <c:v>132</c:v>
                      </c:pt>
                      <c:pt idx="5">
                        <c:v>133</c:v>
                      </c:pt>
                      <c:pt idx="6">
                        <c:v>78</c:v>
                      </c:pt>
                      <c:pt idx="7">
                        <c:v>133</c:v>
                      </c:pt>
                      <c:pt idx="8">
                        <c:v>113</c:v>
                      </c:pt>
                      <c:pt idx="9">
                        <c:v>134</c:v>
                      </c:pt>
                      <c:pt idx="10">
                        <c:v>110</c:v>
                      </c:pt>
                    </c:numCache>
                  </c:numRef>
                </c:val>
                <c:smooth val="0"/>
                <c:extLst xmlns:c15="http://schemas.microsoft.com/office/drawing/2012/chart">
                  <c:ext xmlns:c16="http://schemas.microsoft.com/office/drawing/2014/chart" uri="{C3380CC4-5D6E-409C-BE32-E72D297353CC}">
                    <c16:uniqueId val="{00000007-11DD-4243-9B14-5F74733F1312}"/>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Calculations!$H$28</c15:sqref>
                        </c15:formulaRef>
                      </c:ext>
                    </c:extLst>
                    <c:strCache>
                      <c:ptCount val="1"/>
                      <c:pt idx="0">
                        <c:v>YouTube Subscribers</c:v>
                      </c:pt>
                    </c:strCache>
                  </c:strRef>
                </c:tx>
                <c:spPr>
                  <a:ln w="28575" cap="rnd">
                    <a:solidFill>
                      <a:schemeClr val="accent3">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Calculations!$I$19:$S$19</c15:sqref>
                        </c15:formulaRef>
                      </c:ext>
                    </c:extLst>
                    <c:numCache>
                      <c:formatCode>mmm\-yy</c:formatCode>
                      <c:ptCount val="11"/>
                      <c:pt idx="0">
                        <c:v>42401</c:v>
                      </c:pt>
                      <c:pt idx="1">
                        <c:v>42461</c:v>
                      </c:pt>
                      <c:pt idx="2">
                        <c:v>42491</c:v>
                      </c:pt>
                      <c:pt idx="3">
                        <c:v>42522</c:v>
                      </c:pt>
                      <c:pt idx="4">
                        <c:v>42552</c:v>
                      </c:pt>
                      <c:pt idx="5">
                        <c:v>42583</c:v>
                      </c:pt>
                      <c:pt idx="6">
                        <c:v>42614</c:v>
                      </c:pt>
                      <c:pt idx="7">
                        <c:v>42644</c:v>
                      </c:pt>
                      <c:pt idx="8">
                        <c:v>42675</c:v>
                      </c:pt>
                      <c:pt idx="9">
                        <c:v>42705</c:v>
                      </c:pt>
                      <c:pt idx="10">
                        <c:v>42736</c:v>
                      </c:pt>
                    </c:numCache>
                  </c:numRef>
                </c:cat>
                <c:val>
                  <c:numRef>
                    <c:extLst xmlns:c15="http://schemas.microsoft.com/office/drawing/2012/chart">
                      <c:ext xmlns:c15="http://schemas.microsoft.com/office/drawing/2012/chart" uri="{02D57815-91ED-43cb-92C2-25804820EDAC}">
                        <c15:formulaRef>
                          <c15:sqref>Calculations!$I$28:$S$28</c15:sqref>
                        </c15:formulaRef>
                      </c:ext>
                    </c:extLst>
                    <c:numCache>
                      <c:formatCode>General</c:formatCode>
                      <c:ptCount val="11"/>
                      <c:pt idx="0">
                        <c:v>178</c:v>
                      </c:pt>
                      <c:pt idx="1">
                        <c:v>130</c:v>
                      </c:pt>
                      <c:pt idx="2">
                        <c:v>121</c:v>
                      </c:pt>
                      <c:pt idx="3">
                        <c:v>96</c:v>
                      </c:pt>
                      <c:pt idx="4">
                        <c:v>132</c:v>
                      </c:pt>
                      <c:pt idx="5">
                        <c:v>172</c:v>
                      </c:pt>
                      <c:pt idx="6">
                        <c:v>148</c:v>
                      </c:pt>
                      <c:pt idx="7">
                        <c:v>144</c:v>
                      </c:pt>
                      <c:pt idx="8">
                        <c:v>168</c:v>
                      </c:pt>
                      <c:pt idx="9">
                        <c:v>131</c:v>
                      </c:pt>
                      <c:pt idx="10">
                        <c:v>148</c:v>
                      </c:pt>
                    </c:numCache>
                  </c:numRef>
                </c:val>
                <c:smooth val="0"/>
                <c:extLst xmlns:c15="http://schemas.microsoft.com/office/drawing/2012/chart">
                  <c:ext xmlns:c16="http://schemas.microsoft.com/office/drawing/2014/chart" uri="{C3380CC4-5D6E-409C-BE32-E72D297353CC}">
                    <c16:uniqueId val="{00000008-11DD-4243-9B14-5F74733F1312}"/>
                  </c:ext>
                </c:extLst>
              </c15:ser>
            </c15:filteredLineSeries>
          </c:ext>
        </c:extLst>
      </c:lineChart>
      <c:dateAx>
        <c:axId val="417008816"/>
        <c:scaling>
          <c:orientation val="minMax"/>
        </c:scaling>
        <c:delete val="0"/>
        <c:axPos val="b"/>
        <c:numFmt formatCode="m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008488"/>
        <c:crosses val="autoZero"/>
        <c:auto val="1"/>
        <c:lblOffset val="100"/>
        <c:baseTimeUnit val="months"/>
      </c:dateAx>
      <c:valAx>
        <c:axId val="417008488"/>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008816"/>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5.emf"/><Relationship Id="rId5" Type="http://schemas.openxmlformats.org/officeDocument/2006/relationships/image" Target="../media/image4.emf"/><Relationship Id="rId4" Type="http://schemas.openxmlformats.org/officeDocument/2006/relationships/image" Target="../media/image3.emf"/></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9525</xdr:rowOff>
    </xdr:from>
    <xdr:to>
      <xdr:col>14</xdr:col>
      <xdr:colOff>0</xdr:colOff>
      <xdr:row>30</xdr:row>
      <xdr:rowOff>85725</xdr:rowOff>
    </xdr:to>
    <xdr:sp macro="" textlink="">
      <xdr:nvSpPr>
        <xdr:cNvPr id="2" name="TextBox 1">
          <a:extLst>
            <a:ext uri="{FF2B5EF4-FFF2-40B4-BE49-F238E27FC236}">
              <a16:creationId xmlns:a16="http://schemas.microsoft.com/office/drawing/2014/main" id="{A71A6369-31DF-4A2B-965F-992F0399969B}"/>
            </a:ext>
          </a:extLst>
        </xdr:cNvPr>
        <xdr:cNvSpPr txBox="1"/>
      </xdr:nvSpPr>
      <xdr:spPr>
        <a:xfrm>
          <a:off x="609600" y="200025"/>
          <a:ext cx="7924800" cy="5600700"/>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dk1"/>
              </a:solidFill>
              <a:effectLst/>
              <a:latin typeface="+mn-lt"/>
              <a:ea typeface="+mn-ea"/>
              <a:cs typeface="+mn-cs"/>
            </a:rPr>
            <a:t>Business sales dashboard d</a:t>
          </a:r>
          <a:r>
            <a:rPr lang="en-US" sz="1100" b="1">
              <a:solidFill>
                <a:schemeClr val="dk1"/>
              </a:solidFill>
              <a:effectLst/>
              <a:latin typeface="+mn-lt"/>
              <a:ea typeface="+mn-ea"/>
              <a:cs typeface="+mn-cs"/>
            </a:rPr>
            <a:t>etails</a:t>
          </a:r>
        </a:p>
        <a:p>
          <a:pPr algn="ct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A comparative sales analysis has been done to compare sales of instructor’s courses done in accordance with previous sales records. The data which has been used in analysis is the data for year 2017 and 2016. Dashboard analysis has been done for a year 2017 on monthly bases where data is compared to previous month and also with the data of previous year (i.e.2016) </a:t>
          </a:r>
        </a:p>
        <a:p>
          <a:endParaRPr lang="en-US" sz="1100">
            <a:solidFill>
              <a:schemeClr val="dk1"/>
            </a:solidFill>
            <a:effectLst/>
            <a:latin typeface="+mn-lt"/>
            <a:ea typeface="+mn-ea"/>
            <a:cs typeface="+mn-cs"/>
          </a:endParaRPr>
        </a:p>
        <a:p>
          <a:r>
            <a:rPr lang="en-US" sz="1200" b="1">
              <a:solidFill>
                <a:schemeClr val="dk1"/>
              </a:solidFill>
              <a:effectLst/>
              <a:latin typeface="+mn-lt"/>
              <a:ea typeface="+mn-ea"/>
              <a:cs typeface="+mn-cs"/>
            </a:rPr>
            <a:t>Input:</a:t>
          </a:r>
          <a:endParaRPr lang="en-US" sz="1200">
            <a:solidFill>
              <a:schemeClr val="dk1"/>
            </a:solidFill>
            <a:effectLst/>
            <a:latin typeface="+mn-lt"/>
            <a:ea typeface="+mn-ea"/>
            <a:cs typeface="+mn-cs"/>
          </a:endParaRPr>
        </a:p>
        <a:p>
          <a:r>
            <a:rPr lang="en-US" sz="1100">
              <a:solidFill>
                <a:schemeClr val="dk1"/>
              </a:solidFill>
              <a:effectLst/>
              <a:latin typeface="+mn-lt"/>
              <a:ea typeface="+mn-ea"/>
              <a:cs typeface="+mn-cs"/>
            </a:rPr>
            <a:t>Select a month from the range of Jan-17 to Dec-17 on top with cell adjacent to the “Select Month”. This helps us analyze sales on monthly bases.</a:t>
          </a:r>
        </a:p>
        <a:p>
          <a:endParaRPr lang="en-US" sz="1100">
            <a:solidFill>
              <a:schemeClr val="dk1"/>
            </a:solidFill>
            <a:effectLst/>
            <a:latin typeface="+mn-lt"/>
            <a:ea typeface="+mn-ea"/>
            <a:cs typeface="+mn-cs"/>
          </a:endParaRPr>
        </a:p>
        <a:p>
          <a:r>
            <a:rPr lang="en-US" sz="1200" b="1">
              <a:solidFill>
                <a:schemeClr val="dk1"/>
              </a:solidFill>
              <a:effectLst/>
              <a:latin typeface="+mn-lt"/>
              <a:ea typeface="+mn-ea"/>
              <a:cs typeface="+mn-cs"/>
            </a:rPr>
            <a:t>Output:</a:t>
          </a:r>
          <a:endParaRPr lang="en-US" sz="1200">
            <a:solidFill>
              <a:schemeClr val="dk1"/>
            </a:solidFill>
            <a:effectLst/>
            <a:latin typeface="+mn-lt"/>
            <a:ea typeface="+mn-ea"/>
            <a:cs typeface="+mn-cs"/>
          </a:endParaRPr>
        </a:p>
        <a:p>
          <a:pPr lvl="0"/>
          <a:r>
            <a:rPr lang="en-US" sz="1100" b="1">
              <a:solidFill>
                <a:schemeClr val="dk1"/>
              </a:solidFill>
              <a:effectLst/>
              <a:latin typeface="+mn-lt"/>
              <a:ea typeface="+mn-ea"/>
              <a:cs typeface="+mn-cs"/>
            </a:rPr>
            <a:t>1.</a:t>
          </a:r>
          <a:r>
            <a:rPr lang="en-US" sz="1100">
              <a:solidFill>
                <a:schemeClr val="dk1"/>
              </a:solidFill>
              <a:effectLst/>
              <a:latin typeface="+mn-lt"/>
              <a:ea typeface="+mn-ea"/>
              <a:cs typeface="+mn-cs"/>
            </a:rPr>
            <a:t>Get monthly analysis for selected month for 2017 which displays number of, percentage of change compared to last month and trend for last 12 months for:</a:t>
          </a:r>
        </a:p>
        <a:p>
          <a:pPr lvl="1"/>
          <a:r>
            <a:rPr lang="en-US" sz="1100" b="0">
              <a:solidFill>
                <a:schemeClr val="dk1"/>
              </a:solidFill>
              <a:effectLst/>
              <a:latin typeface="+mn-lt"/>
              <a:ea typeface="+mn-ea"/>
              <a:cs typeface="+mn-cs"/>
            </a:rPr>
            <a:t>▪</a:t>
          </a:r>
          <a:r>
            <a:rPr lang="en-US" sz="1100">
              <a:solidFill>
                <a:schemeClr val="dk1"/>
              </a:solidFill>
              <a:effectLst/>
              <a:latin typeface="+mn-lt"/>
              <a:ea typeface="+mn-ea"/>
              <a:cs typeface="+mn-cs"/>
            </a:rPr>
            <a:t>Revenue</a:t>
          </a:r>
        </a:p>
        <a:p>
          <a:pPr lvl="1"/>
          <a:r>
            <a:rPr lang="en-US" sz="1100" b="0">
              <a:solidFill>
                <a:schemeClr val="dk1"/>
              </a:solidFill>
              <a:effectLst/>
              <a:latin typeface="+mn-lt"/>
              <a:ea typeface="+mn-ea"/>
              <a:cs typeface="+mn-cs"/>
            </a:rPr>
            <a:t>▪</a:t>
          </a:r>
          <a:r>
            <a:rPr lang="en-US" sz="1100">
              <a:solidFill>
                <a:schemeClr val="dk1"/>
              </a:solidFill>
              <a:effectLst/>
              <a:latin typeface="+mn-lt"/>
              <a:ea typeface="+mn-ea"/>
              <a:cs typeface="+mn-cs"/>
            </a:rPr>
            <a:t>Students enrolled</a:t>
          </a:r>
        </a:p>
        <a:p>
          <a:pPr lvl="1"/>
          <a:r>
            <a:rPr lang="en-US" sz="1100" b="0">
              <a:solidFill>
                <a:schemeClr val="dk1"/>
              </a:solidFill>
              <a:effectLst/>
              <a:latin typeface="+mn-lt"/>
              <a:ea typeface="+mn-ea"/>
              <a:cs typeface="+mn-cs"/>
            </a:rPr>
            <a:t>▪</a:t>
          </a:r>
          <a:r>
            <a:rPr lang="en-US" sz="1100">
              <a:solidFill>
                <a:schemeClr val="dk1"/>
              </a:solidFill>
              <a:effectLst/>
              <a:latin typeface="+mn-lt"/>
              <a:ea typeface="+mn-ea"/>
              <a:cs typeface="+mn-cs"/>
            </a:rPr>
            <a:t>YouTube subscribers</a:t>
          </a:r>
        </a:p>
        <a:p>
          <a:pPr lvl="1"/>
          <a:r>
            <a:rPr lang="en-US" sz="1100" b="0">
              <a:solidFill>
                <a:schemeClr val="dk1"/>
              </a:solidFill>
              <a:effectLst/>
              <a:latin typeface="+mn-lt"/>
              <a:ea typeface="+mn-ea"/>
              <a:cs typeface="+mn-cs"/>
            </a:rPr>
            <a:t>▪</a:t>
          </a:r>
          <a:r>
            <a:rPr lang="en-US" sz="1100">
              <a:solidFill>
                <a:schemeClr val="dk1"/>
              </a:solidFill>
              <a:effectLst/>
              <a:latin typeface="+mn-lt"/>
              <a:ea typeface="+mn-ea"/>
              <a:cs typeface="+mn-cs"/>
            </a:rPr>
            <a:t>Unique website visitors</a:t>
          </a:r>
        </a:p>
        <a:p>
          <a:pPr lvl="1"/>
          <a:endParaRPr lang="en-US" sz="1100">
            <a:solidFill>
              <a:schemeClr val="dk1"/>
            </a:solidFill>
            <a:effectLst/>
            <a:latin typeface="+mn-lt"/>
            <a:ea typeface="+mn-ea"/>
            <a:cs typeface="+mn-cs"/>
          </a:endParaRPr>
        </a:p>
        <a:p>
          <a:pPr lvl="0"/>
          <a:r>
            <a:rPr lang="en-US" sz="1100" b="1">
              <a:solidFill>
                <a:schemeClr val="dk1"/>
              </a:solidFill>
              <a:effectLst/>
              <a:latin typeface="+mn-lt"/>
              <a:ea typeface="+mn-ea"/>
              <a:cs typeface="+mn-cs"/>
            </a:rPr>
            <a:t>2.</a:t>
          </a:r>
          <a:r>
            <a:rPr lang="en-US" sz="1100">
              <a:solidFill>
                <a:schemeClr val="dk1"/>
              </a:solidFill>
              <a:effectLst/>
              <a:latin typeface="+mn-lt"/>
              <a:ea typeface="+mn-ea"/>
              <a:cs typeface="+mn-cs"/>
            </a:rPr>
            <a:t>Next using a stacked column chart, analysis of various sources of revenue is done as follows:</a:t>
          </a:r>
        </a:p>
        <a:p>
          <a:pPr lvl="1"/>
          <a:r>
            <a:rPr lang="en-US" sz="1100" b="0">
              <a:solidFill>
                <a:schemeClr val="dk1"/>
              </a:solidFill>
              <a:effectLst/>
              <a:latin typeface="+mn-lt"/>
              <a:ea typeface="+mn-ea"/>
              <a:cs typeface="+mn-cs"/>
            </a:rPr>
            <a:t>▪</a:t>
          </a:r>
          <a:r>
            <a:rPr lang="en-US" sz="1100">
              <a:solidFill>
                <a:schemeClr val="dk1"/>
              </a:solidFill>
              <a:effectLst/>
              <a:latin typeface="+mn-lt"/>
              <a:ea typeface="+mn-ea"/>
              <a:cs typeface="+mn-cs"/>
            </a:rPr>
            <a:t>Udemy organic</a:t>
          </a:r>
        </a:p>
        <a:p>
          <a:pPr lvl="1"/>
          <a:r>
            <a:rPr lang="en-US" sz="1100" b="0">
              <a:solidFill>
                <a:schemeClr val="dk1"/>
              </a:solidFill>
              <a:effectLst/>
              <a:latin typeface="+mn-lt"/>
              <a:ea typeface="+mn-ea"/>
              <a:cs typeface="+mn-cs"/>
            </a:rPr>
            <a:t>▪</a:t>
          </a:r>
          <a:r>
            <a:rPr lang="en-US" sz="1100">
              <a:solidFill>
                <a:schemeClr val="dk1"/>
              </a:solidFill>
              <a:effectLst/>
              <a:latin typeface="+mn-lt"/>
              <a:ea typeface="+mn-ea"/>
              <a:cs typeface="+mn-cs"/>
            </a:rPr>
            <a:t>My promotions</a:t>
          </a:r>
        </a:p>
        <a:p>
          <a:pPr lvl="1"/>
          <a:r>
            <a:rPr lang="en-US" sz="1100" b="0">
              <a:solidFill>
                <a:schemeClr val="dk1"/>
              </a:solidFill>
              <a:effectLst/>
              <a:latin typeface="+mn-lt"/>
              <a:ea typeface="+mn-ea"/>
              <a:cs typeface="+mn-cs"/>
            </a:rPr>
            <a:t>▪</a:t>
          </a:r>
          <a:r>
            <a:rPr lang="en-US" sz="1100">
              <a:solidFill>
                <a:schemeClr val="dk1"/>
              </a:solidFill>
              <a:effectLst/>
              <a:latin typeface="+mn-lt"/>
              <a:ea typeface="+mn-ea"/>
              <a:cs typeface="+mn-cs"/>
            </a:rPr>
            <a:t>Ad program</a:t>
          </a:r>
        </a:p>
        <a:p>
          <a:pPr lvl="1"/>
          <a:r>
            <a:rPr lang="en-US" sz="1100" b="0">
              <a:solidFill>
                <a:schemeClr val="dk1"/>
              </a:solidFill>
              <a:effectLst/>
              <a:latin typeface="+mn-lt"/>
              <a:ea typeface="+mn-ea"/>
              <a:cs typeface="+mn-cs"/>
            </a:rPr>
            <a:t>▪</a:t>
          </a:r>
          <a:r>
            <a:rPr lang="en-US" sz="1100">
              <a:solidFill>
                <a:schemeClr val="dk1"/>
              </a:solidFill>
              <a:effectLst/>
              <a:latin typeface="+mn-lt"/>
              <a:ea typeface="+mn-ea"/>
              <a:cs typeface="+mn-cs"/>
            </a:rPr>
            <a:t>Others</a:t>
          </a:r>
        </a:p>
        <a:p>
          <a:pPr lvl="1"/>
          <a:endParaRPr lang="en-US" sz="1100">
            <a:solidFill>
              <a:schemeClr val="dk1"/>
            </a:solidFill>
            <a:effectLst/>
            <a:latin typeface="+mn-lt"/>
            <a:ea typeface="+mn-ea"/>
            <a:cs typeface="+mn-cs"/>
          </a:endParaRPr>
        </a:p>
        <a:p>
          <a:pPr lvl="0"/>
          <a:r>
            <a:rPr lang="en-US" sz="1100" b="1">
              <a:solidFill>
                <a:schemeClr val="dk1"/>
              </a:solidFill>
              <a:effectLst/>
              <a:latin typeface="+mn-lt"/>
              <a:ea typeface="+mn-ea"/>
              <a:cs typeface="Arial" panose="020B0604020202020204" pitchFamily="34" charset="0"/>
            </a:rPr>
            <a:t>3.</a:t>
          </a:r>
          <a:r>
            <a:rPr lang="en-US" sz="1100">
              <a:solidFill>
                <a:schemeClr val="dk1"/>
              </a:solidFill>
              <a:effectLst/>
              <a:latin typeface="+mn-lt"/>
              <a:ea typeface="+mn-ea"/>
              <a:cs typeface="+mn-cs"/>
            </a:rPr>
            <a:t>Using a Bullet chart, a comparison is done to point out the scope of performance for each month with respect to the set targets.</a:t>
          </a:r>
        </a:p>
        <a:p>
          <a:pPr lvl="0"/>
          <a:endParaRPr lang="en-US" sz="1100">
            <a:solidFill>
              <a:schemeClr val="dk1"/>
            </a:solidFill>
            <a:effectLst/>
            <a:latin typeface="+mn-lt"/>
            <a:ea typeface="+mn-ea"/>
            <a:cs typeface="+mn-cs"/>
          </a:endParaRPr>
        </a:p>
        <a:p>
          <a:pPr lvl="0"/>
          <a:r>
            <a:rPr lang="en-US" sz="1100" b="1">
              <a:solidFill>
                <a:schemeClr val="dk1"/>
              </a:solidFill>
              <a:effectLst/>
              <a:latin typeface="+mn-lt"/>
              <a:ea typeface="+mn-ea"/>
              <a:cs typeface="+mn-cs"/>
            </a:rPr>
            <a:t>4.</a:t>
          </a:r>
          <a:r>
            <a:rPr lang="en-US" sz="1100">
              <a:solidFill>
                <a:schemeClr val="dk1"/>
              </a:solidFill>
              <a:effectLst/>
              <a:latin typeface="+mn-lt"/>
              <a:ea typeface="+mn-ea"/>
              <a:cs typeface="+mn-cs"/>
            </a:rPr>
            <a:t>Finally, we have tabular representation of the data for the selected month and monthly performance trends.</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487777</xdr:colOff>
      <xdr:row>13</xdr:row>
      <xdr:rowOff>178593</xdr:rowOff>
    </xdr:from>
    <xdr:to>
      <xdr:col>7</xdr:col>
      <xdr:colOff>404812</xdr:colOff>
      <xdr:row>28</xdr:row>
      <xdr:rowOff>173831</xdr:rowOff>
    </xdr:to>
    <xdr:graphicFrame macro="">
      <xdr:nvGraphicFramePr>
        <xdr:cNvPr id="6" name="Chart 5">
          <a:extLst>
            <a:ext uri="{FF2B5EF4-FFF2-40B4-BE49-F238E27FC236}">
              <a16:creationId xmlns:a16="http://schemas.microsoft.com/office/drawing/2014/main" id="{2D0DBC4B-5B99-4142-B563-6E9AA3EF97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583406</xdr:colOff>
      <xdr:row>13</xdr:row>
      <xdr:rowOff>166687</xdr:rowOff>
    </xdr:from>
    <xdr:to>
      <xdr:col>15</xdr:col>
      <xdr:colOff>119062</xdr:colOff>
      <xdr:row>28</xdr:row>
      <xdr:rowOff>161925</xdr:rowOff>
    </xdr:to>
    <xdr:graphicFrame macro="">
      <xdr:nvGraphicFramePr>
        <xdr:cNvPr id="7" name="Chart 6">
          <a:extLst>
            <a:ext uri="{FF2B5EF4-FFF2-40B4-BE49-F238E27FC236}">
              <a16:creationId xmlns:a16="http://schemas.microsoft.com/office/drawing/2014/main" id="{34E1FCD6-F163-41EC-AC32-2DD0F6B4E6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495300</xdr:colOff>
          <xdr:row>2</xdr:row>
          <xdr:rowOff>76201</xdr:rowOff>
        </xdr:from>
        <xdr:to>
          <xdr:col>4</xdr:col>
          <xdr:colOff>146314</xdr:colOff>
          <xdr:row>13</xdr:row>
          <xdr:rowOff>1</xdr:rowOff>
        </xdr:to>
        <xdr:pic>
          <xdr:nvPicPr>
            <xdr:cNvPr id="10" name="Picture 9">
              <a:extLst>
                <a:ext uri="{FF2B5EF4-FFF2-40B4-BE49-F238E27FC236}">
                  <a16:creationId xmlns:a16="http://schemas.microsoft.com/office/drawing/2014/main" id="{B8D21E20-3C8A-45DB-B069-4D84062148A0}"/>
                </a:ext>
              </a:extLst>
            </xdr:cNvPr>
            <xdr:cNvPicPr>
              <a:picLocks noChangeAspect="1" noChangeArrowheads="1"/>
              <a:extLst>
                <a:ext uri="{84589F7E-364E-4C9E-8A38-B11213B215E9}">
                  <a14:cameraTool cellRange="Calculations!$B$38:$B$41" spid="_x0000_s2333"/>
                </a:ext>
              </a:extLst>
            </xdr:cNvPicPr>
          </xdr:nvPicPr>
          <xdr:blipFill>
            <a:blip xmlns:r="http://schemas.openxmlformats.org/officeDocument/2006/relationships" r:embed="rId3"/>
            <a:srcRect/>
            <a:stretch>
              <a:fillRect/>
            </a:stretch>
          </xdr:blipFill>
          <xdr:spPr bwMode="auto">
            <a:xfrm>
              <a:off x="495300" y="528639"/>
              <a:ext cx="2056077" cy="2019300"/>
            </a:xfrm>
            <a:prstGeom prst="roundRect">
              <a:avLst>
                <a:gd name="adj" fmla="val 8594"/>
              </a:avLst>
            </a:prstGeom>
            <a:solidFill>
              <a:srgbClr val="FFFFFF">
                <a:shade val="85000"/>
              </a:srgbClr>
            </a:solidFill>
            <a:ln>
              <a:noFill/>
            </a:ln>
            <a:effec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314237</xdr:colOff>
          <xdr:row>2</xdr:row>
          <xdr:rowOff>76201</xdr:rowOff>
        </xdr:from>
        <xdr:to>
          <xdr:col>7</xdr:col>
          <xdr:colOff>447588</xdr:colOff>
          <xdr:row>13</xdr:row>
          <xdr:rowOff>1</xdr:rowOff>
        </xdr:to>
        <xdr:pic>
          <xdr:nvPicPr>
            <xdr:cNvPr id="11" name="Picture 10">
              <a:extLst>
                <a:ext uri="{FF2B5EF4-FFF2-40B4-BE49-F238E27FC236}">
                  <a16:creationId xmlns:a16="http://schemas.microsoft.com/office/drawing/2014/main" id="{B8ED5BBF-B3DA-4892-943E-04A7E9536386}"/>
                </a:ext>
              </a:extLst>
            </xdr:cNvPr>
            <xdr:cNvPicPr>
              <a:picLocks noChangeAspect="1" noChangeArrowheads="1"/>
              <a:extLst>
                <a:ext uri="{84589F7E-364E-4C9E-8A38-B11213B215E9}">
                  <a14:cameraTool cellRange="Calculations!$D$38:$D$41" spid="_x0000_s2334"/>
                </a:ext>
              </a:extLst>
            </xdr:cNvPicPr>
          </xdr:nvPicPr>
          <xdr:blipFill>
            <a:blip xmlns:r="http://schemas.openxmlformats.org/officeDocument/2006/relationships" r:embed="rId4"/>
            <a:srcRect/>
            <a:stretch>
              <a:fillRect/>
            </a:stretch>
          </xdr:blipFill>
          <xdr:spPr bwMode="auto">
            <a:xfrm>
              <a:off x="2719300" y="528639"/>
              <a:ext cx="2062163" cy="2019300"/>
            </a:xfrm>
            <a:prstGeom prst="roundRect">
              <a:avLst>
                <a:gd name="adj" fmla="val 8594"/>
              </a:avLst>
            </a:prstGeom>
            <a:solidFill>
              <a:srgbClr val="FFFFFF">
                <a:shade val="85000"/>
              </a:srgbClr>
            </a:solidFill>
            <a:ln>
              <a:noFill/>
            </a:ln>
            <a:effec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8292</xdr:colOff>
          <xdr:row>2</xdr:row>
          <xdr:rowOff>76201</xdr:rowOff>
        </xdr:from>
        <xdr:to>
          <xdr:col>11</xdr:col>
          <xdr:colOff>246417</xdr:colOff>
          <xdr:row>13</xdr:row>
          <xdr:rowOff>1</xdr:rowOff>
        </xdr:to>
        <xdr:pic>
          <xdr:nvPicPr>
            <xdr:cNvPr id="12" name="Picture 11">
              <a:extLst>
                <a:ext uri="{FF2B5EF4-FFF2-40B4-BE49-F238E27FC236}">
                  <a16:creationId xmlns:a16="http://schemas.microsoft.com/office/drawing/2014/main" id="{7F06BB0A-AAF0-4255-A5CC-C8BDF82CDEA0}"/>
                </a:ext>
              </a:extLst>
            </xdr:cNvPr>
            <xdr:cNvPicPr>
              <a:picLocks noChangeAspect="1" noChangeArrowheads="1"/>
              <a:extLst>
                <a:ext uri="{84589F7E-364E-4C9E-8A38-B11213B215E9}">
                  <a14:cameraTool cellRange="Calculations!$F$38:$F$41" spid="_x0000_s2335"/>
                </a:ext>
              </a:extLst>
            </xdr:cNvPicPr>
          </xdr:nvPicPr>
          <xdr:blipFill>
            <a:blip xmlns:r="http://schemas.openxmlformats.org/officeDocument/2006/relationships" r:embed="rId5"/>
            <a:srcRect/>
            <a:stretch>
              <a:fillRect/>
            </a:stretch>
          </xdr:blipFill>
          <xdr:spPr bwMode="auto">
            <a:xfrm>
              <a:off x="4949386" y="528639"/>
              <a:ext cx="2059781" cy="2019300"/>
            </a:xfrm>
            <a:prstGeom prst="roundRect">
              <a:avLst>
                <a:gd name="adj" fmla="val 8594"/>
              </a:avLst>
            </a:prstGeom>
            <a:solidFill>
              <a:srgbClr val="FFFFFF">
                <a:shade val="85000"/>
              </a:srgbClr>
            </a:solidFill>
            <a:ln>
              <a:noFill/>
            </a:ln>
            <a:effec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393173</xdr:colOff>
          <xdr:row>2</xdr:row>
          <xdr:rowOff>76201</xdr:rowOff>
        </xdr:from>
        <xdr:to>
          <xdr:col>15</xdr:col>
          <xdr:colOff>21698</xdr:colOff>
          <xdr:row>13</xdr:row>
          <xdr:rowOff>1</xdr:rowOff>
        </xdr:to>
        <xdr:pic>
          <xdr:nvPicPr>
            <xdr:cNvPr id="13" name="Picture 12">
              <a:extLst>
                <a:ext uri="{FF2B5EF4-FFF2-40B4-BE49-F238E27FC236}">
                  <a16:creationId xmlns:a16="http://schemas.microsoft.com/office/drawing/2014/main" id="{8F4B4C0B-635D-4550-B991-A790CB91DD39}"/>
                </a:ext>
              </a:extLst>
            </xdr:cNvPr>
            <xdr:cNvPicPr>
              <a:picLocks noChangeAspect="1" noChangeArrowheads="1"/>
              <a:extLst>
                <a:ext uri="{84589F7E-364E-4C9E-8A38-B11213B215E9}">
                  <a14:cameraTool cellRange="Calculations!$H$38:$H$41" spid="_x0000_s2336"/>
                </a:ext>
              </a:extLst>
            </xdr:cNvPicPr>
          </xdr:nvPicPr>
          <xdr:blipFill>
            <a:blip xmlns:r="http://schemas.openxmlformats.org/officeDocument/2006/relationships" r:embed="rId6"/>
            <a:srcRect/>
            <a:stretch>
              <a:fillRect/>
            </a:stretch>
          </xdr:blipFill>
          <xdr:spPr bwMode="auto">
            <a:xfrm>
              <a:off x="7230006" y="531284"/>
              <a:ext cx="2083859" cy="2019300"/>
            </a:xfrm>
            <a:prstGeom prst="roundRect">
              <a:avLst>
                <a:gd name="adj" fmla="val 8594"/>
              </a:avLst>
            </a:prstGeom>
            <a:solidFill>
              <a:srgbClr val="FFFFFF">
                <a:shade val="85000"/>
              </a:srgbClr>
            </a:solidFill>
            <a:ln>
              <a:noFill/>
            </a:ln>
            <a:effectLst/>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xdr:col>
      <xdr:colOff>1</xdr:colOff>
      <xdr:row>40</xdr:row>
      <xdr:rowOff>1</xdr:rowOff>
    </xdr:from>
    <xdr:to>
      <xdr:col>2</xdr:col>
      <xdr:colOff>1</xdr:colOff>
      <xdr:row>41</xdr:row>
      <xdr:rowOff>1</xdr:rowOff>
    </xdr:to>
    <xdr:graphicFrame macro="">
      <xdr:nvGraphicFramePr>
        <xdr:cNvPr id="7" name="Chart 6">
          <a:extLst>
            <a:ext uri="{FF2B5EF4-FFF2-40B4-BE49-F238E27FC236}">
              <a16:creationId xmlns:a16="http://schemas.microsoft.com/office/drawing/2014/main" id="{3434BA9A-B161-455F-AC8E-A625F22B05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40</xdr:row>
      <xdr:rowOff>1</xdr:rowOff>
    </xdr:from>
    <xdr:to>
      <xdr:col>4</xdr:col>
      <xdr:colOff>-1</xdr:colOff>
      <xdr:row>41</xdr:row>
      <xdr:rowOff>1</xdr:rowOff>
    </xdr:to>
    <xdr:graphicFrame macro="">
      <xdr:nvGraphicFramePr>
        <xdr:cNvPr id="8" name="Chart 7">
          <a:extLst>
            <a:ext uri="{FF2B5EF4-FFF2-40B4-BE49-F238E27FC236}">
              <a16:creationId xmlns:a16="http://schemas.microsoft.com/office/drawing/2014/main" id="{C8CEF092-9141-4ED7-B64F-A1D6BE8F6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40</xdr:row>
      <xdr:rowOff>1</xdr:rowOff>
    </xdr:from>
    <xdr:to>
      <xdr:col>6</xdr:col>
      <xdr:colOff>0</xdr:colOff>
      <xdr:row>41</xdr:row>
      <xdr:rowOff>1</xdr:rowOff>
    </xdr:to>
    <xdr:graphicFrame macro="">
      <xdr:nvGraphicFramePr>
        <xdr:cNvPr id="9" name="Chart 8">
          <a:extLst>
            <a:ext uri="{FF2B5EF4-FFF2-40B4-BE49-F238E27FC236}">
              <a16:creationId xmlns:a16="http://schemas.microsoft.com/office/drawing/2014/main" id="{3102A086-83BD-4E13-96C9-B6D6D8F7C3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0</xdr:colOff>
      <xdr:row>40</xdr:row>
      <xdr:rowOff>1</xdr:rowOff>
    </xdr:from>
    <xdr:to>
      <xdr:col>8</xdr:col>
      <xdr:colOff>0</xdr:colOff>
      <xdr:row>41</xdr:row>
      <xdr:rowOff>1</xdr:rowOff>
    </xdr:to>
    <xdr:graphicFrame macro="">
      <xdr:nvGraphicFramePr>
        <xdr:cNvPr id="10" name="Chart 9">
          <a:extLst>
            <a:ext uri="{FF2B5EF4-FFF2-40B4-BE49-F238E27FC236}">
              <a16:creationId xmlns:a16="http://schemas.microsoft.com/office/drawing/2014/main" id="{681CDF6C-CEEA-4A39-8285-126F9F6624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image" Target="../media/image1.png"/></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16" sqref="A16"/>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Y41"/>
  <sheetViews>
    <sheetView showGridLines="0" showRowColHeaders="0" tabSelected="1" zoomScale="90" zoomScaleNormal="90" workbookViewId="0">
      <selection activeCell="N2" sqref="N2"/>
    </sheetView>
  </sheetViews>
  <sheetFormatPr defaultRowHeight="15" x14ac:dyDescent="0.25"/>
  <cols>
    <col min="2" max="2" width="9.140625" customWidth="1"/>
    <col min="3" max="4" width="9" customWidth="1"/>
    <col min="6" max="6" width="9.140625" customWidth="1"/>
    <col min="7" max="7" width="10.7109375" customWidth="1"/>
    <col min="13" max="14" width="9.140625" customWidth="1"/>
  </cols>
  <sheetData>
    <row r="2" spans="2:25" ht="21" x14ac:dyDescent="0.35">
      <c r="B2" s="86" t="s">
        <v>38</v>
      </c>
      <c r="C2" s="86"/>
      <c r="D2" s="86"/>
      <c r="E2" s="86"/>
      <c r="F2" s="86"/>
      <c r="G2" s="86"/>
      <c r="H2" s="86"/>
      <c r="I2" s="86"/>
      <c r="J2" s="86"/>
      <c r="K2" s="86"/>
      <c r="L2" s="86"/>
      <c r="M2" s="86"/>
      <c r="N2" s="54">
        <v>42736</v>
      </c>
    </row>
    <row r="13" spans="2:25" x14ac:dyDescent="0.25">
      <c r="Y13" s="53"/>
    </row>
    <row r="30" spans="2:15" ht="15.75" thickBot="1" x14ac:dyDescent="0.3"/>
    <row r="31" spans="2:15" ht="15.75" thickBot="1" x14ac:dyDescent="0.3">
      <c r="B31" s="88" t="s">
        <v>39</v>
      </c>
      <c r="C31" s="89"/>
      <c r="D31" s="90"/>
      <c r="E31" s="59">
        <f>Calculations!B7</f>
        <v>42736</v>
      </c>
      <c r="F31" s="59">
        <f>Calculations!C7</f>
        <v>42705</v>
      </c>
      <c r="G31" s="59" t="s">
        <v>41</v>
      </c>
      <c r="H31" s="59">
        <f>Calculations!E7</f>
        <v>42370</v>
      </c>
      <c r="I31" s="59" t="s">
        <v>42</v>
      </c>
      <c r="J31" s="83" t="str">
        <f>Calculations!F7</f>
        <v>Total</v>
      </c>
      <c r="K31" s="91" t="s">
        <v>43</v>
      </c>
      <c r="L31" s="92"/>
      <c r="M31" s="92"/>
      <c r="N31" s="92"/>
      <c r="O31" s="93"/>
    </row>
    <row r="32" spans="2:15" ht="24.95" customHeight="1" thickBot="1" x14ac:dyDescent="0.3">
      <c r="B32" s="85" t="s">
        <v>10</v>
      </c>
      <c r="C32" s="85"/>
      <c r="D32" s="85"/>
      <c r="E32" s="79">
        <f>Calculations!B8</f>
        <v>1560</v>
      </c>
      <c r="F32" s="79">
        <f>Calculations!C8</f>
        <v>1410</v>
      </c>
      <c r="G32" s="80">
        <f>Calculations!D8</f>
        <v>0.10638297872340426</v>
      </c>
      <c r="H32" s="79">
        <f>Calculations!E8</f>
        <v>1460</v>
      </c>
      <c r="I32" s="80">
        <f>(E32-H32)/E32</f>
        <v>6.4102564102564097E-2</v>
      </c>
      <c r="J32" s="84">
        <f>Calculations!F8</f>
        <v>16512</v>
      </c>
      <c r="K32" s="91"/>
      <c r="L32" s="92"/>
      <c r="M32" s="92"/>
      <c r="N32" s="92"/>
      <c r="O32" s="93"/>
    </row>
    <row r="33" spans="2:15" ht="24.95" customHeight="1" thickBot="1" x14ac:dyDescent="0.3">
      <c r="B33" s="85" t="s">
        <v>3</v>
      </c>
      <c r="C33" s="85"/>
      <c r="D33" s="85"/>
      <c r="E33" s="79">
        <f>Calculations!B9</f>
        <v>1146</v>
      </c>
      <c r="F33" s="79">
        <f>Calculations!C9</f>
        <v>950</v>
      </c>
      <c r="G33" s="80">
        <f>Calculations!D9</f>
        <v>0.2063157894736842</v>
      </c>
      <c r="H33" s="79">
        <f>Calculations!E9</f>
        <v>1041</v>
      </c>
      <c r="I33" s="80">
        <f t="shared" ref="I33:I40" si="0">(E33-H33)/E33</f>
        <v>9.1623036649214659E-2</v>
      </c>
      <c r="J33" s="84">
        <f>Calculations!F9</f>
        <v>12085</v>
      </c>
      <c r="K33" s="91"/>
      <c r="L33" s="92"/>
      <c r="M33" s="92"/>
      <c r="N33" s="92"/>
      <c r="O33" s="93"/>
    </row>
    <row r="34" spans="2:15" ht="24.95" customHeight="1" thickBot="1" x14ac:dyDescent="0.3">
      <c r="B34" s="87" t="s">
        <v>4</v>
      </c>
      <c r="C34" s="87"/>
      <c r="D34" s="87"/>
      <c r="E34" s="79">
        <f>Calculations!B10</f>
        <v>230</v>
      </c>
      <c r="F34" s="79">
        <f>Calculations!C10</f>
        <v>332</v>
      </c>
      <c r="G34" s="80">
        <f>Calculations!D10</f>
        <v>-0.30722891566265059</v>
      </c>
      <c r="H34" s="79">
        <f>Calculations!E10</f>
        <v>284</v>
      </c>
      <c r="I34" s="80">
        <f t="shared" si="0"/>
        <v>-0.23478260869565218</v>
      </c>
      <c r="J34" s="84">
        <f>Calculations!F10</f>
        <v>2675</v>
      </c>
      <c r="K34" s="91"/>
      <c r="L34" s="92"/>
      <c r="M34" s="92"/>
      <c r="N34" s="92"/>
      <c r="O34" s="93"/>
    </row>
    <row r="35" spans="2:15" ht="24.95" customHeight="1" thickBot="1" x14ac:dyDescent="0.3">
      <c r="B35" s="85" t="s">
        <v>5</v>
      </c>
      <c r="C35" s="85"/>
      <c r="D35" s="85"/>
      <c r="E35" s="79">
        <f>Calculations!B11</f>
        <v>112</v>
      </c>
      <c r="F35" s="79">
        <f>Calculations!C11</f>
        <v>65</v>
      </c>
      <c r="G35" s="80">
        <f>Calculations!D11</f>
        <v>0.72307692307692306</v>
      </c>
      <c r="H35" s="79">
        <f>Calculations!E11</f>
        <v>90</v>
      </c>
      <c r="I35" s="80">
        <f t="shared" si="0"/>
        <v>0.19642857142857142</v>
      </c>
      <c r="J35" s="84">
        <f>Calculations!F11</f>
        <v>904</v>
      </c>
      <c r="K35" s="91"/>
      <c r="L35" s="92"/>
      <c r="M35" s="92"/>
      <c r="N35" s="92"/>
      <c r="O35" s="93"/>
    </row>
    <row r="36" spans="2:15" ht="24.95" customHeight="1" thickBot="1" x14ac:dyDescent="0.3">
      <c r="B36" s="85" t="s">
        <v>1</v>
      </c>
      <c r="C36" s="85"/>
      <c r="D36" s="85"/>
      <c r="E36" s="79">
        <f>Calculations!B12</f>
        <v>72</v>
      </c>
      <c r="F36" s="79">
        <f>Calculations!C12</f>
        <v>63</v>
      </c>
      <c r="G36" s="80">
        <f>Calculations!D12</f>
        <v>0.14285714285714285</v>
      </c>
      <c r="H36" s="79">
        <f>Calculations!E12</f>
        <v>45</v>
      </c>
      <c r="I36" s="80">
        <f t="shared" si="0"/>
        <v>0.375</v>
      </c>
      <c r="J36" s="84">
        <f>Calculations!F12</f>
        <v>848</v>
      </c>
      <c r="K36" s="91"/>
      <c r="L36" s="92"/>
      <c r="M36" s="92"/>
      <c r="N36" s="92"/>
      <c r="O36" s="93"/>
    </row>
    <row r="37" spans="2:15" ht="24.95" customHeight="1" thickBot="1" x14ac:dyDescent="0.3">
      <c r="B37" s="85" t="s">
        <v>0</v>
      </c>
      <c r="C37" s="85"/>
      <c r="D37" s="85"/>
      <c r="E37" s="79">
        <f>Calculations!B13</f>
        <v>11</v>
      </c>
      <c r="F37" s="79">
        <f>Calculations!C13</f>
        <v>39</v>
      </c>
      <c r="G37" s="80">
        <f>Calculations!D13</f>
        <v>-0.71794871794871795</v>
      </c>
      <c r="H37" s="79">
        <f>Calculations!E13</f>
        <v>38</v>
      </c>
      <c r="I37" s="80">
        <f t="shared" si="0"/>
        <v>-2.4545454545454546</v>
      </c>
      <c r="J37" s="84">
        <f>Calculations!F13</f>
        <v>397</v>
      </c>
      <c r="K37" s="91"/>
      <c r="L37" s="92"/>
      <c r="M37" s="92"/>
      <c r="N37" s="92"/>
      <c r="O37" s="93"/>
    </row>
    <row r="38" spans="2:15" ht="24.95" customHeight="1" thickBot="1" x14ac:dyDescent="0.3">
      <c r="B38" s="85" t="s">
        <v>6</v>
      </c>
      <c r="C38" s="85"/>
      <c r="D38" s="85"/>
      <c r="E38" s="79">
        <f>Calculations!B14</f>
        <v>1549</v>
      </c>
      <c r="F38" s="79">
        <f>Calculations!C14</f>
        <v>1371</v>
      </c>
      <c r="G38" s="80">
        <f>Calculations!D14</f>
        <v>0.12983223924142961</v>
      </c>
      <c r="H38" s="79">
        <f>Calculations!E14</f>
        <v>1422</v>
      </c>
      <c r="I38" s="80">
        <f t="shared" si="0"/>
        <v>8.198837959974177E-2</v>
      </c>
      <c r="J38" s="84">
        <f>Calculations!F14</f>
        <v>16115</v>
      </c>
      <c r="K38" s="91"/>
      <c r="L38" s="92"/>
      <c r="M38" s="92"/>
      <c r="N38" s="92"/>
      <c r="O38" s="93"/>
    </row>
    <row r="39" spans="2:15" ht="24.95" customHeight="1" thickBot="1" x14ac:dyDescent="0.3">
      <c r="B39" s="85" t="s">
        <v>7</v>
      </c>
      <c r="C39" s="85"/>
      <c r="D39" s="85"/>
      <c r="E39" s="79">
        <f>Calculations!B15</f>
        <v>110</v>
      </c>
      <c r="F39" s="79">
        <f>Calculations!C15</f>
        <v>134</v>
      </c>
      <c r="G39" s="80">
        <f>Calculations!D15</f>
        <v>-0.17910447761194029</v>
      </c>
      <c r="H39" s="79">
        <f>Calculations!E15</f>
        <v>77</v>
      </c>
      <c r="I39" s="80">
        <f t="shared" si="0"/>
        <v>0.3</v>
      </c>
      <c r="J39" s="84">
        <f>Calculations!F15</f>
        <v>1320</v>
      </c>
      <c r="K39" s="91"/>
      <c r="L39" s="92"/>
      <c r="M39" s="92"/>
      <c r="N39" s="92"/>
      <c r="O39" s="93"/>
    </row>
    <row r="40" spans="2:15" ht="24.95" customHeight="1" thickBot="1" x14ac:dyDescent="0.3">
      <c r="B40" s="85" t="s">
        <v>8</v>
      </c>
      <c r="C40" s="85"/>
      <c r="D40" s="85"/>
      <c r="E40" s="79">
        <f>Calculations!B16</f>
        <v>148</v>
      </c>
      <c r="F40" s="79">
        <f>Calculations!C16</f>
        <v>131</v>
      </c>
      <c r="G40" s="80">
        <f>Calculations!D16</f>
        <v>0.12977099236641221</v>
      </c>
      <c r="H40" s="79">
        <f>Calculations!E16</f>
        <v>151</v>
      </c>
      <c r="I40" s="80">
        <f t="shared" si="0"/>
        <v>-2.0270270270270271E-2</v>
      </c>
      <c r="J40" s="84">
        <f>Calculations!F16</f>
        <v>1690</v>
      </c>
      <c r="K40" s="91"/>
      <c r="L40" s="92"/>
      <c r="M40" s="92"/>
      <c r="N40" s="92"/>
      <c r="O40" s="93"/>
    </row>
    <row r="41" spans="2:15" ht="24.95" customHeight="1" thickBot="1" x14ac:dyDescent="0.3">
      <c r="B41" s="85" t="s">
        <v>9</v>
      </c>
      <c r="C41" s="85"/>
      <c r="D41" s="85"/>
      <c r="E41" s="79">
        <f>Calculations!B17</f>
        <v>1444</v>
      </c>
      <c r="F41" s="79">
        <f>Calculations!C17</f>
        <v>1587</v>
      </c>
      <c r="G41" s="80">
        <f>Calculations!D17</f>
        <v>-9.010712035286704E-2</v>
      </c>
      <c r="H41" s="79">
        <f>Calculations!E17</f>
        <v>1286</v>
      </c>
      <c r="I41" s="80">
        <f>(E41-H41)/E41</f>
        <v>0.10941828254847645</v>
      </c>
      <c r="J41" s="84">
        <f>Calculations!F17</f>
        <v>18777</v>
      </c>
      <c r="K41" s="91"/>
      <c r="L41" s="92"/>
      <c r="M41" s="92"/>
      <c r="N41" s="92"/>
      <c r="O41" s="93"/>
    </row>
  </sheetData>
  <mergeCells count="23">
    <mergeCell ref="B39:D39"/>
    <mergeCell ref="B40:D40"/>
    <mergeCell ref="K34:O34"/>
    <mergeCell ref="K33:O33"/>
    <mergeCell ref="K32:O32"/>
    <mergeCell ref="B37:D37"/>
    <mergeCell ref="B38:D38"/>
    <mergeCell ref="B41:D41"/>
    <mergeCell ref="B2:M2"/>
    <mergeCell ref="B33:D33"/>
    <mergeCell ref="B32:D32"/>
    <mergeCell ref="B34:D34"/>
    <mergeCell ref="B35:D35"/>
    <mergeCell ref="B36:D36"/>
    <mergeCell ref="B31:D31"/>
    <mergeCell ref="K31:O31"/>
    <mergeCell ref="K41:O41"/>
    <mergeCell ref="K40:O40"/>
    <mergeCell ref="K39:O39"/>
    <mergeCell ref="K38:O38"/>
    <mergeCell ref="K37:O37"/>
    <mergeCell ref="K36:O36"/>
    <mergeCell ref="K35:O35"/>
  </mergeCells>
  <pageMargins left="0.7" right="0.7" top="0.75" bottom="0.75" header="0.3" footer="0.3"/>
  <pageSetup orientation="portrait" r:id="rId1"/>
  <drawing r:id="rId2"/>
  <legacyDrawing r:id="rId3"/>
  <picture r:id="rId4"/>
  <extLst>
    <ext xmlns:x14="http://schemas.microsoft.com/office/spreadsheetml/2009/9/main" uri="{78C0D931-6437-407d-A8EE-F0AAD7539E65}">
      <x14:conditionalFormattings>
        <x14:conditionalFormatting xmlns:xm="http://schemas.microsoft.com/office/excel/2006/main">
          <x14:cfRule type="iconSet" priority="2" id="{4E9C5853-4DE5-4001-AAE4-A360875F291F}">
            <x14:iconSet iconSet="3Triangles">
              <x14:cfvo type="percent">
                <xm:f>0</xm:f>
              </x14:cfvo>
              <x14:cfvo type="num">
                <xm:f>0</xm:f>
              </x14:cfvo>
              <x14:cfvo type="num">
                <xm:f>0</xm:f>
              </x14:cfvo>
            </x14:iconSet>
          </x14:cfRule>
          <xm:sqref>I32:I41</xm:sqref>
        </x14:conditionalFormatting>
        <x14:conditionalFormatting xmlns:xm="http://schemas.microsoft.com/office/excel/2006/main">
          <x14:cfRule type="iconSet" priority="1" id="{12E78E5D-A07D-4B81-B0A4-745E3DB5A226}">
            <x14:iconSet iconSet="3Triangles">
              <x14:cfvo type="percent">
                <xm:f>0</xm:f>
              </x14:cfvo>
              <x14:cfvo type="num">
                <xm:f>0</xm:f>
              </x14:cfvo>
              <x14:cfvo type="num">
                <xm:f>0</xm:f>
              </x14:cfvo>
            </x14:iconSet>
          </x14:cfRule>
          <xm:sqref>G32:G41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Data!$A$15:$A$26</xm:f>
          </x14:formula1>
          <xm:sqref>N2</xm:sqref>
        </x14:dataValidation>
      </x14:dataValidations>
    </ext>
    <ext xmlns:x14="http://schemas.microsoft.com/office/spreadsheetml/2009/9/main" uri="{05C60535-1F16-4fd2-B633-F4F36F0B64E0}">
      <x14:sparklineGroups xmlns:xm="http://schemas.microsoft.com/office/excel/2006/main">
        <x14:sparklineGroup type="column" displayEmptyCellsAs="gap">
          <x14:colorSeries rgb="FF00B050"/>
          <x14:colorNegative rgb="FFFF0000"/>
          <x14:colorAxis rgb="FF000000"/>
          <x14:colorMarkers rgb="FF0070C0"/>
          <x14:colorFirst rgb="FFFFC000"/>
          <x14:colorLast rgb="FFFFC000"/>
          <x14:colorHigh rgb="FF00B050"/>
          <x14:colorLow rgb="FFFF0000"/>
          <x14:sparklines>
            <x14:sparkline>
              <xm:f>Calculations!G8:R8</xm:f>
              <xm:sqref>K32</xm:sqref>
            </x14:sparkline>
            <x14:sparkline>
              <xm:f>Calculations!G9:R9</xm:f>
              <xm:sqref>K33</xm:sqref>
            </x14:sparkline>
            <x14:sparkline>
              <xm:f>Calculations!G10:R10</xm:f>
              <xm:sqref>K34</xm:sqref>
            </x14:sparkline>
            <x14:sparkline>
              <xm:f>Calculations!G11:R11</xm:f>
              <xm:sqref>K35</xm:sqref>
            </x14:sparkline>
            <x14:sparkline>
              <xm:f>Calculations!G12:R12</xm:f>
              <xm:sqref>K36</xm:sqref>
            </x14:sparkline>
            <x14:sparkline>
              <xm:f>Calculations!G13:R13</xm:f>
              <xm:sqref>K37</xm:sqref>
            </x14:sparkline>
            <x14:sparkline>
              <xm:f>Calculations!G14:R14</xm:f>
              <xm:sqref>K38</xm:sqref>
            </x14:sparkline>
            <x14:sparkline>
              <xm:f>Calculations!G15:R15</xm:f>
              <xm:sqref>K39</xm:sqref>
            </x14:sparkline>
            <x14:sparkline>
              <xm:f>Calculations!G16:R16</xm:f>
              <xm:sqref>K40</xm:sqref>
            </x14:sparkline>
            <x14:sparkline>
              <xm:f>Calculations!G17:R17</xm:f>
              <xm:sqref>K41</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2"/>
  <sheetViews>
    <sheetView zoomScale="80" zoomScaleNormal="80" workbookViewId="0">
      <selection activeCell="H38" sqref="H38"/>
    </sheetView>
  </sheetViews>
  <sheetFormatPr defaultRowHeight="15" x14ac:dyDescent="0.25"/>
  <cols>
    <col min="1" max="1" width="22.5703125" bestFit="1" customWidth="1"/>
    <col min="2" max="2" width="30.85546875" customWidth="1"/>
    <col min="3" max="3" width="16" customWidth="1"/>
    <col min="4" max="4" width="30.85546875" customWidth="1"/>
    <col min="5" max="5" width="17.140625" customWidth="1"/>
    <col min="6" max="6" width="30.85546875" customWidth="1"/>
    <col min="8" max="8" width="30.85546875" customWidth="1"/>
    <col min="19" max="19" width="25.28515625" bestFit="1" customWidth="1"/>
  </cols>
  <sheetData>
    <row r="1" spans="1:19" ht="15.75" thickBot="1" x14ac:dyDescent="0.3"/>
    <row r="2" spans="1:19" x14ac:dyDescent="0.25">
      <c r="A2" s="28" t="s">
        <v>25</v>
      </c>
      <c r="B2" s="29">
        <f>Dashboard!$N$2</f>
        <v>42736</v>
      </c>
      <c r="C2" s="3"/>
    </row>
    <row r="3" spans="1:19" x14ac:dyDescent="0.25">
      <c r="A3" s="30" t="s">
        <v>19</v>
      </c>
      <c r="B3" s="31">
        <f>EOMONTH(B2,-2)+1</f>
        <v>42705</v>
      </c>
      <c r="C3" s="3"/>
    </row>
    <row r="4" spans="1:19" ht="15.75" thickBot="1" x14ac:dyDescent="0.3">
      <c r="A4" s="32" t="s">
        <v>26</v>
      </c>
      <c r="B4" s="33">
        <f>EOMONTH(B2,-13)+1</f>
        <v>42370</v>
      </c>
      <c r="C4" s="3"/>
    </row>
    <row r="5" spans="1:19" ht="15.75" thickBot="1" x14ac:dyDescent="0.3">
      <c r="C5" s="3"/>
    </row>
    <row r="6" spans="1:19" ht="30" x14ac:dyDescent="0.25">
      <c r="A6" s="28"/>
      <c r="B6" s="55" t="s">
        <v>25</v>
      </c>
      <c r="C6" s="36" t="s">
        <v>31</v>
      </c>
      <c r="D6" s="55" t="s">
        <v>28</v>
      </c>
      <c r="E6" s="55" t="s">
        <v>29</v>
      </c>
      <c r="F6" s="94" t="s">
        <v>30</v>
      </c>
      <c r="G6" s="94"/>
      <c r="H6" s="94"/>
      <c r="I6" s="94"/>
      <c r="J6" s="94"/>
      <c r="K6" s="94"/>
      <c r="L6" s="94"/>
      <c r="M6" s="94"/>
      <c r="N6" s="94"/>
      <c r="O6" s="94"/>
      <c r="P6" s="94"/>
      <c r="Q6" s="94"/>
      <c r="R6" s="95"/>
      <c r="S6" s="56"/>
    </row>
    <row r="7" spans="1:19" x14ac:dyDescent="0.25">
      <c r="A7" s="30"/>
      <c r="B7" s="34">
        <f>B2</f>
        <v>42736</v>
      </c>
      <c r="C7" s="34">
        <f>B3</f>
        <v>42705</v>
      </c>
      <c r="D7" s="35" t="s">
        <v>27</v>
      </c>
      <c r="E7" s="34">
        <f>B4</f>
        <v>42370</v>
      </c>
      <c r="F7" s="35" t="s">
        <v>32</v>
      </c>
      <c r="G7" s="34">
        <f>B7</f>
        <v>42736</v>
      </c>
      <c r="H7" s="34">
        <f>EOMONTH(G7,-2)+1</f>
        <v>42705</v>
      </c>
      <c r="I7" s="34">
        <f>EOMONTH(H7,-2)+1</f>
        <v>42675</v>
      </c>
      <c r="J7" s="34">
        <f t="shared" ref="J7:R7" si="0">EOMONTH(I7,-2)+1</f>
        <v>42644</v>
      </c>
      <c r="K7" s="34">
        <f t="shared" si="0"/>
        <v>42614</v>
      </c>
      <c r="L7" s="34">
        <f t="shared" si="0"/>
        <v>42583</v>
      </c>
      <c r="M7" s="34">
        <f t="shared" si="0"/>
        <v>42552</v>
      </c>
      <c r="N7" s="34">
        <f t="shared" si="0"/>
        <v>42522</v>
      </c>
      <c r="O7" s="34">
        <f t="shared" si="0"/>
        <v>42491</v>
      </c>
      <c r="P7" s="34">
        <f t="shared" si="0"/>
        <v>42461</v>
      </c>
      <c r="Q7" s="34">
        <f>EOMONTH(P7,-2)+1</f>
        <v>42430</v>
      </c>
      <c r="R7" s="34">
        <f t="shared" si="0"/>
        <v>42401</v>
      </c>
      <c r="S7" s="57" t="s">
        <v>40</v>
      </c>
    </row>
    <row r="8" spans="1:19" x14ac:dyDescent="0.25">
      <c r="A8" s="38" t="s">
        <v>10</v>
      </c>
      <c r="B8" s="25">
        <f>+SUMPRODUCT((Data!$A$3:$A$26=Calculations!$B$7)*(Data!$B$2:$K$2=Calculations!A8)*(Data!$B$3:$K$26))</f>
        <v>1560</v>
      </c>
      <c r="C8" s="25">
        <f>+SUMPRODUCT((Data!$A$3:$A$26=Calculations!$C$7)*(Data!$B$2:$K$2=Calculations!A8)*(Data!$B$3:$K$26))</f>
        <v>1410</v>
      </c>
      <c r="D8" s="26">
        <f>(B8-C8)/C8</f>
        <v>0.10638297872340426</v>
      </c>
      <c r="E8" s="25">
        <f>+SUMPRODUCT((Data!$A$3:$A$26=Calculations!$E$7)*(Data!$B$2:$K$2=Calculations!A8)*(Data!$B$3:$K$26))</f>
        <v>1460</v>
      </c>
      <c r="F8" s="27">
        <f>SUM(G8:R8)</f>
        <v>16512</v>
      </c>
      <c r="G8" s="25">
        <f>B8</f>
        <v>1560</v>
      </c>
      <c r="H8" s="25">
        <f>C8</f>
        <v>1410</v>
      </c>
      <c r="I8" s="25">
        <f>+SUMPRODUCT((Data!$A$3:$A$26=Calculations!I$7)*(Data!$B$2:$K$2=Calculations!$A8)*(Data!$B$3:$K$26))</f>
        <v>997</v>
      </c>
      <c r="J8" s="25">
        <f>+SUMPRODUCT((Data!$A$3:$A$26=Calculations!J$7)*(Data!$B$2:$K$2=Calculations!$A8)*(Data!$B$3:$K$26))</f>
        <v>1459</v>
      </c>
      <c r="K8" s="25">
        <f>+SUMPRODUCT((Data!$A$3:$A$26=Calculations!K$7)*(Data!$B$2:$K$2=Calculations!$A8)*(Data!$B$3:$K$26))</f>
        <v>1492</v>
      </c>
      <c r="L8" s="25">
        <f>+SUMPRODUCT((Data!$A$3:$A$26=Calculations!L$7)*(Data!$B$2:$K$2=Calculations!$A8)*(Data!$B$3:$K$26))</f>
        <v>1125</v>
      </c>
      <c r="M8" s="25">
        <f>+SUMPRODUCT((Data!$A$3:$A$26=Calculations!M$7)*(Data!$B$2:$K$2=Calculations!$A8)*(Data!$B$3:$K$26))</f>
        <v>1707</v>
      </c>
      <c r="N8" s="25">
        <f>+SUMPRODUCT((Data!$A$3:$A$26=Calculations!N$7)*(Data!$B$2:$K$2=Calculations!$A8)*(Data!$B$3:$K$26))</f>
        <v>1482</v>
      </c>
      <c r="O8" s="25">
        <f>+SUMPRODUCT((Data!$A$3:$A$26=Calculations!O$7)*(Data!$B$2:$K$2=Calculations!$A8)*(Data!$B$3:$K$26))</f>
        <v>1210</v>
      </c>
      <c r="P8" s="25">
        <f>+SUMPRODUCT((Data!$A$3:$A$26=Calculations!P$7)*(Data!$B$2:$K$2=Calculations!$A8)*(Data!$B$3:$K$26))</f>
        <v>1497</v>
      </c>
      <c r="Q8" s="25">
        <f>+SUMPRODUCT((Data!$A$3:$A$26=Calculations!Q$7)*(Data!$B$2:$K$2=Calculations!$A8)*(Data!$B$3:$K$26))</f>
        <v>1082</v>
      </c>
      <c r="R8" s="25">
        <f>+SUMPRODUCT((Data!$A$3:$A$26=Calculations!R$7)*(Data!$B$2:$K$2=Calculations!$A8)*(Data!$B$3:$K$26))</f>
        <v>1491</v>
      </c>
      <c r="S8" s="37" t="str">
        <f t="shared" ref="S8:S17" si="1">A8</f>
        <v>Student Purchases</v>
      </c>
    </row>
    <row r="9" spans="1:19" x14ac:dyDescent="0.25">
      <c r="A9" s="38" t="s">
        <v>3</v>
      </c>
      <c r="B9" s="25">
        <f>+SUMPRODUCT((Data!$A$3:$A$26=Calculations!$B$7)*(Data!$B$2:$K$2=Calculations!A9)*(Data!$B$3:$K$26))</f>
        <v>1146</v>
      </c>
      <c r="C9" s="25">
        <f>+SUMPRODUCT((Data!$A$3:$A$26=Calculations!$C$7)*(Data!$B$2:$K$2=Calculations!A9)*(Data!$B$3:$K$26))</f>
        <v>950</v>
      </c>
      <c r="D9" s="26">
        <f t="shared" ref="D9:D17" si="2">(B9-C9)/C9</f>
        <v>0.2063157894736842</v>
      </c>
      <c r="E9" s="25">
        <f>+SUMPRODUCT((Data!$A$3:$A$26=Calculations!$E$7)*(Data!$B$2:$K$2=Calculations!A9)*(Data!$B$3:$K$26))</f>
        <v>1041</v>
      </c>
      <c r="F9" s="27">
        <f t="shared" ref="F9:F17" si="3">SUM(G9:R9)</f>
        <v>12085</v>
      </c>
      <c r="G9" s="25">
        <f t="shared" ref="G9:G17" si="4">B9</f>
        <v>1146</v>
      </c>
      <c r="H9" s="25">
        <f t="shared" ref="H9:H17" si="5">C9</f>
        <v>950</v>
      </c>
      <c r="I9" s="25">
        <f>+SUMPRODUCT((Data!$A$3:$A$26=Calculations!$I$7)*(Data!$B$2:$K$2=Calculations!A9)*(Data!$B$3:$K$26))</f>
        <v>771</v>
      </c>
      <c r="J9" s="25">
        <f>+SUMPRODUCT((Data!$A$3:$A$26=Calculations!J$7)*(Data!$B$2:$K$2=Calculations!$A9)*(Data!$B$3:$K$26))</f>
        <v>1025</v>
      </c>
      <c r="K9" s="25">
        <f>+SUMPRODUCT((Data!$A$3:$A$26=Calculations!K$7)*(Data!$B$2:$K$2=Calculations!$A9)*(Data!$B$3:$K$26))</f>
        <v>1006</v>
      </c>
      <c r="L9" s="25">
        <f>+SUMPRODUCT((Data!$A$3:$A$26=Calculations!L$7)*(Data!$B$2:$K$2=Calculations!$A9)*(Data!$B$3:$K$26))</f>
        <v>830</v>
      </c>
      <c r="M9" s="25">
        <f>+SUMPRODUCT((Data!$A$3:$A$26=Calculations!M$7)*(Data!$B$2:$K$2=Calculations!$A9)*(Data!$B$3:$K$26))</f>
        <v>1300</v>
      </c>
      <c r="N9" s="25">
        <f>+SUMPRODUCT((Data!$A$3:$A$26=Calculations!N$7)*(Data!$B$2:$K$2=Calculations!$A9)*(Data!$B$3:$K$26))</f>
        <v>1039</v>
      </c>
      <c r="O9" s="25">
        <f>+SUMPRODUCT((Data!$A$3:$A$26=Calculations!O$7)*(Data!$B$2:$K$2=Calculations!$A9)*(Data!$B$3:$K$26))</f>
        <v>821</v>
      </c>
      <c r="P9" s="25">
        <f>+SUMPRODUCT((Data!$A$3:$A$26=Calculations!P$7)*(Data!$B$2:$K$2=Calculations!$A9)*(Data!$B$3:$K$26))</f>
        <v>1232</v>
      </c>
      <c r="Q9" s="25">
        <f>+SUMPRODUCT((Data!$A$3:$A$26=Calculations!Q$7)*(Data!$B$2:$K$2=Calculations!$A9)*(Data!$B$3:$K$26))</f>
        <v>769</v>
      </c>
      <c r="R9" s="25">
        <f>+SUMPRODUCT((Data!$A$3:$A$26=Calculations!R$7)*(Data!$B$2:$K$2=Calculations!$A9)*(Data!$B$3:$K$26))</f>
        <v>1196</v>
      </c>
      <c r="S9" s="57" t="str">
        <f t="shared" si="1"/>
        <v>Udemy Organic</v>
      </c>
    </row>
    <row r="10" spans="1:19" x14ac:dyDescent="0.25">
      <c r="A10" s="38" t="s">
        <v>4</v>
      </c>
      <c r="B10" s="25">
        <f>+SUMPRODUCT((Data!$A$3:$A$26=Calculations!$B$7)*(Data!$B$2:$K$2=Calculations!A10)*(Data!$B$3:$K$26))</f>
        <v>230</v>
      </c>
      <c r="C10" s="25">
        <f>+SUMPRODUCT((Data!$A$3:$A$26=Calculations!$C$7)*(Data!$B$2:$K$2=Calculations!A10)*(Data!$B$3:$K$26))</f>
        <v>332</v>
      </c>
      <c r="D10" s="26">
        <f t="shared" si="2"/>
        <v>-0.30722891566265059</v>
      </c>
      <c r="E10" s="25">
        <f>+SUMPRODUCT((Data!$A$3:$A$26=Calculations!$E$7)*(Data!$B$2:$K$2=Calculations!A10)*(Data!$B$3:$K$26))</f>
        <v>284</v>
      </c>
      <c r="F10" s="27">
        <f t="shared" si="3"/>
        <v>2675</v>
      </c>
      <c r="G10" s="25">
        <f t="shared" si="4"/>
        <v>230</v>
      </c>
      <c r="H10" s="25">
        <f t="shared" si="5"/>
        <v>332</v>
      </c>
      <c r="I10" s="25">
        <f>+SUMPRODUCT((Data!$A$3:$A$26=Calculations!$I$7)*(Data!$B$2:$K$2=Calculations!A10)*(Data!$B$3:$K$26))</f>
        <v>115</v>
      </c>
      <c r="J10" s="25">
        <f>+SUMPRODUCT((Data!$A$3:$A$26=Calculations!J$7)*(Data!$B$2:$K$2=Calculations!$A10)*(Data!$B$3:$K$26))</f>
        <v>287</v>
      </c>
      <c r="K10" s="25">
        <f>+SUMPRODUCT((Data!$A$3:$A$26=Calculations!K$7)*(Data!$B$2:$K$2=Calculations!$A10)*(Data!$B$3:$K$26))</f>
        <v>350</v>
      </c>
      <c r="L10" s="25">
        <f>+SUMPRODUCT((Data!$A$3:$A$26=Calculations!L$7)*(Data!$B$2:$K$2=Calculations!$A10)*(Data!$B$3:$K$26))</f>
        <v>172</v>
      </c>
      <c r="M10" s="25">
        <f>+SUMPRODUCT((Data!$A$3:$A$26=Calculations!M$7)*(Data!$B$2:$K$2=Calculations!$A10)*(Data!$B$3:$K$26))</f>
        <v>281</v>
      </c>
      <c r="N10" s="25">
        <f>+SUMPRODUCT((Data!$A$3:$A$26=Calculations!N$7)*(Data!$B$2:$K$2=Calculations!$A10)*(Data!$B$3:$K$26))</f>
        <v>269</v>
      </c>
      <c r="O10" s="25">
        <f>+SUMPRODUCT((Data!$A$3:$A$26=Calculations!O$7)*(Data!$B$2:$K$2=Calculations!$A10)*(Data!$B$3:$K$26))</f>
        <v>225</v>
      </c>
      <c r="P10" s="25">
        <f>+SUMPRODUCT((Data!$A$3:$A$26=Calculations!P$7)*(Data!$B$2:$K$2=Calculations!$A10)*(Data!$B$3:$K$26))</f>
        <v>113</v>
      </c>
      <c r="Q10" s="25">
        <f>+SUMPRODUCT((Data!$A$3:$A$26=Calculations!Q$7)*(Data!$B$2:$K$2=Calculations!$A10)*(Data!$B$3:$K$26))</f>
        <v>158</v>
      </c>
      <c r="R10" s="25">
        <f>+SUMPRODUCT((Data!$A$3:$A$26=Calculations!R$7)*(Data!$B$2:$K$2=Calculations!$A10)*(Data!$B$3:$K$26))</f>
        <v>143</v>
      </c>
      <c r="S10" s="57" t="str">
        <f t="shared" si="1"/>
        <v>My Promotions</v>
      </c>
    </row>
    <row r="11" spans="1:19" x14ac:dyDescent="0.25">
      <c r="A11" s="38" t="s">
        <v>5</v>
      </c>
      <c r="B11" s="25">
        <f>+SUMPRODUCT((Data!$A$3:$A$26=Calculations!$B$7)*(Data!$B$2:$K$2=Calculations!A11)*(Data!$B$3:$K$26))</f>
        <v>112</v>
      </c>
      <c r="C11" s="25">
        <f>+SUMPRODUCT((Data!$A$3:$A$26=Calculations!$C$7)*(Data!$B$2:$K$2=Calculations!A11)*(Data!$B$3:$K$26))</f>
        <v>65</v>
      </c>
      <c r="D11" s="26">
        <f t="shared" si="2"/>
        <v>0.72307692307692306</v>
      </c>
      <c r="E11" s="25">
        <f>+SUMPRODUCT((Data!$A$3:$A$26=Calculations!$E$7)*(Data!$B$2:$K$2=Calculations!A11)*(Data!$B$3:$K$26))</f>
        <v>90</v>
      </c>
      <c r="F11" s="27">
        <f t="shared" si="3"/>
        <v>904</v>
      </c>
      <c r="G11" s="25">
        <f t="shared" si="4"/>
        <v>112</v>
      </c>
      <c r="H11" s="25">
        <f t="shared" si="5"/>
        <v>65</v>
      </c>
      <c r="I11" s="25">
        <f>+SUMPRODUCT((Data!$A$3:$A$26=Calculations!$I$7)*(Data!$B$2:$K$2=Calculations!A11)*(Data!$B$3:$K$26))</f>
        <v>53</v>
      </c>
      <c r="J11" s="25">
        <f>+SUMPRODUCT((Data!$A$3:$A$26=Calculations!J$7)*(Data!$B$2:$K$2=Calculations!$A11)*(Data!$B$3:$K$26))</f>
        <v>60</v>
      </c>
      <c r="K11" s="25">
        <f>+SUMPRODUCT((Data!$A$3:$A$26=Calculations!K$7)*(Data!$B$2:$K$2=Calculations!$A11)*(Data!$B$3:$K$26))</f>
        <v>54</v>
      </c>
      <c r="L11" s="25">
        <f>+SUMPRODUCT((Data!$A$3:$A$26=Calculations!L$7)*(Data!$B$2:$K$2=Calculations!$A11)*(Data!$B$3:$K$26))</f>
        <v>59</v>
      </c>
      <c r="M11" s="25">
        <f>+SUMPRODUCT((Data!$A$3:$A$26=Calculations!M$7)*(Data!$B$2:$K$2=Calculations!$A11)*(Data!$B$3:$K$26))</f>
        <v>63</v>
      </c>
      <c r="N11" s="25">
        <f>+SUMPRODUCT((Data!$A$3:$A$26=Calculations!N$7)*(Data!$B$2:$K$2=Calculations!$A11)*(Data!$B$3:$K$26))</f>
        <v>116</v>
      </c>
      <c r="O11" s="25">
        <f>+SUMPRODUCT((Data!$A$3:$A$26=Calculations!O$7)*(Data!$B$2:$K$2=Calculations!$A11)*(Data!$B$3:$K$26))</f>
        <v>102</v>
      </c>
      <c r="P11" s="25">
        <f>+SUMPRODUCT((Data!$A$3:$A$26=Calculations!P$7)*(Data!$B$2:$K$2=Calculations!$A11)*(Data!$B$3:$K$26))</f>
        <v>77</v>
      </c>
      <c r="Q11" s="25">
        <f>+SUMPRODUCT((Data!$A$3:$A$26=Calculations!Q$7)*(Data!$B$2:$K$2=Calculations!$A11)*(Data!$B$3:$K$26))</f>
        <v>81</v>
      </c>
      <c r="R11" s="25">
        <f>+SUMPRODUCT((Data!$A$3:$A$26=Calculations!R$7)*(Data!$B$2:$K$2=Calculations!$A11)*(Data!$B$3:$K$26))</f>
        <v>62</v>
      </c>
      <c r="S11" s="57" t="str">
        <f t="shared" si="1"/>
        <v>Ad Program</v>
      </c>
    </row>
    <row r="12" spans="1:19" x14ac:dyDescent="0.25">
      <c r="A12" s="38" t="s">
        <v>1</v>
      </c>
      <c r="B12" s="25">
        <f>+SUMPRODUCT((Data!$A$3:$A$26=Calculations!$B$7)*(Data!$B$2:$K$2=Calculations!A12)*(Data!$B$3:$K$26))</f>
        <v>72</v>
      </c>
      <c r="C12" s="25">
        <f>+SUMPRODUCT((Data!$A$3:$A$26=Calculations!$C$7)*(Data!$B$2:$K$2=Calculations!A12)*(Data!$B$3:$K$26))</f>
        <v>63</v>
      </c>
      <c r="D12" s="26">
        <f t="shared" si="2"/>
        <v>0.14285714285714285</v>
      </c>
      <c r="E12" s="25">
        <f>+SUMPRODUCT((Data!$A$3:$A$26=Calculations!$E$7)*(Data!$B$2:$K$2=Calculations!A12)*(Data!$B$3:$K$26))</f>
        <v>45</v>
      </c>
      <c r="F12" s="27">
        <f t="shared" si="3"/>
        <v>848</v>
      </c>
      <c r="G12" s="25">
        <f t="shared" si="4"/>
        <v>72</v>
      </c>
      <c r="H12" s="25">
        <f t="shared" si="5"/>
        <v>63</v>
      </c>
      <c r="I12" s="25">
        <f>+SUMPRODUCT((Data!$A$3:$A$26=Calculations!$I$7)*(Data!$B$2:$K$2=Calculations!A12)*(Data!$B$3:$K$26))</f>
        <v>58</v>
      </c>
      <c r="J12" s="25">
        <f>+SUMPRODUCT((Data!$A$3:$A$26=Calculations!J$7)*(Data!$B$2:$K$2=Calculations!$A12)*(Data!$B$3:$K$26))</f>
        <v>87</v>
      </c>
      <c r="K12" s="25">
        <f>+SUMPRODUCT((Data!$A$3:$A$26=Calculations!K$7)*(Data!$B$2:$K$2=Calculations!$A12)*(Data!$B$3:$K$26))</f>
        <v>82</v>
      </c>
      <c r="L12" s="25">
        <f>+SUMPRODUCT((Data!$A$3:$A$26=Calculations!L$7)*(Data!$B$2:$K$2=Calculations!$A12)*(Data!$B$3:$K$26))</f>
        <v>64</v>
      </c>
      <c r="M12" s="25">
        <f>+SUMPRODUCT((Data!$A$3:$A$26=Calculations!M$7)*(Data!$B$2:$K$2=Calculations!$A12)*(Data!$B$3:$K$26))</f>
        <v>63</v>
      </c>
      <c r="N12" s="25">
        <f>+SUMPRODUCT((Data!$A$3:$A$26=Calculations!N$7)*(Data!$B$2:$K$2=Calculations!$A12)*(Data!$B$3:$K$26))</f>
        <v>58</v>
      </c>
      <c r="O12" s="25">
        <f>+SUMPRODUCT((Data!$A$3:$A$26=Calculations!O$7)*(Data!$B$2:$K$2=Calculations!$A12)*(Data!$B$3:$K$26))</f>
        <v>62</v>
      </c>
      <c r="P12" s="25">
        <f>+SUMPRODUCT((Data!$A$3:$A$26=Calculations!P$7)*(Data!$B$2:$K$2=Calculations!$A12)*(Data!$B$3:$K$26))</f>
        <v>75</v>
      </c>
      <c r="Q12" s="25">
        <f>+SUMPRODUCT((Data!$A$3:$A$26=Calculations!Q$7)*(Data!$B$2:$K$2=Calculations!$A12)*(Data!$B$3:$K$26))</f>
        <v>74</v>
      </c>
      <c r="R12" s="25">
        <f>+SUMPRODUCT((Data!$A$3:$A$26=Calculations!R$7)*(Data!$B$2:$K$2=Calculations!$A12)*(Data!$B$3:$K$26))</f>
        <v>90</v>
      </c>
      <c r="S12" s="57" t="str">
        <f t="shared" si="1"/>
        <v>Other</v>
      </c>
    </row>
    <row r="13" spans="1:19" x14ac:dyDescent="0.25">
      <c r="A13" s="38" t="s">
        <v>0</v>
      </c>
      <c r="B13" s="25">
        <f>+SUMPRODUCT((Data!$A$3:$A$26=Calculations!$B$7)*(Data!$B$2:$K$2=Calculations!A13)*(Data!$B$3:$K$26))</f>
        <v>11</v>
      </c>
      <c r="C13" s="25">
        <f>+SUMPRODUCT((Data!$A$3:$A$26=Calculations!$C$7)*(Data!$B$2:$K$2=Calculations!A13)*(Data!$B$3:$K$26))</f>
        <v>39</v>
      </c>
      <c r="D13" s="26">
        <f t="shared" si="2"/>
        <v>-0.71794871794871795</v>
      </c>
      <c r="E13" s="25">
        <f>+SUMPRODUCT((Data!$A$3:$A$26=Calculations!$E$7)*(Data!$B$2:$K$2=Calculations!A13)*(Data!$B$3:$K$26))</f>
        <v>38</v>
      </c>
      <c r="F13" s="27">
        <f t="shared" si="3"/>
        <v>397</v>
      </c>
      <c r="G13" s="25">
        <f t="shared" si="4"/>
        <v>11</v>
      </c>
      <c r="H13" s="25">
        <f t="shared" si="5"/>
        <v>39</v>
      </c>
      <c r="I13" s="25">
        <f>+SUMPRODUCT((Data!$A$3:$A$26=Calculations!$I$7)*(Data!$B$2:$K$2=Calculations!A13)*(Data!$B$3:$K$26))</f>
        <v>37</v>
      </c>
      <c r="J13" s="25">
        <f>+SUMPRODUCT((Data!$A$3:$A$26=Calculations!J$7)*(Data!$B$2:$K$2=Calculations!$A13)*(Data!$B$3:$K$26))</f>
        <v>30</v>
      </c>
      <c r="K13" s="25">
        <f>+SUMPRODUCT((Data!$A$3:$A$26=Calculations!K$7)*(Data!$B$2:$K$2=Calculations!$A13)*(Data!$B$3:$K$26))</f>
        <v>44</v>
      </c>
      <c r="L13" s="25">
        <f>+SUMPRODUCT((Data!$A$3:$A$26=Calculations!L$7)*(Data!$B$2:$K$2=Calculations!$A13)*(Data!$B$3:$K$26))</f>
        <v>46</v>
      </c>
      <c r="M13" s="25">
        <f>+SUMPRODUCT((Data!$A$3:$A$26=Calculations!M$7)*(Data!$B$2:$K$2=Calculations!$A13)*(Data!$B$3:$K$26))</f>
        <v>46</v>
      </c>
      <c r="N13" s="25">
        <f>+SUMPRODUCT((Data!$A$3:$A$26=Calculations!N$7)*(Data!$B$2:$K$2=Calculations!$A13)*(Data!$B$3:$K$26))</f>
        <v>27</v>
      </c>
      <c r="O13" s="25">
        <f>+SUMPRODUCT((Data!$A$3:$A$26=Calculations!O$7)*(Data!$B$2:$K$2=Calculations!$A13)*(Data!$B$3:$K$26))</f>
        <v>18</v>
      </c>
      <c r="P13" s="25">
        <f>+SUMPRODUCT((Data!$A$3:$A$26=Calculations!P$7)*(Data!$B$2:$K$2=Calculations!$A13)*(Data!$B$3:$K$26))</f>
        <v>32</v>
      </c>
      <c r="Q13" s="25">
        <f>+SUMPRODUCT((Data!$A$3:$A$26=Calculations!Q$7)*(Data!$B$2:$K$2=Calculations!$A13)*(Data!$B$3:$K$26))</f>
        <v>43</v>
      </c>
      <c r="R13" s="25">
        <f>+SUMPRODUCT((Data!$A$3:$A$26=Calculations!R$7)*(Data!$B$2:$K$2=Calculations!$A13)*(Data!$B$3:$K$26))</f>
        <v>24</v>
      </c>
      <c r="S13" s="57" t="str">
        <f t="shared" si="1"/>
        <v>Refunds</v>
      </c>
    </row>
    <row r="14" spans="1:19" x14ac:dyDescent="0.25">
      <c r="A14" s="38" t="s">
        <v>6</v>
      </c>
      <c r="B14" s="25">
        <f>+SUMPRODUCT((Data!$A$3:$A$26=Calculations!$B$7)*(Data!$B$2:$K$2=Calculations!A14)*(Data!$B$3:$K$26))</f>
        <v>1549</v>
      </c>
      <c r="C14" s="25">
        <f>+SUMPRODUCT((Data!$A$3:$A$26=Calculations!$C$7)*(Data!$B$2:$K$2=Calculations!A14)*(Data!$B$3:$K$26))</f>
        <v>1371</v>
      </c>
      <c r="D14" s="26">
        <f t="shared" si="2"/>
        <v>0.12983223924142961</v>
      </c>
      <c r="E14" s="25">
        <f>+SUMPRODUCT((Data!$A$3:$A$26=Calculations!$E$7)*(Data!$B$2:$K$2=Calculations!A14)*(Data!$B$3:$K$26))</f>
        <v>1422</v>
      </c>
      <c r="F14" s="27">
        <f t="shared" si="3"/>
        <v>16115</v>
      </c>
      <c r="G14" s="25">
        <f t="shared" si="4"/>
        <v>1549</v>
      </c>
      <c r="H14" s="25">
        <f t="shared" si="5"/>
        <v>1371</v>
      </c>
      <c r="I14" s="25">
        <f>+SUMPRODUCT((Data!$A$3:$A$26=Calculations!$I$7)*(Data!$B$2:$K$2=Calculations!A14)*(Data!$B$3:$K$26))</f>
        <v>960</v>
      </c>
      <c r="J14" s="25">
        <f>+SUMPRODUCT((Data!$A$3:$A$26=Calculations!J$7)*(Data!$B$2:$K$2=Calculations!$A14)*(Data!$B$3:$K$26))</f>
        <v>1429</v>
      </c>
      <c r="K14" s="25">
        <f>+SUMPRODUCT((Data!$A$3:$A$26=Calculations!K$7)*(Data!$B$2:$K$2=Calculations!$A14)*(Data!$B$3:$K$26))</f>
        <v>1448</v>
      </c>
      <c r="L14" s="25">
        <f>+SUMPRODUCT((Data!$A$3:$A$26=Calculations!L$7)*(Data!$B$2:$K$2=Calculations!$A14)*(Data!$B$3:$K$26))</f>
        <v>1079</v>
      </c>
      <c r="M14" s="25">
        <f>+SUMPRODUCT((Data!$A$3:$A$26=Calculations!M$7)*(Data!$B$2:$K$2=Calculations!$A14)*(Data!$B$3:$K$26))</f>
        <v>1661</v>
      </c>
      <c r="N14" s="25">
        <f>+SUMPRODUCT((Data!$A$3:$A$26=Calculations!N$7)*(Data!$B$2:$K$2=Calculations!$A14)*(Data!$B$3:$K$26))</f>
        <v>1455</v>
      </c>
      <c r="O14" s="25">
        <f>+SUMPRODUCT((Data!$A$3:$A$26=Calculations!O$7)*(Data!$B$2:$K$2=Calculations!$A14)*(Data!$B$3:$K$26))</f>
        <v>1192</v>
      </c>
      <c r="P14" s="25">
        <f>+SUMPRODUCT((Data!$A$3:$A$26=Calculations!P$7)*(Data!$B$2:$K$2=Calculations!$A14)*(Data!$B$3:$K$26))</f>
        <v>1465</v>
      </c>
      <c r="Q14" s="25">
        <f>+SUMPRODUCT((Data!$A$3:$A$26=Calculations!Q$7)*(Data!$B$2:$K$2=Calculations!$A14)*(Data!$B$3:$K$26))</f>
        <v>1039</v>
      </c>
      <c r="R14" s="25">
        <f>+SUMPRODUCT((Data!$A$3:$A$26=Calculations!R$7)*(Data!$B$2:$K$2=Calculations!$A14)*(Data!$B$3:$K$26))</f>
        <v>1467</v>
      </c>
      <c r="S14" s="57" t="str">
        <f t="shared" si="1"/>
        <v>Revenue</v>
      </c>
    </row>
    <row r="15" spans="1:19" x14ac:dyDescent="0.25">
      <c r="A15" s="38" t="s">
        <v>7</v>
      </c>
      <c r="B15" s="25">
        <f>+SUMPRODUCT((Data!$A$3:$A$26=Calculations!$B$7)*(Data!$B$2:$K$2=Calculations!A15)*(Data!$B$3:$K$26))</f>
        <v>110</v>
      </c>
      <c r="C15" s="25">
        <f>+SUMPRODUCT((Data!$A$3:$A$26=Calculations!$C$7)*(Data!$B$2:$K$2=Calculations!A15)*(Data!$B$3:$K$26))</f>
        <v>134</v>
      </c>
      <c r="D15" s="26">
        <f t="shared" si="2"/>
        <v>-0.17910447761194029</v>
      </c>
      <c r="E15" s="25">
        <f>+SUMPRODUCT((Data!$A$3:$A$26=Calculations!$E$7)*(Data!$B$2:$K$2=Calculations!A15)*(Data!$B$3:$K$26))</f>
        <v>77</v>
      </c>
      <c r="F15" s="27">
        <f t="shared" si="3"/>
        <v>1320</v>
      </c>
      <c r="G15" s="25">
        <f t="shared" si="4"/>
        <v>110</v>
      </c>
      <c r="H15" s="25">
        <f t="shared" si="5"/>
        <v>134</v>
      </c>
      <c r="I15" s="25">
        <f>+SUMPRODUCT((Data!$A$3:$A$26=Calculations!$I$7)*(Data!$B$2:$K$2=Calculations!A15)*(Data!$B$3:$K$26))</f>
        <v>113</v>
      </c>
      <c r="J15" s="25">
        <f>+SUMPRODUCT((Data!$A$3:$A$26=Calculations!J$7)*(Data!$B$2:$K$2=Calculations!$A15)*(Data!$B$3:$K$26))</f>
        <v>133</v>
      </c>
      <c r="K15" s="25">
        <f>+SUMPRODUCT((Data!$A$3:$A$26=Calculations!K$7)*(Data!$B$2:$K$2=Calculations!$A15)*(Data!$B$3:$K$26))</f>
        <v>78</v>
      </c>
      <c r="L15" s="25">
        <f>+SUMPRODUCT((Data!$A$3:$A$26=Calculations!L$7)*(Data!$B$2:$K$2=Calculations!$A15)*(Data!$B$3:$K$26))</f>
        <v>133</v>
      </c>
      <c r="M15" s="25">
        <f>+SUMPRODUCT((Data!$A$3:$A$26=Calculations!M$7)*(Data!$B$2:$K$2=Calculations!$A15)*(Data!$B$3:$K$26))</f>
        <v>132</v>
      </c>
      <c r="N15" s="25">
        <f>+SUMPRODUCT((Data!$A$3:$A$26=Calculations!N$7)*(Data!$B$2:$K$2=Calculations!$A15)*(Data!$B$3:$K$26))</f>
        <v>83</v>
      </c>
      <c r="O15" s="25">
        <f>+SUMPRODUCT((Data!$A$3:$A$26=Calculations!O$7)*(Data!$B$2:$K$2=Calculations!$A15)*(Data!$B$3:$K$26))</f>
        <v>58</v>
      </c>
      <c r="P15" s="25">
        <f>+SUMPRODUCT((Data!$A$3:$A$26=Calculations!P$7)*(Data!$B$2:$K$2=Calculations!$A15)*(Data!$B$3:$K$26))</f>
        <v>117</v>
      </c>
      <c r="Q15" s="25">
        <f>+SUMPRODUCT((Data!$A$3:$A$26=Calculations!Q$7)*(Data!$B$2:$K$2=Calculations!$A15)*(Data!$B$3:$K$26))</f>
        <v>110</v>
      </c>
      <c r="R15" s="25">
        <f>+SUMPRODUCT((Data!$A$3:$A$26=Calculations!R$7)*(Data!$B$2:$K$2=Calculations!$A15)*(Data!$B$3:$K$26))</f>
        <v>119</v>
      </c>
      <c r="S15" s="57" t="str">
        <f t="shared" si="1"/>
        <v>Students</v>
      </c>
    </row>
    <row r="16" spans="1:19" ht="14.25" customHeight="1" x14ac:dyDescent="0.25">
      <c r="A16" s="38" t="s">
        <v>8</v>
      </c>
      <c r="B16" s="25">
        <f>+SUMPRODUCT((Data!$A$3:$A$26=Calculations!$B$7)*(Data!$B$2:$K$2=Calculations!A16)*(Data!$B$3:$K$26))</f>
        <v>148</v>
      </c>
      <c r="C16" s="25">
        <f>+SUMPRODUCT((Data!$A$3:$A$26=Calculations!$C$7)*(Data!$B$2:$K$2=Calculations!A16)*(Data!$B$3:$K$26))</f>
        <v>131</v>
      </c>
      <c r="D16" s="26">
        <f t="shared" si="2"/>
        <v>0.12977099236641221</v>
      </c>
      <c r="E16" s="25">
        <f>+SUMPRODUCT((Data!$A$3:$A$26=Calculations!$E$7)*(Data!$B$2:$K$2=Calculations!A16)*(Data!$B$3:$K$26))</f>
        <v>151</v>
      </c>
      <c r="F16" s="27">
        <f t="shared" si="3"/>
        <v>1690</v>
      </c>
      <c r="G16" s="25">
        <f t="shared" si="4"/>
        <v>148</v>
      </c>
      <c r="H16" s="25">
        <f t="shared" si="5"/>
        <v>131</v>
      </c>
      <c r="I16" s="25">
        <f>+SUMPRODUCT((Data!$A$3:$A$26=Calculations!$I$7)*(Data!$B$2:$K$2=Calculations!A16)*(Data!$B$3:$K$26))</f>
        <v>168</v>
      </c>
      <c r="J16" s="25">
        <f>+SUMPRODUCT((Data!$A$3:$A$26=Calculations!J$7)*(Data!$B$2:$K$2=Calculations!$A16)*(Data!$B$3:$K$26))</f>
        <v>144</v>
      </c>
      <c r="K16" s="25">
        <f>+SUMPRODUCT((Data!$A$3:$A$26=Calculations!K$7)*(Data!$B$2:$K$2=Calculations!$A16)*(Data!$B$3:$K$26))</f>
        <v>148</v>
      </c>
      <c r="L16" s="25">
        <f>+SUMPRODUCT((Data!$A$3:$A$26=Calculations!L$7)*(Data!$B$2:$K$2=Calculations!$A16)*(Data!$B$3:$K$26))</f>
        <v>172</v>
      </c>
      <c r="M16" s="25">
        <f>+SUMPRODUCT((Data!$A$3:$A$26=Calculations!M$7)*(Data!$B$2:$K$2=Calculations!$A16)*(Data!$B$3:$K$26))</f>
        <v>132</v>
      </c>
      <c r="N16" s="25">
        <f>+SUMPRODUCT((Data!$A$3:$A$26=Calculations!N$7)*(Data!$B$2:$K$2=Calculations!$A16)*(Data!$B$3:$K$26))</f>
        <v>96</v>
      </c>
      <c r="O16" s="25">
        <f>+SUMPRODUCT((Data!$A$3:$A$26=Calculations!O$7)*(Data!$B$2:$K$2=Calculations!$A16)*(Data!$B$3:$K$26))</f>
        <v>121</v>
      </c>
      <c r="P16" s="25">
        <f>+SUMPRODUCT((Data!$A$3:$A$26=Calculations!P$7)*(Data!$B$2:$K$2=Calculations!$A16)*(Data!$B$3:$K$26))</f>
        <v>130</v>
      </c>
      <c r="Q16" s="25">
        <f>+SUMPRODUCT((Data!$A$3:$A$26=Calculations!Q$7)*(Data!$B$2:$K$2=Calculations!$A16)*(Data!$B$3:$K$26))</f>
        <v>122</v>
      </c>
      <c r="R16" s="25">
        <f>+SUMPRODUCT((Data!$A$3:$A$26=Calculations!R$7)*(Data!$B$2:$K$2=Calculations!$A16)*(Data!$B$3:$K$26))</f>
        <v>178</v>
      </c>
      <c r="S16" s="57" t="str">
        <f t="shared" si="1"/>
        <v>YouTube Subscribers</v>
      </c>
    </row>
    <row r="17" spans="1:21" ht="14.25" customHeight="1" thickBot="1" x14ac:dyDescent="0.3">
      <c r="A17" s="40" t="s">
        <v>9</v>
      </c>
      <c r="B17" s="41">
        <f>+SUMPRODUCT((Data!$A$3:$A$26=Calculations!$B$7)*(Data!$B$2:$K$2=Calculations!A17)*(Data!$B$3:$K$26))</f>
        <v>1444</v>
      </c>
      <c r="C17" s="41">
        <f>+SUMPRODUCT((Data!$A$3:$A$26=Calculations!$C$7)*(Data!$B$2:$K$2=Calculations!A17)*(Data!$B$3:$K$26))</f>
        <v>1587</v>
      </c>
      <c r="D17" s="42">
        <f t="shared" si="2"/>
        <v>-9.010712035286704E-2</v>
      </c>
      <c r="E17" s="41">
        <f>+SUMPRODUCT((Data!$A$3:$A$26=Calculations!$E$7)*(Data!$B$2:$K$2=Calculations!A17)*(Data!$B$3:$K$26))</f>
        <v>1286</v>
      </c>
      <c r="F17" s="43">
        <f t="shared" si="3"/>
        <v>18777</v>
      </c>
      <c r="G17" s="41">
        <f t="shared" si="4"/>
        <v>1444</v>
      </c>
      <c r="H17" s="41">
        <f t="shared" si="5"/>
        <v>1587</v>
      </c>
      <c r="I17" s="41">
        <f>+SUMPRODUCT((Data!$A$3:$A$26=Calculations!$I$7)*(Data!$B$2:$K$2=Calculations!A17)*(Data!$B$3:$K$26))</f>
        <v>1375</v>
      </c>
      <c r="J17" s="41">
        <f>+SUMPRODUCT((Data!$A$3:$A$26=Calculations!J$7)*(Data!$B$2:$K$2=Calculations!$A17)*(Data!$B$3:$K$26))</f>
        <v>1971</v>
      </c>
      <c r="K17" s="41">
        <f>+SUMPRODUCT((Data!$A$3:$A$26=Calculations!K$7)*(Data!$B$2:$K$2=Calculations!$A17)*(Data!$B$3:$K$26))</f>
        <v>1974</v>
      </c>
      <c r="L17" s="41">
        <f>+SUMPRODUCT((Data!$A$3:$A$26=Calculations!L$7)*(Data!$B$2:$K$2=Calculations!$A17)*(Data!$B$3:$K$26))</f>
        <v>1191</v>
      </c>
      <c r="M17" s="41">
        <f>+SUMPRODUCT((Data!$A$3:$A$26=Calculations!M$7)*(Data!$B$2:$K$2=Calculations!$A17)*(Data!$B$3:$K$26))</f>
        <v>1740</v>
      </c>
      <c r="N17" s="41">
        <f>+SUMPRODUCT((Data!$A$3:$A$26=Calculations!N$7)*(Data!$B$2:$K$2=Calculations!$A17)*(Data!$B$3:$K$26))</f>
        <v>1437</v>
      </c>
      <c r="O17" s="41">
        <f>+SUMPRODUCT((Data!$A$3:$A$26=Calculations!O$7)*(Data!$B$2:$K$2=Calculations!$A17)*(Data!$B$3:$K$26))</f>
        <v>1961</v>
      </c>
      <c r="P17" s="41">
        <f>+SUMPRODUCT((Data!$A$3:$A$26=Calculations!P$7)*(Data!$B$2:$K$2=Calculations!$A17)*(Data!$B$3:$K$26))</f>
        <v>1279</v>
      </c>
      <c r="Q17" s="41">
        <f>+SUMPRODUCT((Data!$A$3:$A$26=Calculations!Q$7)*(Data!$B$2:$K$2=Calculations!$A17)*(Data!$B$3:$K$26))</f>
        <v>1573</v>
      </c>
      <c r="R17" s="41">
        <f>+SUMPRODUCT((Data!$A$3:$A$26=Calculations!R$7)*(Data!$B$2:$K$2=Calculations!$A17)*(Data!$B$3:$K$26))</f>
        <v>1245</v>
      </c>
      <c r="S17" s="58" t="str">
        <f t="shared" si="1"/>
        <v>Website Unique visitors</v>
      </c>
    </row>
    <row r="18" spans="1:21" ht="15.75" thickBot="1" x14ac:dyDescent="0.3">
      <c r="E18" s="4"/>
    </row>
    <row r="19" spans="1:21" ht="15.75" x14ac:dyDescent="0.25">
      <c r="A19" s="28"/>
      <c r="B19" s="45" t="s">
        <v>3</v>
      </c>
      <c r="C19" s="45" t="s">
        <v>4</v>
      </c>
      <c r="D19" s="45" t="s">
        <v>5</v>
      </c>
      <c r="E19" s="52" t="s">
        <v>1</v>
      </c>
      <c r="H19" s="61" t="str">
        <f t="shared" ref="H19:H29" si="6">S7</f>
        <v>Category</v>
      </c>
      <c r="I19" s="62">
        <f t="shared" ref="I19:I29" si="7">R7</f>
        <v>42401</v>
      </c>
      <c r="J19" s="62">
        <f t="shared" ref="J19:J29" si="8">P7</f>
        <v>42461</v>
      </c>
      <c r="K19" s="62">
        <f t="shared" ref="K19:K29" si="9">O7</f>
        <v>42491</v>
      </c>
      <c r="L19" s="62">
        <f t="shared" ref="L19:L29" si="10">N7</f>
        <v>42522</v>
      </c>
      <c r="M19" s="62">
        <f t="shared" ref="M19:M29" si="11">M7</f>
        <v>42552</v>
      </c>
      <c r="N19" s="62">
        <f t="shared" ref="N19:N29" si="12">L7</f>
        <v>42583</v>
      </c>
      <c r="O19" s="62">
        <f t="shared" ref="O19:O29" si="13">K7</f>
        <v>42614</v>
      </c>
      <c r="P19" s="62">
        <f t="shared" ref="P19:P29" si="14">J7</f>
        <v>42644</v>
      </c>
      <c r="Q19" s="62">
        <f t="shared" ref="Q19:Q29" si="15">I7</f>
        <v>42675</v>
      </c>
      <c r="R19" s="62">
        <f t="shared" ref="R19:R29" si="16">H7</f>
        <v>42705</v>
      </c>
      <c r="S19" s="63">
        <f t="shared" ref="S19:S29" si="17">G7</f>
        <v>42736</v>
      </c>
    </row>
    <row r="20" spans="1:21" ht="15.75" x14ac:dyDescent="0.25">
      <c r="A20" s="46">
        <f>B2</f>
        <v>42736</v>
      </c>
      <c r="B20" s="25">
        <f>+SUMPRODUCT((Data!$A$3:$A$26=Calculations!$B$7)*(Data!$B$2:$K$2=Calculations!B19)*(Data!$B$3:$K$26))</f>
        <v>1146</v>
      </c>
      <c r="C20" s="25">
        <f>+SUMPRODUCT((Data!$A$3:$A$26=Calculations!$B$7)*(Data!$B$2:$K$2=Calculations!C19)*(Data!$B$3:$K$26))</f>
        <v>230</v>
      </c>
      <c r="D20" s="25">
        <f>+SUMPRODUCT((Data!$A$3:$A$26=Calculations!$B$7)*(Data!$B$2:$K$2=Calculations!D19)*(Data!$B$3:$K$26))</f>
        <v>112</v>
      </c>
      <c r="E20" s="39">
        <f>+SUMPRODUCT((Data!$A$3:$A$26=Calculations!$B$7)*(Data!$B$2:$K$2=Calculations!E19)*(Data!$B$3:$K$26))</f>
        <v>72</v>
      </c>
      <c r="H20" s="64" t="str">
        <f t="shared" si="6"/>
        <v>Student Purchases</v>
      </c>
      <c r="I20" s="27">
        <f t="shared" si="7"/>
        <v>1491</v>
      </c>
      <c r="J20" s="27">
        <f t="shared" si="8"/>
        <v>1497</v>
      </c>
      <c r="K20" s="27">
        <f t="shared" si="9"/>
        <v>1210</v>
      </c>
      <c r="L20" s="27">
        <f t="shared" si="10"/>
        <v>1482</v>
      </c>
      <c r="M20" s="27">
        <f t="shared" si="11"/>
        <v>1707</v>
      </c>
      <c r="N20" s="27">
        <f t="shared" si="12"/>
        <v>1125</v>
      </c>
      <c r="O20" s="27">
        <f t="shared" si="13"/>
        <v>1492</v>
      </c>
      <c r="P20" s="27">
        <f t="shared" si="14"/>
        <v>1459</v>
      </c>
      <c r="Q20" s="27">
        <f t="shared" si="15"/>
        <v>997</v>
      </c>
      <c r="R20" s="27">
        <f t="shared" si="16"/>
        <v>1410</v>
      </c>
      <c r="S20" s="65">
        <f t="shared" si="17"/>
        <v>1560</v>
      </c>
      <c r="T20" s="60"/>
      <c r="U20" s="60"/>
    </row>
    <row r="21" spans="1:21" ht="16.5" thickBot="1" x14ac:dyDescent="0.3">
      <c r="A21" s="47">
        <f>B3</f>
        <v>42705</v>
      </c>
      <c r="B21" s="41">
        <f>+SUMPRODUCT((Data!$A$3:$A$26=Calculations!$C$7)*(Data!$B$2:$K$2=Calculations!B19)*(Data!$B$3:$K$26))</f>
        <v>950</v>
      </c>
      <c r="C21" s="41">
        <f>+SUMPRODUCT((Data!$A$3:$A$26=Calculations!$C$7)*(Data!$B$2:$K$2=Calculations!C19)*(Data!$B$3:$K$26))</f>
        <v>332</v>
      </c>
      <c r="D21" s="41">
        <f>+SUMPRODUCT((Data!$A$3:$A$26=Calculations!$C$7)*(Data!$B$2:$K$2=Calculations!D19)*(Data!$B$3:$K$26))</f>
        <v>65</v>
      </c>
      <c r="E21" s="44">
        <f>+SUMPRODUCT((Data!$A$3:$A$26=Calculations!$C$7)*(Data!$B$2:$K$2=Calculations!E19)*(Data!$B$3:$K$26))</f>
        <v>63</v>
      </c>
      <c r="H21" s="64" t="str">
        <f t="shared" si="6"/>
        <v>Udemy Organic</v>
      </c>
      <c r="I21" s="27">
        <f t="shared" si="7"/>
        <v>1196</v>
      </c>
      <c r="J21" s="27">
        <f t="shared" si="8"/>
        <v>1232</v>
      </c>
      <c r="K21" s="27">
        <f t="shared" si="9"/>
        <v>821</v>
      </c>
      <c r="L21" s="27">
        <f t="shared" si="10"/>
        <v>1039</v>
      </c>
      <c r="M21" s="27">
        <f t="shared" si="11"/>
        <v>1300</v>
      </c>
      <c r="N21" s="27">
        <f t="shared" si="12"/>
        <v>830</v>
      </c>
      <c r="O21" s="27">
        <f t="shared" si="13"/>
        <v>1006</v>
      </c>
      <c r="P21" s="27">
        <f t="shared" si="14"/>
        <v>1025</v>
      </c>
      <c r="Q21" s="27">
        <f t="shared" si="15"/>
        <v>771</v>
      </c>
      <c r="R21" s="27">
        <f t="shared" si="16"/>
        <v>950</v>
      </c>
      <c r="S21" s="65">
        <f t="shared" si="17"/>
        <v>1146</v>
      </c>
      <c r="T21" s="60"/>
      <c r="U21" s="60"/>
    </row>
    <row r="22" spans="1:21" ht="15.75" x14ac:dyDescent="0.25">
      <c r="E22" s="4"/>
      <c r="H22" s="64" t="str">
        <f t="shared" si="6"/>
        <v>My Promotions</v>
      </c>
      <c r="I22" s="27">
        <f t="shared" si="7"/>
        <v>143</v>
      </c>
      <c r="J22" s="27">
        <f t="shared" si="8"/>
        <v>113</v>
      </c>
      <c r="K22" s="27">
        <f t="shared" si="9"/>
        <v>225</v>
      </c>
      <c r="L22" s="27">
        <f t="shared" si="10"/>
        <v>269</v>
      </c>
      <c r="M22" s="27">
        <f t="shared" si="11"/>
        <v>281</v>
      </c>
      <c r="N22" s="27">
        <f t="shared" si="12"/>
        <v>172</v>
      </c>
      <c r="O22" s="27">
        <f t="shared" si="13"/>
        <v>350</v>
      </c>
      <c r="P22" s="27">
        <f t="shared" si="14"/>
        <v>287</v>
      </c>
      <c r="Q22" s="27">
        <f t="shared" si="15"/>
        <v>115</v>
      </c>
      <c r="R22" s="27">
        <f t="shared" si="16"/>
        <v>332</v>
      </c>
      <c r="S22" s="65">
        <f t="shared" si="17"/>
        <v>230</v>
      </c>
      <c r="T22" s="60"/>
      <c r="U22" s="60"/>
    </row>
    <row r="23" spans="1:21" ht="16.5" thickBot="1" x14ac:dyDescent="0.3">
      <c r="E23" s="4"/>
      <c r="H23" s="64" t="str">
        <f t="shared" si="6"/>
        <v>Ad Program</v>
      </c>
      <c r="I23" s="27">
        <f t="shared" si="7"/>
        <v>62</v>
      </c>
      <c r="J23" s="27">
        <f t="shared" si="8"/>
        <v>77</v>
      </c>
      <c r="K23" s="27">
        <f t="shared" si="9"/>
        <v>102</v>
      </c>
      <c r="L23" s="27">
        <f t="shared" si="10"/>
        <v>116</v>
      </c>
      <c r="M23" s="27">
        <f t="shared" si="11"/>
        <v>63</v>
      </c>
      <c r="N23" s="27">
        <f t="shared" si="12"/>
        <v>59</v>
      </c>
      <c r="O23" s="27">
        <f t="shared" si="13"/>
        <v>54</v>
      </c>
      <c r="P23" s="27">
        <f t="shared" si="14"/>
        <v>60</v>
      </c>
      <c r="Q23" s="27">
        <f t="shared" si="15"/>
        <v>53</v>
      </c>
      <c r="R23" s="27">
        <f t="shared" si="16"/>
        <v>65</v>
      </c>
      <c r="S23" s="65">
        <f t="shared" si="17"/>
        <v>112</v>
      </c>
      <c r="T23" s="60"/>
      <c r="U23" s="60"/>
    </row>
    <row r="24" spans="1:21" ht="15.75" x14ac:dyDescent="0.25">
      <c r="A24" s="28"/>
      <c r="B24" s="50">
        <f>G7</f>
        <v>42736</v>
      </c>
      <c r="C24" s="50">
        <f t="shared" ref="C24:E24" si="18">H7</f>
        <v>42705</v>
      </c>
      <c r="D24" s="50">
        <f t="shared" si="18"/>
        <v>42675</v>
      </c>
      <c r="E24" s="51">
        <f t="shared" si="18"/>
        <v>42644</v>
      </c>
      <c r="H24" s="64" t="str">
        <f t="shared" si="6"/>
        <v>Other</v>
      </c>
      <c r="I24" s="27">
        <f t="shared" si="7"/>
        <v>90</v>
      </c>
      <c r="J24" s="27">
        <f t="shared" si="8"/>
        <v>75</v>
      </c>
      <c r="K24" s="27">
        <f t="shared" si="9"/>
        <v>62</v>
      </c>
      <c r="L24" s="27">
        <f t="shared" si="10"/>
        <v>58</v>
      </c>
      <c r="M24" s="27">
        <f t="shared" si="11"/>
        <v>63</v>
      </c>
      <c r="N24" s="27">
        <f t="shared" si="12"/>
        <v>64</v>
      </c>
      <c r="O24" s="27">
        <f t="shared" si="13"/>
        <v>82</v>
      </c>
      <c r="P24" s="27">
        <f t="shared" si="14"/>
        <v>87</v>
      </c>
      <c r="Q24" s="27">
        <f t="shared" si="15"/>
        <v>58</v>
      </c>
      <c r="R24" s="27">
        <f t="shared" si="16"/>
        <v>63</v>
      </c>
      <c r="S24" s="65">
        <f t="shared" si="17"/>
        <v>72</v>
      </c>
      <c r="T24" s="60"/>
      <c r="U24" s="60"/>
    </row>
    <row r="25" spans="1:21" ht="15.75" x14ac:dyDescent="0.25">
      <c r="A25" s="48" t="s">
        <v>33</v>
      </c>
      <c r="B25" s="25">
        <v>600</v>
      </c>
      <c r="C25" s="25">
        <v>600</v>
      </c>
      <c r="D25" s="25">
        <v>600</v>
      </c>
      <c r="E25" s="39">
        <v>600</v>
      </c>
      <c r="H25" s="64" t="str">
        <f t="shared" si="6"/>
        <v>Refunds</v>
      </c>
      <c r="I25" s="27">
        <f t="shared" si="7"/>
        <v>24</v>
      </c>
      <c r="J25" s="27">
        <f t="shared" si="8"/>
        <v>32</v>
      </c>
      <c r="K25" s="27">
        <f t="shared" si="9"/>
        <v>18</v>
      </c>
      <c r="L25" s="27">
        <f t="shared" si="10"/>
        <v>27</v>
      </c>
      <c r="M25" s="27">
        <f t="shared" si="11"/>
        <v>46</v>
      </c>
      <c r="N25" s="27">
        <f t="shared" si="12"/>
        <v>46</v>
      </c>
      <c r="O25" s="27">
        <f t="shared" si="13"/>
        <v>44</v>
      </c>
      <c r="P25" s="27">
        <f t="shared" si="14"/>
        <v>30</v>
      </c>
      <c r="Q25" s="27">
        <f t="shared" si="15"/>
        <v>37</v>
      </c>
      <c r="R25" s="27">
        <f t="shared" si="16"/>
        <v>39</v>
      </c>
      <c r="S25" s="65">
        <f t="shared" si="17"/>
        <v>11</v>
      </c>
      <c r="T25" s="60"/>
      <c r="U25" s="60"/>
    </row>
    <row r="26" spans="1:21" ht="15.75" x14ac:dyDescent="0.25">
      <c r="A26" s="48" t="s">
        <v>34</v>
      </c>
      <c r="B26" s="25">
        <v>600</v>
      </c>
      <c r="C26" s="25">
        <v>600</v>
      </c>
      <c r="D26" s="25">
        <v>600</v>
      </c>
      <c r="E26" s="39">
        <v>600</v>
      </c>
      <c r="H26" s="64" t="str">
        <f t="shared" si="6"/>
        <v>Revenue</v>
      </c>
      <c r="I26" s="27">
        <f t="shared" si="7"/>
        <v>1467</v>
      </c>
      <c r="J26" s="27">
        <f t="shared" si="8"/>
        <v>1465</v>
      </c>
      <c r="K26" s="27">
        <f t="shared" si="9"/>
        <v>1192</v>
      </c>
      <c r="L26" s="27">
        <f t="shared" si="10"/>
        <v>1455</v>
      </c>
      <c r="M26" s="27">
        <f t="shared" si="11"/>
        <v>1661</v>
      </c>
      <c r="N26" s="27">
        <f t="shared" si="12"/>
        <v>1079</v>
      </c>
      <c r="O26" s="27">
        <f t="shared" si="13"/>
        <v>1448</v>
      </c>
      <c r="P26" s="27">
        <f t="shared" si="14"/>
        <v>1429</v>
      </c>
      <c r="Q26" s="27">
        <f t="shared" si="15"/>
        <v>960</v>
      </c>
      <c r="R26" s="27">
        <f t="shared" si="16"/>
        <v>1371</v>
      </c>
      <c r="S26" s="65">
        <f t="shared" si="17"/>
        <v>1549</v>
      </c>
      <c r="T26" s="60"/>
      <c r="U26" s="60"/>
    </row>
    <row r="27" spans="1:21" ht="15.75" x14ac:dyDescent="0.25">
      <c r="A27" s="48" t="s">
        <v>35</v>
      </c>
      <c r="B27" s="25">
        <v>600</v>
      </c>
      <c r="C27" s="25">
        <v>600</v>
      </c>
      <c r="D27" s="25">
        <v>600</v>
      </c>
      <c r="E27" s="39">
        <v>600</v>
      </c>
      <c r="H27" s="64" t="str">
        <f t="shared" si="6"/>
        <v>Students</v>
      </c>
      <c r="I27" s="27">
        <f t="shared" si="7"/>
        <v>119</v>
      </c>
      <c r="J27" s="27">
        <f t="shared" si="8"/>
        <v>117</v>
      </c>
      <c r="K27" s="27">
        <f t="shared" si="9"/>
        <v>58</v>
      </c>
      <c r="L27" s="27">
        <f t="shared" si="10"/>
        <v>83</v>
      </c>
      <c r="M27" s="27">
        <f t="shared" si="11"/>
        <v>132</v>
      </c>
      <c r="N27" s="27">
        <f t="shared" si="12"/>
        <v>133</v>
      </c>
      <c r="O27" s="27">
        <f t="shared" si="13"/>
        <v>78</v>
      </c>
      <c r="P27" s="27">
        <f t="shared" si="14"/>
        <v>133</v>
      </c>
      <c r="Q27" s="27">
        <f t="shared" si="15"/>
        <v>113</v>
      </c>
      <c r="R27" s="27">
        <f t="shared" si="16"/>
        <v>134</v>
      </c>
      <c r="S27" s="65">
        <f t="shared" si="17"/>
        <v>110</v>
      </c>
      <c r="T27" s="60"/>
      <c r="U27" s="60"/>
    </row>
    <row r="28" spans="1:21" ht="15.75" x14ac:dyDescent="0.25">
      <c r="A28" s="48" t="s">
        <v>36</v>
      </c>
      <c r="B28" s="25">
        <v>1500</v>
      </c>
      <c r="C28" s="25">
        <v>1500</v>
      </c>
      <c r="D28" s="25">
        <v>1500</v>
      </c>
      <c r="E28" s="39">
        <v>1500</v>
      </c>
      <c r="H28" s="64" t="str">
        <f t="shared" si="6"/>
        <v>YouTube Subscribers</v>
      </c>
      <c r="I28" s="27">
        <f t="shared" si="7"/>
        <v>178</v>
      </c>
      <c r="J28" s="27">
        <f t="shared" si="8"/>
        <v>130</v>
      </c>
      <c r="K28" s="27">
        <f t="shared" si="9"/>
        <v>121</v>
      </c>
      <c r="L28" s="27">
        <f t="shared" si="10"/>
        <v>96</v>
      </c>
      <c r="M28" s="27">
        <f t="shared" si="11"/>
        <v>132</v>
      </c>
      <c r="N28" s="27">
        <f t="shared" si="12"/>
        <v>172</v>
      </c>
      <c r="O28" s="27">
        <f t="shared" si="13"/>
        <v>148</v>
      </c>
      <c r="P28" s="27">
        <f t="shared" si="14"/>
        <v>144</v>
      </c>
      <c r="Q28" s="27">
        <f t="shared" si="15"/>
        <v>168</v>
      </c>
      <c r="R28" s="27">
        <f t="shared" si="16"/>
        <v>131</v>
      </c>
      <c r="S28" s="65">
        <f t="shared" si="17"/>
        <v>148</v>
      </c>
      <c r="T28" s="60"/>
      <c r="U28" s="60"/>
    </row>
    <row r="29" spans="1:21" ht="16.5" thickBot="1" x14ac:dyDescent="0.3">
      <c r="A29" s="49" t="s">
        <v>37</v>
      </c>
      <c r="B29" s="41">
        <f>G14</f>
        <v>1549</v>
      </c>
      <c r="C29" s="41">
        <f t="shared" ref="C29:E29" si="19">H14</f>
        <v>1371</v>
      </c>
      <c r="D29" s="41">
        <f t="shared" si="19"/>
        <v>960</v>
      </c>
      <c r="E29" s="44">
        <f t="shared" si="19"/>
        <v>1429</v>
      </c>
      <c r="H29" s="66" t="str">
        <f t="shared" si="6"/>
        <v>Website Unique visitors</v>
      </c>
      <c r="I29" s="43">
        <f t="shared" si="7"/>
        <v>1245</v>
      </c>
      <c r="J29" s="43">
        <f t="shared" si="8"/>
        <v>1279</v>
      </c>
      <c r="K29" s="43">
        <f t="shared" si="9"/>
        <v>1961</v>
      </c>
      <c r="L29" s="43">
        <f t="shared" si="10"/>
        <v>1437</v>
      </c>
      <c r="M29" s="43">
        <f t="shared" si="11"/>
        <v>1740</v>
      </c>
      <c r="N29" s="43">
        <f t="shared" si="12"/>
        <v>1191</v>
      </c>
      <c r="O29" s="43">
        <f t="shared" si="13"/>
        <v>1974</v>
      </c>
      <c r="P29" s="43">
        <f t="shared" si="14"/>
        <v>1971</v>
      </c>
      <c r="Q29" s="43">
        <f t="shared" si="15"/>
        <v>1375</v>
      </c>
      <c r="R29" s="43">
        <f t="shared" si="16"/>
        <v>1587</v>
      </c>
      <c r="S29" s="67">
        <f t="shared" si="17"/>
        <v>1444</v>
      </c>
      <c r="T29" s="60"/>
      <c r="U29" s="60"/>
    </row>
    <row r="30" spans="1:21" ht="15.75" thickBot="1" x14ac:dyDescent="0.3"/>
    <row r="31" spans="1:21" x14ac:dyDescent="0.25">
      <c r="A31" s="68"/>
      <c r="B31" s="69"/>
      <c r="C31" s="69"/>
      <c r="D31" s="69"/>
      <c r="E31" s="69"/>
      <c r="F31" s="69"/>
      <c r="G31" s="69"/>
      <c r="H31" s="69"/>
      <c r="I31" s="69"/>
      <c r="J31" s="56"/>
    </row>
    <row r="32" spans="1:21" ht="15.75" x14ac:dyDescent="0.25">
      <c r="A32" s="70"/>
      <c r="B32" s="71" t="s">
        <v>6</v>
      </c>
      <c r="C32" s="10"/>
      <c r="D32" s="71" t="s">
        <v>7</v>
      </c>
      <c r="E32" s="10"/>
      <c r="F32" s="71" t="s">
        <v>13</v>
      </c>
      <c r="G32" s="10"/>
      <c r="H32" s="71" t="s">
        <v>14</v>
      </c>
      <c r="I32" s="10"/>
      <c r="J32" s="72"/>
    </row>
    <row r="33" spans="1:10" ht="23.25" customHeight="1" x14ac:dyDescent="0.25">
      <c r="A33" s="70"/>
      <c r="B33" s="73">
        <f>B14</f>
        <v>1549</v>
      </c>
      <c r="C33" s="10"/>
      <c r="D33" s="74">
        <f>B15</f>
        <v>110</v>
      </c>
      <c r="E33" s="10"/>
      <c r="F33" s="74">
        <f>B16</f>
        <v>148</v>
      </c>
      <c r="G33" s="10"/>
      <c r="H33" s="74">
        <f>B17</f>
        <v>1444</v>
      </c>
      <c r="I33" s="10"/>
      <c r="J33" s="72"/>
    </row>
    <row r="34" spans="1:10" ht="15.75" x14ac:dyDescent="0.25">
      <c r="A34" s="81" t="s">
        <v>44</v>
      </c>
      <c r="B34" s="75">
        <f>D14</f>
        <v>0.12983223924142961</v>
      </c>
      <c r="C34" s="10"/>
      <c r="D34" s="75">
        <f>D15</f>
        <v>-0.17910447761194029</v>
      </c>
      <c r="E34" s="10"/>
      <c r="F34" s="75">
        <f>D16</f>
        <v>0.12977099236641221</v>
      </c>
      <c r="G34" s="10"/>
      <c r="H34" s="75">
        <f>D17</f>
        <v>-9.010712035286704E-2</v>
      </c>
      <c r="I34" s="10"/>
      <c r="J34" s="72"/>
    </row>
    <row r="35" spans="1:10" ht="48" customHeight="1" x14ac:dyDescent="0.25">
      <c r="A35" s="70"/>
      <c r="B35" s="10"/>
      <c r="C35" s="10"/>
      <c r="D35" s="10"/>
      <c r="E35" s="10"/>
      <c r="F35" s="10"/>
      <c r="G35" s="10"/>
      <c r="H35" s="10"/>
      <c r="I35" s="10"/>
      <c r="J35" s="72"/>
    </row>
    <row r="36" spans="1:10" ht="15.75" thickBot="1" x14ac:dyDescent="0.3">
      <c r="A36" s="76"/>
      <c r="B36" s="77"/>
      <c r="C36" s="77"/>
      <c r="D36" s="77"/>
      <c r="E36" s="77"/>
      <c r="F36" s="77"/>
      <c r="G36" s="77"/>
      <c r="H36" s="77"/>
      <c r="I36" s="77"/>
      <c r="J36" s="78"/>
    </row>
    <row r="37" spans="1:10" x14ac:dyDescent="0.25">
      <c r="A37" s="68"/>
      <c r="B37" s="69"/>
      <c r="C37" s="69"/>
      <c r="D37" s="69"/>
      <c r="E37" s="69"/>
      <c r="F37" s="69"/>
      <c r="G37" s="69"/>
      <c r="H37" s="69"/>
      <c r="I37" s="69"/>
      <c r="J37" s="56"/>
    </row>
    <row r="38" spans="1:10" ht="18.75" x14ac:dyDescent="0.25">
      <c r="A38" s="70"/>
      <c r="B38" s="82" t="str">
        <f t="shared" ref="B38:B40" si="20">B32</f>
        <v>Revenue</v>
      </c>
      <c r="C38" s="10"/>
      <c r="D38" s="82" t="str">
        <f t="shared" ref="D38:D40" si="21">D32</f>
        <v>Students</v>
      </c>
      <c r="E38" s="10"/>
      <c r="F38" s="82" t="str">
        <f t="shared" ref="F38:F40" si="22">F32</f>
        <v>Youtube Subscribers</v>
      </c>
      <c r="G38" s="10"/>
      <c r="H38" s="82" t="str">
        <f t="shared" ref="H38:H40" si="23">H32</f>
        <v>Unique Website Visitors</v>
      </c>
      <c r="I38" s="10"/>
      <c r="J38" s="72"/>
    </row>
    <row r="39" spans="1:10" ht="21" x14ac:dyDescent="0.25">
      <c r="A39" s="70"/>
      <c r="B39" s="73">
        <f t="shared" si="20"/>
        <v>1549</v>
      </c>
      <c r="C39" s="10"/>
      <c r="D39" s="74">
        <f t="shared" si="21"/>
        <v>110</v>
      </c>
      <c r="E39" s="10"/>
      <c r="F39" s="74">
        <f t="shared" si="22"/>
        <v>148</v>
      </c>
      <c r="G39" s="10"/>
      <c r="H39" s="74">
        <f t="shared" si="23"/>
        <v>1444</v>
      </c>
      <c r="I39" s="10"/>
      <c r="J39" s="72"/>
    </row>
    <row r="40" spans="1:10" ht="15.75" x14ac:dyDescent="0.25">
      <c r="A40" s="81" t="s">
        <v>45</v>
      </c>
      <c r="B40" s="75">
        <f t="shared" si="20"/>
        <v>0.12983223924142961</v>
      </c>
      <c r="C40" s="10"/>
      <c r="D40" s="75">
        <f t="shared" si="21"/>
        <v>-0.17910447761194029</v>
      </c>
      <c r="E40" s="10"/>
      <c r="F40" s="75">
        <f t="shared" si="22"/>
        <v>0.12977099236641221</v>
      </c>
      <c r="G40" s="10"/>
      <c r="H40" s="75">
        <f t="shared" si="23"/>
        <v>-9.010712035286704E-2</v>
      </c>
      <c r="I40" s="10"/>
      <c r="J40" s="72"/>
    </row>
    <row r="41" spans="1:10" ht="138" customHeight="1" x14ac:dyDescent="0.25">
      <c r="A41" s="70"/>
      <c r="B41" s="10"/>
      <c r="C41" s="10"/>
      <c r="D41" s="10"/>
      <c r="E41" s="10"/>
      <c r="F41" s="10"/>
      <c r="G41" s="10"/>
      <c r="H41" s="10"/>
      <c r="I41" s="10"/>
      <c r="J41" s="72"/>
    </row>
    <row r="42" spans="1:10" ht="15.75" thickBot="1" x14ac:dyDescent="0.3">
      <c r="A42" s="76"/>
      <c r="B42" s="77"/>
      <c r="C42" s="77"/>
      <c r="D42" s="77"/>
      <c r="E42" s="77"/>
      <c r="F42" s="77"/>
      <c r="G42" s="77"/>
      <c r="H42" s="77"/>
      <c r="I42" s="77"/>
      <c r="J42" s="78"/>
    </row>
  </sheetData>
  <mergeCells count="1">
    <mergeCell ref="F6:R6"/>
  </mergeCells>
  <conditionalFormatting sqref="B34">
    <cfRule type="iconSet" priority="12">
      <iconSet iconSet="3Arrows">
        <cfvo type="percent" val="0"/>
        <cfvo type="num" val="0"/>
        <cfvo type="num" val="0"/>
      </iconSet>
    </cfRule>
  </conditionalFormatting>
  <conditionalFormatting sqref="D34">
    <cfRule type="iconSet" priority="7">
      <iconSet iconSet="3Arrows">
        <cfvo type="percent" val="0"/>
        <cfvo type="num" val="0"/>
        <cfvo type="num" val="0"/>
      </iconSet>
    </cfRule>
  </conditionalFormatting>
  <conditionalFormatting sqref="F34">
    <cfRule type="iconSet" priority="6">
      <iconSet iconSet="3Arrows">
        <cfvo type="percent" val="0"/>
        <cfvo type="num" val="0"/>
        <cfvo type="num" val="0"/>
      </iconSet>
    </cfRule>
  </conditionalFormatting>
  <conditionalFormatting sqref="H34">
    <cfRule type="iconSet" priority="5">
      <iconSet iconSet="3Arrows">
        <cfvo type="percent" val="0"/>
        <cfvo type="num" val="0"/>
        <cfvo type="num" val="0"/>
      </iconSet>
    </cfRule>
  </conditionalFormatting>
  <conditionalFormatting sqref="B40">
    <cfRule type="iconSet" priority="4">
      <iconSet iconSet="3Arrows">
        <cfvo type="percent" val="0"/>
        <cfvo type="num" val="0"/>
        <cfvo type="num" val="0"/>
      </iconSet>
    </cfRule>
  </conditionalFormatting>
  <conditionalFormatting sqref="D40">
    <cfRule type="iconSet" priority="3">
      <iconSet iconSet="3Arrows">
        <cfvo type="percent" val="0"/>
        <cfvo type="num" val="0"/>
        <cfvo type="num" val="0"/>
      </iconSet>
    </cfRule>
  </conditionalFormatting>
  <conditionalFormatting sqref="F40">
    <cfRule type="iconSet" priority="2">
      <iconSet iconSet="3Arrows">
        <cfvo type="percent" val="0"/>
        <cfvo type="num" val="0"/>
        <cfvo type="num" val="0"/>
      </iconSet>
    </cfRule>
  </conditionalFormatting>
  <conditionalFormatting sqref="H40">
    <cfRule type="iconSet" priority="1">
      <iconSet iconSet="3Arrows">
        <cfvo type="percent" val="0"/>
        <cfvo type="num" val="0"/>
        <cfvo type="num" val="0"/>
      </iconSet>
    </cfRule>
  </conditionalFormatting>
  <pageMargins left="0.7" right="0.7" top="0.75" bottom="0.75" header="0.3" footer="0.3"/>
  <pageSetup orientation="portrait" r:id="rId1"/>
  <drawing r:id="rId2"/>
  <extLst>
    <ext xmlns:x14="http://schemas.microsoft.com/office/spreadsheetml/2009/9/main" uri="{05C60535-1F16-4fd2-B633-F4F36F0B64E0}">
      <x14:sparklineGroups xmlns:xm="http://schemas.microsoft.com/office/excel/2006/main">
        <x14:sparklineGroup displayEmptyCellsAs="gap" markers="1">
          <x14:colorSeries rgb="FF376092"/>
          <x14:colorNegative rgb="FFD00000"/>
          <x14:colorAxis rgb="FF000000"/>
          <x14:colorMarkers rgb="FFD00000"/>
          <x14:colorFirst rgb="FFD00000"/>
          <x14:colorLast rgb="FFD00000"/>
          <x14:colorHigh rgb="FFD00000"/>
          <x14:colorLow rgb="FFD00000"/>
          <x14:sparklines>
            <x14:sparkline>
              <xm:f>Calculations!G14:R14</xm:f>
              <xm:sqref>B35</xm:sqref>
            </x14:sparkline>
          </x14:sparklines>
        </x14:sparklineGroup>
        <x14:sparklineGroup displayEmptyCellsAs="gap" markers="1">
          <x14:colorSeries rgb="FF376092"/>
          <x14:colorNegative rgb="FFD00000"/>
          <x14:colorAxis rgb="FF000000"/>
          <x14:colorMarkers rgb="FFD00000"/>
          <x14:colorFirst rgb="FFD00000"/>
          <x14:colorLast rgb="FFD00000"/>
          <x14:colorHigh rgb="FFD00000"/>
          <x14:colorLow rgb="FFD00000"/>
          <x14:sparklines>
            <x14:sparkline>
              <xm:f>Calculations!G15:R15</xm:f>
              <xm:sqref>D35</xm:sqref>
            </x14:sparkline>
          </x14:sparklines>
        </x14:sparklineGroup>
        <x14:sparklineGroup displayEmptyCellsAs="gap" markers="1">
          <x14:colorSeries rgb="FF376092"/>
          <x14:colorNegative rgb="FFD00000"/>
          <x14:colorAxis rgb="FF000000"/>
          <x14:colorMarkers rgb="FFD00000"/>
          <x14:colorFirst rgb="FFD00000"/>
          <x14:colorLast rgb="FFD00000"/>
          <x14:colorHigh rgb="FFD00000"/>
          <x14:colorLow rgb="FFD00000"/>
          <x14:sparklines>
            <x14:sparkline>
              <xm:f>Calculations!G16:R16</xm:f>
              <xm:sqref>F35</xm:sqref>
            </x14:sparkline>
          </x14:sparklines>
        </x14:sparklineGroup>
        <x14:sparklineGroup displayEmptyCellsAs="gap" markers="1">
          <x14:colorSeries rgb="FF376092"/>
          <x14:colorNegative rgb="FFD00000"/>
          <x14:colorAxis rgb="FF000000"/>
          <x14:colorMarkers rgb="FFD00000"/>
          <x14:colorFirst rgb="FFD00000"/>
          <x14:colorLast rgb="FFD00000"/>
          <x14:colorHigh rgb="FFD00000"/>
          <x14:colorLow rgb="FFD00000"/>
          <x14:sparklines>
            <x14:sparkline>
              <xm:f>Calculations!G17:R17</xm:f>
              <xm:sqref>H35</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26"/>
  <sheetViews>
    <sheetView zoomScaleNormal="100" workbookViewId="0">
      <selection activeCell="B1" sqref="B1"/>
    </sheetView>
  </sheetViews>
  <sheetFormatPr defaultRowHeight="15" x14ac:dyDescent="0.25"/>
  <cols>
    <col min="1" max="1" width="9.140625" style="2"/>
    <col min="2" max="3" width="10" customWidth="1"/>
    <col min="4" max="4" width="11.7109375" customWidth="1"/>
    <col min="5" max="9" width="10" customWidth="1"/>
    <col min="10" max="10" width="11.85546875" customWidth="1"/>
    <col min="11" max="11" width="17.5703125" customWidth="1"/>
  </cols>
  <sheetData>
    <row r="2" spans="1:11" s="1" customFormat="1" ht="30" x14ac:dyDescent="0.25">
      <c r="A2" s="9" t="s">
        <v>2</v>
      </c>
      <c r="B2" s="9" t="s">
        <v>10</v>
      </c>
      <c r="C2" s="9" t="s">
        <v>3</v>
      </c>
      <c r="D2" s="9" t="s">
        <v>4</v>
      </c>
      <c r="E2" s="9" t="s">
        <v>5</v>
      </c>
      <c r="F2" s="9" t="s">
        <v>1</v>
      </c>
      <c r="G2" s="9" t="s">
        <v>0</v>
      </c>
      <c r="H2" s="9" t="s">
        <v>6</v>
      </c>
      <c r="I2" s="9" t="s">
        <v>7</v>
      </c>
      <c r="J2" s="9" t="s">
        <v>8</v>
      </c>
      <c r="K2" s="9" t="s">
        <v>9</v>
      </c>
    </row>
    <row r="3" spans="1:11" x14ac:dyDescent="0.25">
      <c r="A3" s="5">
        <v>42370</v>
      </c>
      <c r="B3" s="6">
        <f t="shared" ref="B3:B26" si="0">SUM(C3:F3)</f>
        <v>1460</v>
      </c>
      <c r="C3" s="7">
        <v>1041</v>
      </c>
      <c r="D3" s="7">
        <v>284</v>
      </c>
      <c r="E3" s="7">
        <v>90</v>
      </c>
      <c r="F3" s="7">
        <v>45</v>
      </c>
      <c r="G3" s="7">
        <v>38</v>
      </c>
      <c r="H3" s="6">
        <f t="shared" ref="H3:H26" si="1">B3-G3</f>
        <v>1422</v>
      </c>
      <c r="I3" s="7">
        <v>77</v>
      </c>
      <c r="J3" s="7">
        <v>151</v>
      </c>
      <c r="K3" s="8">
        <v>1286</v>
      </c>
    </row>
    <row r="4" spans="1:11" x14ac:dyDescent="0.25">
      <c r="A4" s="5">
        <v>42401</v>
      </c>
      <c r="B4" s="6">
        <f t="shared" si="0"/>
        <v>1491</v>
      </c>
      <c r="C4" s="7">
        <v>1196</v>
      </c>
      <c r="D4" s="7">
        <v>143</v>
      </c>
      <c r="E4" s="7">
        <v>62</v>
      </c>
      <c r="F4" s="7">
        <v>90</v>
      </c>
      <c r="G4" s="7">
        <v>24</v>
      </c>
      <c r="H4" s="6">
        <f t="shared" si="1"/>
        <v>1467</v>
      </c>
      <c r="I4" s="7">
        <v>119</v>
      </c>
      <c r="J4" s="7">
        <v>178</v>
      </c>
      <c r="K4" s="8">
        <v>1245</v>
      </c>
    </row>
    <row r="5" spans="1:11" x14ac:dyDescent="0.25">
      <c r="A5" s="5">
        <v>42430</v>
      </c>
      <c r="B5" s="6">
        <f t="shared" si="0"/>
        <v>1082</v>
      </c>
      <c r="C5" s="7">
        <v>769</v>
      </c>
      <c r="D5" s="7">
        <v>158</v>
      </c>
      <c r="E5" s="7">
        <v>81</v>
      </c>
      <c r="F5" s="7">
        <v>74</v>
      </c>
      <c r="G5" s="7">
        <v>43</v>
      </c>
      <c r="H5" s="6">
        <f t="shared" si="1"/>
        <v>1039</v>
      </c>
      <c r="I5" s="7">
        <v>110</v>
      </c>
      <c r="J5" s="7">
        <v>122</v>
      </c>
      <c r="K5" s="8">
        <v>1573</v>
      </c>
    </row>
    <row r="6" spans="1:11" x14ac:dyDescent="0.25">
      <c r="A6" s="5">
        <v>42461</v>
      </c>
      <c r="B6" s="6">
        <f t="shared" si="0"/>
        <v>1497</v>
      </c>
      <c r="C6" s="7">
        <v>1232</v>
      </c>
      <c r="D6" s="7">
        <v>113</v>
      </c>
      <c r="E6" s="7">
        <v>77</v>
      </c>
      <c r="F6" s="7">
        <v>75</v>
      </c>
      <c r="G6" s="7">
        <v>32</v>
      </c>
      <c r="H6" s="6">
        <f t="shared" si="1"/>
        <v>1465</v>
      </c>
      <c r="I6" s="7">
        <v>117</v>
      </c>
      <c r="J6" s="7">
        <v>130</v>
      </c>
      <c r="K6" s="8">
        <v>1279</v>
      </c>
    </row>
    <row r="7" spans="1:11" x14ac:dyDescent="0.25">
      <c r="A7" s="5">
        <v>42491</v>
      </c>
      <c r="B7" s="6">
        <f t="shared" si="0"/>
        <v>1210</v>
      </c>
      <c r="C7" s="7">
        <v>821</v>
      </c>
      <c r="D7" s="7">
        <v>225</v>
      </c>
      <c r="E7" s="7">
        <v>102</v>
      </c>
      <c r="F7" s="7">
        <v>62</v>
      </c>
      <c r="G7" s="7">
        <v>18</v>
      </c>
      <c r="H7" s="6">
        <f t="shared" si="1"/>
        <v>1192</v>
      </c>
      <c r="I7" s="7">
        <v>58</v>
      </c>
      <c r="J7" s="7">
        <v>121</v>
      </c>
      <c r="K7" s="8">
        <v>1961</v>
      </c>
    </row>
    <row r="8" spans="1:11" x14ac:dyDescent="0.25">
      <c r="A8" s="5">
        <v>42522</v>
      </c>
      <c r="B8" s="6">
        <f t="shared" si="0"/>
        <v>1482</v>
      </c>
      <c r="C8" s="7">
        <v>1039</v>
      </c>
      <c r="D8" s="7">
        <v>269</v>
      </c>
      <c r="E8" s="7">
        <v>116</v>
      </c>
      <c r="F8" s="7">
        <v>58</v>
      </c>
      <c r="G8" s="7">
        <v>27</v>
      </c>
      <c r="H8" s="6">
        <f t="shared" si="1"/>
        <v>1455</v>
      </c>
      <c r="I8" s="7">
        <v>83</v>
      </c>
      <c r="J8" s="7">
        <v>96</v>
      </c>
      <c r="K8" s="8">
        <v>1437</v>
      </c>
    </row>
    <row r="9" spans="1:11" x14ac:dyDescent="0.25">
      <c r="A9" s="5">
        <v>42552</v>
      </c>
      <c r="B9" s="6">
        <f t="shared" si="0"/>
        <v>1707</v>
      </c>
      <c r="C9" s="7">
        <v>1300</v>
      </c>
      <c r="D9" s="7">
        <v>281</v>
      </c>
      <c r="E9" s="7">
        <v>63</v>
      </c>
      <c r="F9" s="7">
        <v>63</v>
      </c>
      <c r="G9" s="7">
        <v>46</v>
      </c>
      <c r="H9" s="6">
        <f t="shared" si="1"/>
        <v>1661</v>
      </c>
      <c r="I9" s="7">
        <v>132</v>
      </c>
      <c r="J9" s="7">
        <v>132</v>
      </c>
      <c r="K9" s="8">
        <v>1740</v>
      </c>
    </row>
    <row r="10" spans="1:11" x14ac:dyDescent="0.25">
      <c r="A10" s="5">
        <v>42583</v>
      </c>
      <c r="B10" s="6">
        <f t="shared" si="0"/>
        <v>1125</v>
      </c>
      <c r="C10" s="7">
        <v>830</v>
      </c>
      <c r="D10" s="7">
        <v>172</v>
      </c>
      <c r="E10" s="7">
        <v>59</v>
      </c>
      <c r="F10" s="7">
        <v>64</v>
      </c>
      <c r="G10" s="7">
        <v>46</v>
      </c>
      <c r="H10" s="6">
        <f t="shared" si="1"/>
        <v>1079</v>
      </c>
      <c r="I10" s="7">
        <v>133</v>
      </c>
      <c r="J10" s="7">
        <v>172</v>
      </c>
      <c r="K10" s="8">
        <v>1191</v>
      </c>
    </row>
    <row r="11" spans="1:11" x14ac:dyDescent="0.25">
      <c r="A11" s="5">
        <v>42614</v>
      </c>
      <c r="B11" s="6">
        <f t="shared" si="0"/>
        <v>1492</v>
      </c>
      <c r="C11" s="7">
        <v>1006</v>
      </c>
      <c r="D11" s="7">
        <v>350</v>
      </c>
      <c r="E11" s="7">
        <v>54</v>
      </c>
      <c r="F11" s="7">
        <v>82</v>
      </c>
      <c r="G11" s="7">
        <v>44</v>
      </c>
      <c r="H11" s="6">
        <f t="shared" si="1"/>
        <v>1448</v>
      </c>
      <c r="I11" s="7">
        <v>78</v>
      </c>
      <c r="J11" s="7">
        <v>148</v>
      </c>
      <c r="K11" s="8">
        <v>1974</v>
      </c>
    </row>
    <row r="12" spans="1:11" x14ac:dyDescent="0.25">
      <c r="A12" s="5">
        <v>42644</v>
      </c>
      <c r="B12" s="6">
        <f t="shared" si="0"/>
        <v>1459</v>
      </c>
      <c r="C12" s="7">
        <v>1025</v>
      </c>
      <c r="D12" s="7">
        <v>287</v>
      </c>
      <c r="E12" s="7">
        <v>60</v>
      </c>
      <c r="F12" s="7">
        <v>87</v>
      </c>
      <c r="G12" s="7">
        <v>30</v>
      </c>
      <c r="H12" s="6">
        <f t="shared" si="1"/>
        <v>1429</v>
      </c>
      <c r="I12" s="7">
        <v>133</v>
      </c>
      <c r="J12" s="7">
        <v>144</v>
      </c>
      <c r="K12" s="8">
        <v>1971</v>
      </c>
    </row>
    <row r="13" spans="1:11" x14ac:dyDescent="0.25">
      <c r="A13" s="5">
        <v>42675</v>
      </c>
      <c r="B13" s="6">
        <f t="shared" si="0"/>
        <v>997</v>
      </c>
      <c r="C13" s="7">
        <v>771</v>
      </c>
      <c r="D13" s="7">
        <v>115</v>
      </c>
      <c r="E13" s="7">
        <v>53</v>
      </c>
      <c r="F13" s="7">
        <v>58</v>
      </c>
      <c r="G13" s="7">
        <v>37</v>
      </c>
      <c r="H13" s="6">
        <f t="shared" si="1"/>
        <v>960</v>
      </c>
      <c r="I13" s="7">
        <v>113</v>
      </c>
      <c r="J13" s="7">
        <v>168</v>
      </c>
      <c r="K13" s="8">
        <v>1375</v>
      </c>
    </row>
    <row r="14" spans="1:11" x14ac:dyDescent="0.25">
      <c r="A14" s="5">
        <v>42705</v>
      </c>
      <c r="B14" s="6">
        <f>SUM(C14:F14)</f>
        <v>1410</v>
      </c>
      <c r="C14" s="7">
        <v>950</v>
      </c>
      <c r="D14" s="7">
        <v>332</v>
      </c>
      <c r="E14" s="7">
        <v>65</v>
      </c>
      <c r="F14" s="7">
        <v>63</v>
      </c>
      <c r="G14" s="7">
        <v>39</v>
      </c>
      <c r="H14" s="6">
        <f t="shared" si="1"/>
        <v>1371</v>
      </c>
      <c r="I14" s="7">
        <v>134</v>
      </c>
      <c r="J14" s="7">
        <v>131</v>
      </c>
      <c r="K14" s="8">
        <v>1587</v>
      </c>
    </row>
    <row r="15" spans="1:11" x14ac:dyDescent="0.25">
      <c r="A15" s="5">
        <v>42736</v>
      </c>
      <c r="B15" s="6">
        <f t="shared" si="0"/>
        <v>1560</v>
      </c>
      <c r="C15" s="7">
        <v>1146</v>
      </c>
      <c r="D15" s="7">
        <v>230</v>
      </c>
      <c r="E15" s="7">
        <v>112</v>
      </c>
      <c r="F15" s="7">
        <v>72</v>
      </c>
      <c r="G15" s="7">
        <v>11</v>
      </c>
      <c r="H15" s="6">
        <f t="shared" si="1"/>
        <v>1549</v>
      </c>
      <c r="I15" s="7">
        <v>110</v>
      </c>
      <c r="J15" s="7">
        <v>148</v>
      </c>
      <c r="K15" s="8">
        <v>1444</v>
      </c>
    </row>
    <row r="16" spans="1:11" x14ac:dyDescent="0.25">
      <c r="A16" s="5">
        <v>42767</v>
      </c>
      <c r="B16" s="6">
        <f t="shared" si="0"/>
        <v>1005</v>
      </c>
      <c r="C16" s="7">
        <v>732</v>
      </c>
      <c r="D16" s="7">
        <v>110</v>
      </c>
      <c r="E16" s="7">
        <v>92</v>
      </c>
      <c r="F16" s="7">
        <v>71</v>
      </c>
      <c r="G16" s="7">
        <v>19</v>
      </c>
      <c r="H16" s="6">
        <f t="shared" si="1"/>
        <v>986</v>
      </c>
      <c r="I16" s="7">
        <v>139</v>
      </c>
      <c r="J16" s="7">
        <v>110</v>
      </c>
      <c r="K16" s="8">
        <v>1330</v>
      </c>
    </row>
    <row r="17" spans="1:11" x14ac:dyDescent="0.25">
      <c r="A17" s="5">
        <v>42795</v>
      </c>
      <c r="B17" s="6">
        <f t="shared" si="0"/>
        <v>1200</v>
      </c>
      <c r="C17" s="7">
        <v>828</v>
      </c>
      <c r="D17" s="7">
        <v>210</v>
      </c>
      <c r="E17" s="7">
        <v>82</v>
      </c>
      <c r="F17" s="7">
        <v>80</v>
      </c>
      <c r="G17" s="7">
        <v>36</v>
      </c>
      <c r="H17" s="6">
        <f t="shared" si="1"/>
        <v>1164</v>
      </c>
      <c r="I17" s="7">
        <v>125</v>
      </c>
      <c r="J17" s="7">
        <v>89</v>
      </c>
      <c r="K17" s="8">
        <v>1700</v>
      </c>
    </row>
    <row r="18" spans="1:11" x14ac:dyDescent="0.25">
      <c r="A18" s="5">
        <v>42826</v>
      </c>
      <c r="B18" s="6">
        <f t="shared" si="0"/>
        <v>1492</v>
      </c>
      <c r="C18" s="7">
        <v>1114</v>
      </c>
      <c r="D18" s="7">
        <v>230</v>
      </c>
      <c r="E18" s="7">
        <v>85</v>
      </c>
      <c r="F18" s="7">
        <v>63</v>
      </c>
      <c r="G18" s="7">
        <v>15</v>
      </c>
      <c r="H18" s="6">
        <f t="shared" si="1"/>
        <v>1477</v>
      </c>
      <c r="I18" s="7">
        <v>76</v>
      </c>
      <c r="J18" s="7">
        <v>117</v>
      </c>
      <c r="K18" s="8">
        <v>1708</v>
      </c>
    </row>
    <row r="19" spans="1:11" x14ac:dyDescent="0.25">
      <c r="A19" s="5">
        <v>42856</v>
      </c>
      <c r="B19" s="6">
        <f t="shared" si="0"/>
        <v>1252</v>
      </c>
      <c r="C19" s="7">
        <v>936</v>
      </c>
      <c r="D19" s="7">
        <v>172</v>
      </c>
      <c r="E19" s="7">
        <v>77</v>
      </c>
      <c r="F19" s="7">
        <v>67</v>
      </c>
      <c r="G19" s="7">
        <v>10</v>
      </c>
      <c r="H19" s="6">
        <f t="shared" si="1"/>
        <v>1242</v>
      </c>
      <c r="I19" s="7">
        <v>101</v>
      </c>
      <c r="J19" s="7">
        <v>107</v>
      </c>
      <c r="K19" s="8">
        <v>1036</v>
      </c>
    </row>
    <row r="20" spans="1:11" x14ac:dyDescent="0.25">
      <c r="A20" s="5">
        <v>42887</v>
      </c>
      <c r="B20" s="6">
        <f t="shared" si="0"/>
        <v>1342</v>
      </c>
      <c r="C20" s="7">
        <v>872</v>
      </c>
      <c r="D20" s="7">
        <v>309</v>
      </c>
      <c r="E20" s="7">
        <v>92</v>
      </c>
      <c r="F20" s="7">
        <v>69</v>
      </c>
      <c r="G20" s="7">
        <v>40</v>
      </c>
      <c r="H20" s="6">
        <f t="shared" si="1"/>
        <v>1302</v>
      </c>
      <c r="I20" s="7">
        <v>62</v>
      </c>
      <c r="J20" s="7">
        <v>138</v>
      </c>
      <c r="K20" s="8">
        <v>1818</v>
      </c>
    </row>
    <row r="21" spans="1:11" x14ac:dyDescent="0.25">
      <c r="A21" s="5">
        <v>42917</v>
      </c>
      <c r="B21" s="6">
        <f t="shared" si="0"/>
        <v>1331</v>
      </c>
      <c r="C21" s="7">
        <v>928</v>
      </c>
      <c r="D21" s="7">
        <v>275</v>
      </c>
      <c r="E21" s="7">
        <v>76</v>
      </c>
      <c r="F21" s="7">
        <v>52</v>
      </c>
      <c r="G21" s="7">
        <v>50</v>
      </c>
      <c r="H21" s="6">
        <f t="shared" si="1"/>
        <v>1281</v>
      </c>
      <c r="I21" s="7">
        <v>94</v>
      </c>
      <c r="J21" s="7">
        <v>116</v>
      </c>
      <c r="K21" s="8">
        <v>1873</v>
      </c>
    </row>
    <row r="22" spans="1:11" x14ac:dyDescent="0.25">
      <c r="A22" s="5">
        <v>42948</v>
      </c>
      <c r="B22" s="6">
        <f t="shared" si="0"/>
        <v>1399</v>
      </c>
      <c r="C22" s="7">
        <v>977</v>
      </c>
      <c r="D22" s="7">
        <v>226</v>
      </c>
      <c r="E22" s="7">
        <v>108</v>
      </c>
      <c r="F22" s="7">
        <v>88</v>
      </c>
      <c r="G22" s="7">
        <v>28</v>
      </c>
      <c r="H22" s="6">
        <f t="shared" si="1"/>
        <v>1371</v>
      </c>
      <c r="I22" s="7">
        <v>88</v>
      </c>
      <c r="J22" s="7">
        <v>125</v>
      </c>
      <c r="K22" s="8">
        <v>1716</v>
      </c>
    </row>
    <row r="23" spans="1:11" x14ac:dyDescent="0.25">
      <c r="A23" s="5">
        <v>42979</v>
      </c>
      <c r="B23" s="6">
        <f t="shared" si="0"/>
        <v>1272</v>
      </c>
      <c r="C23" s="7">
        <v>802</v>
      </c>
      <c r="D23" s="7">
        <v>280</v>
      </c>
      <c r="E23" s="7">
        <v>108</v>
      </c>
      <c r="F23" s="7">
        <v>82</v>
      </c>
      <c r="G23" s="7">
        <v>25</v>
      </c>
      <c r="H23" s="6">
        <f t="shared" si="1"/>
        <v>1247</v>
      </c>
      <c r="I23" s="7">
        <v>123</v>
      </c>
      <c r="J23" s="7">
        <v>108</v>
      </c>
      <c r="K23" s="8">
        <v>1405</v>
      </c>
    </row>
    <row r="24" spans="1:11" x14ac:dyDescent="0.25">
      <c r="A24" s="5">
        <v>43009</v>
      </c>
      <c r="B24" s="6">
        <f t="shared" si="0"/>
        <v>1049</v>
      </c>
      <c r="C24" s="7">
        <v>817</v>
      </c>
      <c r="D24" s="7">
        <v>120</v>
      </c>
      <c r="E24" s="7">
        <v>60</v>
      </c>
      <c r="F24" s="7">
        <v>52</v>
      </c>
      <c r="G24" s="7">
        <v>30</v>
      </c>
      <c r="H24" s="6">
        <f t="shared" si="1"/>
        <v>1019</v>
      </c>
      <c r="I24" s="7">
        <v>61</v>
      </c>
      <c r="J24" s="7">
        <v>142</v>
      </c>
      <c r="K24" s="8">
        <v>1518</v>
      </c>
    </row>
    <row r="25" spans="1:11" x14ac:dyDescent="0.25">
      <c r="A25" s="5">
        <v>43040</v>
      </c>
      <c r="B25" s="6">
        <f t="shared" si="0"/>
        <v>1157</v>
      </c>
      <c r="C25" s="7">
        <v>820</v>
      </c>
      <c r="D25" s="7">
        <v>158</v>
      </c>
      <c r="E25" s="7">
        <v>96</v>
      </c>
      <c r="F25" s="7">
        <v>83</v>
      </c>
      <c r="G25" s="7">
        <v>17</v>
      </c>
      <c r="H25" s="6">
        <f t="shared" si="1"/>
        <v>1140</v>
      </c>
      <c r="I25" s="7">
        <v>68</v>
      </c>
      <c r="J25" s="7">
        <v>179</v>
      </c>
      <c r="K25" s="8">
        <v>1637</v>
      </c>
    </row>
    <row r="26" spans="1:11" x14ac:dyDescent="0.25">
      <c r="A26" s="5">
        <v>43070</v>
      </c>
      <c r="B26" s="6">
        <f t="shared" si="0"/>
        <v>1572</v>
      </c>
      <c r="C26" s="7">
        <v>1258</v>
      </c>
      <c r="D26" s="7">
        <v>146</v>
      </c>
      <c r="E26" s="7">
        <v>118</v>
      </c>
      <c r="F26" s="7">
        <v>50</v>
      </c>
      <c r="G26" s="7">
        <v>47</v>
      </c>
      <c r="H26" s="6">
        <f t="shared" si="1"/>
        <v>1525</v>
      </c>
      <c r="I26" s="7">
        <v>103</v>
      </c>
      <c r="J26" s="7">
        <v>123</v>
      </c>
      <c r="K26" s="8">
        <v>1224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3"/>
  <sheetViews>
    <sheetView workbookViewId="0">
      <selection activeCell="D29" sqref="D29:E29"/>
    </sheetView>
  </sheetViews>
  <sheetFormatPr defaultRowHeight="15" x14ac:dyDescent="0.25"/>
  <sheetData>
    <row r="1" spans="2:20" ht="15.75" thickBot="1" x14ac:dyDescent="0.3"/>
    <row r="2" spans="2:20" ht="15.75" thickBot="1" x14ac:dyDescent="0.3">
      <c r="B2" s="96" t="s">
        <v>11</v>
      </c>
      <c r="C2" s="97"/>
      <c r="D2" s="97"/>
      <c r="E2" s="97"/>
      <c r="F2" s="97"/>
      <c r="G2" s="97"/>
      <c r="H2" s="97"/>
      <c r="I2" s="97"/>
      <c r="J2" s="97"/>
      <c r="K2" s="97"/>
      <c r="L2" s="97"/>
      <c r="M2" s="97"/>
      <c r="N2" s="97"/>
      <c r="O2" s="97"/>
      <c r="P2" s="98"/>
      <c r="Q2" s="11"/>
      <c r="R2" s="11"/>
      <c r="S2" s="11"/>
      <c r="T2" s="11"/>
    </row>
    <row r="3" spans="2:20" ht="15.75" thickBot="1" x14ac:dyDescent="0.3"/>
    <row r="4" spans="2:20" x14ac:dyDescent="0.25">
      <c r="B4" s="99" t="s">
        <v>12</v>
      </c>
      <c r="C4" s="100"/>
      <c r="D4" s="101"/>
      <c r="F4" s="99" t="s">
        <v>7</v>
      </c>
      <c r="G4" s="100"/>
      <c r="H4" s="101"/>
      <c r="J4" s="99" t="s">
        <v>13</v>
      </c>
      <c r="K4" s="100"/>
      <c r="L4" s="101"/>
      <c r="N4" s="99" t="s">
        <v>14</v>
      </c>
      <c r="O4" s="100"/>
      <c r="P4" s="101"/>
    </row>
    <row r="5" spans="2:20" x14ac:dyDescent="0.25">
      <c r="B5" s="13"/>
      <c r="C5" s="14"/>
      <c r="D5" s="15"/>
      <c r="F5" s="13"/>
      <c r="G5" s="14"/>
      <c r="H5" s="15"/>
      <c r="J5" s="13"/>
      <c r="K5" s="14"/>
      <c r="L5" s="15"/>
      <c r="N5" s="13"/>
      <c r="O5" s="14"/>
      <c r="P5" s="15"/>
    </row>
    <row r="6" spans="2:20" x14ac:dyDescent="0.25">
      <c r="B6" s="13"/>
      <c r="C6" s="14"/>
      <c r="D6" s="15"/>
      <c r="F6" s="13"/>
      <c r="G6" s="14"/>
      <c r="H6" s="15"/>
      <c r="J6" s="13"/>
      <c r="K6" s="14"/>
      <c r="L6" s="15"/>
      <c r="N6" s="13"/>
      <c r="O6" s="14"/>
      <c r="P6" s="15"/>
    </row>
    <row r="7" spans="2:20" ht="15.75" thickBot="1" x14ac:dyDescent="0.3">
      <c r="B7" s="16"/>
      <c r="C7" s="17"/>
      <c r="D7" s="18"/>
      <c r="F7" s="16"/>
      <c r="G7" s="17"/>
      <c r="H7" s="18"/>
      <c r="J7" s="16"/>
      <c r="K7" s="17"/>
      <c r="L7" s="18"/>
      <c r="N7" s="16"/>
      <c r="O7" s="17"/>
      <c r="P7" s="18"/>
    </row>
    <row r="9" spans="2:20" ht="15.75" thickBot="1" x14ac:dyDescent="0.3"/>
    <row r="10" spans="2:20" x14ac:dyDescent="0.25">
      <c r="B10" s="19"/>
      <c r="C10" s="20"/>
      <c r="D10" s="20"/>
      <c r="E10" s="20"/>
      <c r="F10" s="20"/>
      <c r="G10" s="20"/>
      <c r="H10" s="21"/>
      <c r="J10" s="19"/>
      <c r="K10" s="20"/>
      <c r="L10" s="20"/>
      <c r="M10" s="20"/>
      <c r="N10" s="20"/>
      <c r="O10" s="20"/>
      <c r="P10" s="21"/>
    </row>
    <row r="11" spans="2:20" x14ac:dyDescent="0.25">
      <c r="B11" s="13"/>
      <c r="C11" s="14"/>
      <c r="D11" s="14"/>
      <c r="E11" s="14"/>
      <c r="F11" s="14"/>
      <c r="G11" s="14"/>
      <c r="H11" s="15"/>
      <c r="J11" s="13"/>
      <c r="K11" s="14"/>
      <c r="L11" s="14"/>
      <c r="M11" s="14"/>
      <c r="N11" s="14"/>
      <c r="O11" s="14"/>
      <c r="P11" s="15"/>
    </row>
    <row r="12" spans="2:20" x14ac:dyDescent="0.25">
      <c r="B12" s="13"/>
      <c r="C12" s="14"/>
      <c r="D12" s="14"/>
      <c r="E12" s="14"/>
      <c r="F12" s="14"/>
      <c r="G12" s="14"/>
      <c r="H12" s="15"/>
      <c r="J12" s="13"/>
      <c r="K12" s="14"/>
      <c r="L12" s="14"/>
      <c r="M12" s="14"/>
      <c r="N12" s="14"/>
      <c r="O12" s="14"/>
      <c r="P12" s="15"/>
    </row>
    <row r="13" spans="2:20" x14ac:dyDescent="0.25">
      <c r="B13" s="13"/>
      <c r="C13" s="14"/>
      <c r="D13" s="14"/>
      <c r="E13" s="14"/>
      <c r="F13" s="14"/>
      <c r="G13" s="14"/>
      <c r="H13" s="15"/>
      <c r="J13" s="13"/>
      <c r="K13" s="14"/>
      <c r="L13" s="14"/>
      <c r="M13" s="14"/>
      <c r="N13" s="14"/>
      <c r="O13" s="14"/>
      <c r="P13" s="15"/>
    </row>
    <row r="14" spans="2:20" x14ac:dyDescent="0.25">
      <c r="B14" s="22"/>
      <c r="C14" s="102" t="s">
        <v>15</v>
      </c>
      <c r="D14" s="102"/>
      <c r="E14" s="102"/>
      <c r="F14" s="102"/>
      <c r="G14" s="23"/>
      <c r="H14" s="24"/>
      <c r="J14" s="13"/>
      <c r="K14" s="102" t="s">
        <v>16</v>
      </c>
      <c r="L14" s="102"/>
      <c r="M14" s="102"/>
      <c r="N14" s="102"/>
      <c r="O14" s="102"/>
      <c r="P14" s="24"/>
    </row>
    <row r="15" spans="2:20" x14ac:dyDescent="0.25">
      <c r="B15" s="13"/>
      <c r="C15" s="14"/>
      <c r="D15" s="14"/>
      <c r="E15" s="14"/>
      <c r="F15" s="14"/>
      <c r="G15" s="14"/>
      <c r="H15" s="15"/>
      <c r="J15" s="13"/>
      <c r="K15" s="14"/>
      <c r="L15" s="14"/>
      <c r="M15" s="14"/>
      <c r="N15" s="14"/>
      <c r="O15" s="14"/>
      <c r="P15" s="15"/>
    </row>
    <row r="16" spans="2:20" x14ac:dyDescent="0.25">
      <c r="B16" s="13"/>
      <c r="C16" s="14"/>
      <c r="D16" s="14"/>
      <c r="E16" s="14"/>
      <c r="F16" s="14"/>
      <c r="G16" s="14"/>
      <c r="H16" s="15"/>
      <c r="J16" s="13"/>
      <c r="K16" s="14"/>
      <c r="L16" s="14"/>
      <c r="M16" s="14"/>
      <c r="N16" s="14"/>
      <c r="O16" s="14"/>
      <c r="P16" s="15"/>
    </row>
    <row r="17" spans="1:16" x14ac:dyDescent="0.25">
      <c r="B17" s="13"/>
      <c r="C17" s="14"/>
      <c r="D17" s="14"/>
      <c r="E17" s="14"/>
      <c r="F17" s="14"/>
      <c r="G17" s="14"/>
      <c r="H17" s="15"/>
      <c r="J17" s="13"/>
      <c r="K17" s="14"/>
      <c r="L17" s="14"/>
      <c r="M17" s="14"/>
      <c r="N17" s="14"/>
      <c r="O17" s="14"/>
      <c r="P17" s="15"/>
    </row>
    <row r="18" spans="1:16" ht="15.75" thickBot="1" x14ac:dyDescent="0.3">
      <c r="B18" s="16"/>
      <c r="C18" s="17"/>
      <c r="D18" s="17"/>
      <c r="E18" s="17"/>
      <c r="F18" s="17"/>
      <c r="G18" s="17"/>
      <c r="H18" s="18"/>
      <c r="J18" s="16"/>
      <c r="K18" s="17"/>
      <c r="L18" s="17"/>
      <c r="M18" s="17"/>
      <c r="N18" s="17"/>
      <c r="O18" s="17"/>
      <c r="P18" s="18"/>
    </row>
    <row r="19" spans="1:16" ht="15.75" thickBot="1" x14ac:dyDescent="0.3">
      <c r="B19" s="12"/>
      <c r="C19" s="12"/>
      <c r="D19" s="12"/>
      <c r="E19" s="12"/>
      <c r="F19" s="12"/>
      <c r="G19" s="12"/>
      <c r="H19" s="12"/>
      <c r="I19" s="12"/>
      <c r="J19" s="12"/>
      <c r="K19" s="12"/>
      <c r="L19" s="12"/>
      <c r="M19" s="12"/>
      <c r="N19" s="12"/>
      <c r="O19" s="12"/>
    </row>
    <row r="20" spans="1:16" x14ac:dyDescent="0.25">
      <c r="B20" s="99" t="s">
        <v>17</v>
      </c>
      <c r="C20" s="101"/>
      <c r="D20" s="99" t="s">
        <v>18</v>
      </c>
      <c r="E20" s="101"/>
      <c r="F20" s="99" t="s">
        <v>19</v>
      </c>
      <c r="G20" s="101"/>
      <c r="H20" s="99" t="s">
        <v>20</v>
      </c>
      <c r="I20" s="100"/>
      <c r="J20" s="99" t="s">
        <v>21</v>
      </c>
      <c r="K20" s="100"/>
      <c r="L20" s="101"/>
      <c r="M20" s="99" t="s">
        <v>22</v>
      </c>
      <c r="N20" s="101"/>
      <c r="O20" s="99" t="s">
        <v>23</v>
      </c>
      <c r="P20" s="101"/>
    </row>
    <row r="21" spans="1:16" ht="15.75" thickBot="1" x14ac:dyDescent="0.3">
      <c r="B21" s="105"/>
      <c r="C21" s="106"/>
      <c r="D21" s="105"/>
      <c r="E21" s="106"/>
      <c r="F21" s="105"/>
      <c r="G21" s="106"/>
      <c r="H21" s="105"/>
      <c r="I21" s="107"/>
      <c r="J21" s="105"/>
      <c r="K21" s="107"/>
      <c r="L21" s="106"/>
      <c r="M21" s="105"/>
      <c r="N21" s="106"/>
      <c r="O21" s="105"/>
      <c r="P21" s="106"/>
    </row>
    <row r="22" spans="1:16" x14ac:dyDescent="0.25">
      <c r="B22" s="103"/>
      <c r="C22" s="104"/>
      <c r="D22" s="103"/>
      <c r="E22" s="104"/>
      <c r="F22" s="103"/>
      <c r="G22" s="104"/>
      <c r="H22" s="103"/>
      <c r="I22" s="108"/>
      <c r="J22" s="103"/>
      <c r="K22" s="108"/>
      <c r="L22" s="104"/>
      <c r="M22" s="103"/>
      <c r="N22" s="104"/>
      <c r="O22" s="103"/>
      <c r="P22" s="104"/>
    </row>
    <row r="23" spans="1:16" x14ac:dyDescent="0.25">
      <c r="B23" s="103"/>
      <c r="C23" s="104"/>
      <c r="D23" s="103"/>
      <c r="E23" s="104"/>
      <c r="F23" s="103"/>
      <c r="G23" s="104"/>
      <c r="H23" s="103"/>
      <c r="I23" s="108"/>
      <c r="J23" s="103"/>
      <c r="K23" s="108"/>
      <c r="L23" s="104"/>
      <c r="M23" s="103"/>
      <c r="N23" s="104"/>
      <c r="O23" s="103"/>
      <c r="P23" s="104"/>
    </row>
    <row r="24" spans="1:16" x14ac:dyDescent="0.25">
      <c r="B24" s="103"/>
      <c r="C24" s="104"/>
      <c r="D24" s="103"/>
      <c r="E24" s="104"/>
      <c r="F24" s="103"/>
      <c r="G24" s="104"/>
      <c r="H24" s="103"/>
      <c r="I24" s="108"/>
      <c r="J24" s="103"/>
      <c r="K24" s="108"/>
      <c r="L24" s="104"/>
      <c r="M24" s="103"/>
      <c r="N24" s="104"/>
      <c r="O24" s="103"/>
      <c r="P24" s="104"/>
    </row>
    <row r="25" spans="1:16" x14ac:dyDescent="0.25">
      <c r="B25" s="103"/>
      <c r="C25" s="104"/>
      <c r="D25" s="103"/>
      <c r="E25" s="104"/>
      <c r="F25" s="103"/>
      <c r="G25" s="104"/>
      <c r="H25" s="103"/>
      <c r="I25" s="108"/>
      <c r="J25" s="103"/>
      <c r="K25" s="108"/>
      <c r="L25" s="104"/>
      <c r="M25" s="103"/>
      <c r="N25" s="104"/>
      <c r="O25" s="103"/>
      <c r="P25" s="104"/>
    </row>
    <row r="26" spans="1:16" x14ac:dyDescent="0.25">
      <c r="B26" s="103"/>
      <c r="C26" s="104"/>
      <c r="D26" s="103"/>
      <c r="E26" s="104"/>
      <c r="F26" s="103"/>
      <c r="G26" s="104"/>
      <c r="H26" s="103"/>
      <c r="I26" s="108"/>
      <c r="J26" s="103"/>
      <c r="K26" s="108"/>
      <c r="L26" s="104"/>
      <c r="M26" s="103"/>
      <c r="N26" s="104"/>
      <c r="O26" s="103"/>
      <c r="P26" s="104"/>
    </row>
    <row r="27" spans="1:16" x14ac:dyDescent="0.25">
      <c r="A27" t="s">
        <v>24</v>
      </c>
      <c r="B27" s="103"/>
      <c r="C27" s="104"/>
      <c r="D27" s="103"/>
      <c r="E27" s="104"/>
      <c r="F27" s="103"/>
      <c r="G27" s="104"/>
      <c r="H27" s="103"/>
      <c r="I27" s="108"/>
      <c r="J27" s="103"/>
      <c r="K27" s="108"/>
      <c r="L27" s="104"/>
      <c r="M27" s="103"/>
      <c r="N27" s="104"/>
      <c r="O27" s="103"/>
      <c r="P27" s="104"/>
    </row>
    <row r="28" spans="1:16" x14ac:dyDescent="0.25">
      <c r="B28" s="103"/>
      <c r="C28" s="104"/>
      <c r="D28" s="103"/>
      <c r="E28" s="104"/>
      <c r="F28" s="103"/>
      <c r="G28" s="104"/>
      <c r="H28" s="103"/>
      <c r="I28" s="108"/>
      <c r="J28" s="103"/>
      <c r="K28" s="108"/>
      <c r="L28" s="104"/>
      <c r="M28" s="103"/>
      <c r="N28" s="104"/>
      <c r="O28" s="103"/>
      <c r="P28" s="104"/>
    </row>
    <row r="29" spans="1:16" x14ac:dyDescent="0.25">
      <c r="B29" s="103"/>
      <c r="C29" s="104"/>
      <c r="D29" s="103"/>
      <c r="E29" s="104"/>
      <c r="F29" s="103"/>
      <c r="G29" s="104"/>
      <c r="H29" s="103"/>
      <c r="I29" s="108"/>
      <c r="J29" s="103"/>
      <c r="K29" s="108"/>
      <c r="L29" s="104"/>
      <c r="M29" s="103"/>
      <c r="N29" s="104"/>
      <c r="O29" s="103"/>
      <c r="P29" s="104"/>
    </row>
    <row r="30" spans="1:16" x14ac:dyDescent="0.25">
      <c r="B30" s="103"/>
      <c r="C30" s="104"/>
      <c r="D30" s="103"/>
      <c r="E30" s="104"/>
      <c r="F30" s="103"/>
      <c r="G30" s="104"/>
      <c r="H30" s="103"/>
      <c r="I30" s="108"/>
      <c r="J30" s="103"/>
      <c r="K30" s="108"/>
      <c r="L30" s="104"/>
      <c r="M30" s="103"/>
      <c r="N30" s="104"/>
      <c r="O30" s="103"/>
      <c r="P30" s="104"/>
    </row>
    <row r="31" spans="1:16" x14ac:dyDescent="0.25">
      <c r="B31" s="103"/>
      <c r="C31" s="104"/>
      <c r="D31" s="103"/>
      <c r="E31" s="104"/>
      <c r="F31" s="103"/>
      <c r="G31" s="104"/>
      <c r="H31" s="103"/>
      <c r="I31" s="108"/>
      <c r="J31" s="103"/>
      <c r="K31" s="108"/>
      <c r="L31" s="104"/>
      <c r="M31" s="103"/>
      <c r="N31" s="104"/>
      <c r="O31" s="103"/>
      <c r="P31" s="104"/>
    </row>
    <row r="32" spans="1:16" ht="15.75" thickBot="1" x14ac:dyDescent="0.3">
      <c r="B32" s="105"/>
      <c r="C32" s="106"/>
      <c r="D32" s="105"/>
      <c r="E32" s="106"/>
      <c r="F32" s="105"/>
      <c r="G32" s="106"/>
      <c r="H32" s="105"/>
      <c r="I32" s="107"/>
      <c r="J32" s="105"/>
      <c r="K32" s="107"/>
      <c r="L32" s="106"/>
      <c r="M32" s="105"/>
      <c r="N32" s="106"/>
      <c r="O32" s="105"/>
      <c r="P32" s="106"/>
    </row>
    <row r="33" spans="10:11" x14ac:dyDescent="0.25">
      <c r="J33" s="10"/>
      <c r="K33" s="10"/>
    </row>
  </sheetData>
  <mergeCells count="98">
    <mergeCell ref="J30:L30"/>
    <mergeCell ref="J31:L31"/>
    <mergeCell ref="J32:L32"/>
    <mergeCell ref="O32:P32"/>
    <mergeCell ref="J24:L24"/>
    <mergeCell ref="J27:L27"/>
    <mergeCell ref="J28:L28"/>
    <mergeCell ref="J29:L29"/>
    <mergeCell ref="O26:P26"/>
    <mergeCell ref="O27:P27"/>
    <mergeCell ref="O28:P28"/>
    <mergeCell ref="O29:P29"/>
    <mergeCell ref="O30:P30"/>
    <mergeCell ref="O31:P31"/>
    <mergeCell ref="M28:N28"/>
    <mergeCell ref="M29:N29"/>
    <mergeCell ref="J23:L23"/>
    <mergeCell ref="J22:L22"/>
    <mergeCell ref="J21:L21"/>
    <mergeCell ref="J25:L25"/>
    <mergeCell ref="J26:L26"/>
    <mergeCell ref="M30:N30"/>
    <mergeCell ref="M31:N31"/>
    <mergeCell ref="M32:N32"/>
    <mergeCell ref="O21:P21"/>
    <mergeCell ref="O22:P22"/>
    <mergeCell ref="O23:P23"/>
    <mergeCell ref="O24:P24"/>
    <mergeCell ref="O25:P25"/>
    <mergeCell ref="M21:N21"/>
    <mergeCell ref="M22:N22"/>
    <mergeCell ref="M23:N23"/>
    <mergeCell ref="M24:N24"/>
    <mergeCell ref="M25:N25"/>
    <mergeCell ref="M26:N26"/>
    <mergeCell ref="M27:N27"/>
    <mergeCell ref="H32:I32"/>
    <mergeCell ref="H26:I26"/>
    <mergeCell ref="H27:I27"/>
    <mergeCell ref="H28:I28"/>
    <mergeCell ref="H29:I29"/>
    <mergeCell ref="H30:I30"/>
    <mergeCell ref="H31:I31"/>
    <mergeCell ref="F28:G28"/>
    <mergeCell ref="F29:G29"/>
    <mergeCell ref="F30:G30"/>
    <mergeCell ref="F31:G31"/>
    <mergeCell ref="F32:G32"/>
    <mergeCell ref="D30:E30"/>
    <mergeCell ref="D31:E31"/>
    <mergeCell ref="D32:E32"/>
    <mergeCell ref="F21:G21"/>
    <mergeCell ref="F22:G22"/>
    <mergeCell ref="F23:G23"/>
    <mergeCell ref="F24:G24"/>
    <mergeCell ref="F25:G25"/>
    <mergeCell ref="F26:G26"/>
    <mergeCell ref="F27:G27"/>
    <mergeCell ref="D24:E24"/>
    <mergeCell ref="D25:E25"/>
    <mergeCell ref="D26:E26"/>
    <mergeCell ref="D27:E27"/>
    <mergeCell ref="D28:E28"/>
    <mergeCell ref="D29:E29"/>
    <mergeCell ref="B32:C32"/>
    <mergeCell ref="B31:C31"/>
    <mergeCell ref="B30:C30"/>
    <mergeCell ref="B29:C29"/>
    <mergeCell ref="B28:C28"/>
    <mergeCell ref="B27:C27"/>
    <mergeCell ref="O20:P20"/>
    <mergeCell ref="B26:C26"/>
    <mergeCell ref="B25:C25"/>
    <mergeCell ref="B24:C24"/>
    <mergeCell ref="B23:C23"/>
    <mergeCell ref="B22:C22"/>
    <mergeCell ref="B21:C21"/>
    <mergeCell ref="D21:E21"/>
    <mergeCell ref="D22:E22"/>
    <mergeCell ref="D23:E23"/>
    <mergeCell ref="H21:I21"/>
    <mergeCell ref="H22:I22"/>
    <mergeCell ref="H23:I23"/>
    <mergeCell ref="H24:I24"/>
    <mergeCell ref="H25:I25"/>
    <mergeCell ref="K14:O14"/>
    <mergeCell ref="C14:F14"/>
    <mergeCell ref="B20:C20"/>
    <mergeCell ref="D20:E20"/>
    <mergeCell ref="F20:G20"/>
    <mergeCell ref="H20:I20"/>
    <mergeCell ref="J20:L20"/>
    <mergeCell ref="M20:N20"/>
    <mergeCell ref="B2:P2"/>
    <mergeCell ref="N4:P4"/>
    <mergeCell ref="J4:L4"/>
    <mergeCell ref="F4:H4"/>
    <mergeCell ref="B4:D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Dashboard</vt:lpstr>
      <vt:lpstr>Calculations</vt:lpstr>
      <vt:lpstr>Data</vt:lpstr>
      <vt:lpstr>Mock-up</vt:lpstr>
    </vt:vector>
  </TitlesOfParts>
  <Company>Chandoo.org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Purna Duggirala</dc:creator>
  <cp:lastModifiedBy>Aamir</cp:lastModifiedBy>
  <dcterms:created xsi:type="dcterms:W3CDTF">2010-10-23T09:13:26Z</dcterms:created>
  <dcterms:modified xsi:type="dcterms:W3CDTF">2022-02-06T13:06:53Z</dcterms:modified>
</cp:coreProperties>
</file>