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50" windowHeight="122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<sst xmlns="http://schemas.openxmlformats.org/spreadsheetml/2006/main" count="20" uniqueCount="19">
  <si>
    <t>DUTY CYCLE(%)</t>
  </si>
  <si>
    <t>fpwm(hz)</t>
  </si>
  <si>
    <t>fosc(hz)</t>
  </si>
  <si>
    <t>ICR = (fsoc/fpwm)-1</t>
  </si>
  <si>
    <t>ICR(HEXA)</t>
  </si>
  <si>
    <t>ICR-&gt;MSB</t>
  </si>
  <si>
    <t>ICR-&gt;LSB</t>
  </si>
  <si>
    <t>ICR-&gt;DEC(MSB)</t>
  </si>
  <si>
    <t>ICR-&gt;DEC(LSB)</t>
  </si>
  <si>
    <t>1F</t>
  </si>
  <si>
    <t>8F</t>
  </si>
  <si>
    <t>3F</t>
  </si>
  <si>
    <t>E3</t>
  </si>
  <si>
    <t>C7</t>
  </si>
  <si>
    <t>B0</t>
  </si>
  <si>
    <t>9F</t>
  </si>
  <si>
    <t>Mode Fast PWM</t>
  </si>
  <si>
    <t>fpwm= fsoc/(ICR+1)</t>
  </si>
  <si>
    <t>TOP  = ICR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</si>
</sst>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2" applyNumberFormat="1" applyAlignment="1">
      <alignment horizontal="center"/>
    </xf>
    <xf numFmtId="176" fontId="0" fillId="3" borderId="0" xfId="2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abSelected="1" topLeftCell="G1" workbookViewId="0">
      <selection activeCell="L24" sqref="L24"/>
    </sheetView>
  </sheetViews>
  <sheetFormatPr defaultColWidth="9" defaultRowHeight="15"/>
  <cols>
    <col min="3" max="3" width="16.2857142857143" customWidth="1"/>
    <col min="6" max="6" width="19.1428571428571" customWidth="1"/>
    <col min="8" max="8" width="10.1428571428571" customWidth="1"/>
    <col min="9" max="9" width="12.8571428571429" customWidth="1"/>
    <col min="10" max="10" width="19.7142857142857" customWidth="1"/>
    <col min="11" max="11" width="14.1428571428571" customWidth="1"/>
    <col min="12" max="12" width="16.8571428571429" customWidth="1"/>
    <col min="14" max="14" width="15.4285714285714" customWidth="1"/>
    <col min="15" max="15" width="14.4285714285714" customWidth="1"/>
  </cols>
  <sheetData>
    <row r="3" spans="1:18">
      <c r="A3" s="1"/>
      <c r="B3" s="2"/>
      <c r="C3" s="2" t="s">
        <v>0</v>
      </c>
      <c r="D3" s="2"/>
      <c r="E3" s="2"/>
      <c r="F3" s="2"/>
      <c r="G3" s="2"/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1"/>
      <c r="Q3" s="1"/>
      <c r="R3" s="1"/>
    </row>
    <row r="4" spans="1:15">
      <c r="A4">
        <v>0</v>
      </c>
      <c r="B4" s="3">
        <v>5</v>
      </c>
      <c r="C4" s="3">
        <f>A4*B4</f>
        <v>0</v>
      </c>
      <c r="D4" s="3"/>
      <c r="E4" s="3"/>
      <c r="F4" s="3"/>
      <c r="G4" s="3"/>
      <c r="H4" s="4">
        <v>5000</v>
      </c>
      <c r="I4" s="5">
        <v>16000000</v>
      </c>
      <c r="J4" s="3">
        <f>(I4/H4)-1</f>
        <v>3199</v>
      </c>
      <c r="K4" s="3" t="str">
        <f>DEC2HEX(J4)</f>
        <v>C7F</v>
      </c>
      <c r="L4" s="6">
        <v>3</v>
      </c>
      <c r="M4" s="3" t="s">
        <v>9</v>
      </c>
      <c r="N4" s="3">
        <f>HEX2DEC(L4)</f>
        <v>3</v>
      </c>
      <c r="O4" s="3">
        <f>HEX2DEC(M4)</f>
        <v>31</v>
      </c>
    </row>
    <row r="5" spans="1:15">
      <c r="A5">
        <v>1</v>
      </c>
      <c r="B5" s="3">
        <v>5</v>
      </c>
      <c r="C5" s="3">
        <f>A5*B5</f>
        <v>5</v>
      </c>
      <c r="D5" s="3"/>
      <c r="E5" s="3"/>
      <c r="F5" s="3"/>
      <c r="G5" s="3"/>
      <c r="H5" s="4">
        <v>10000</v>
      </c>
      <c r="I5" s="4">
        <f>$I$4</f>
        <v>16000000</v>
      </c>
      <c r="J5" s="3">
        <f>(I5/H5)-1</f>
        <v>1599</v>
      </c>
      <c r="K5" s="3" t="str">
        <f t="shared" ref="K5:K13" si="0">DEC2HEX(J5)</f>
        <v>63F</v>
      </c>
      <c r="L5" s="6">
        <v>2</v>
      </c>
      <c r="M5" s="3">
        <v>14</v>
      </c>
      <c r="N5" s="3">
        <f t="shared" ref="N5:N13" si="1">HEX2DEC(L5)</f>
        <v>2</v>
      </c>
      <c r="O5" s="3">
        <f t="shared" ref="O5:O13" si="2">HEX2DEC(M5)</f>
        <v>20</v>
      </c>
    </row>
    <row r="6" spans="1:15">
      <c r="A6">
        <v>2</v>
      </c>
      <c r="B6" s="3">
        <v>5</v>
      </c>
      <c r="C6" s="3">
        <f t="shared" ref="C6:C24" si="3">A6*B6</f>
        <v>10</v>
      </c>
      <c r="D6" s="3"/>
      <c r="E6" s="3"/>
      <c r="F6" s="3"/>
      <c r="G6" s="3"/>
      <c r="H6" s="4">
        <v>15000</v>
      </c>
      <c r="I6" s="4">
        <f t="shared" ref="I6:I13" si="4">$I$4</f>
        <v>16000000</v>
      </c>
      <c r="J6" s="3">
        <f t="shared" ref="J6:J13" si="5">(I6/H6)-1</f>
        <v>1065.66666666667</v>
      </c>
      <c r="K6" s="3" t="str">
        <f t="shared" si="0"/>
        <v>429</v>
      </c>
      <c r="L6" s="6">
        <v>1</v>
      </c>
      <c r="M6" s="3" t="s">
        <v>10</v>
      </c>
      <c r="N6" s="3">
        <f t="shared" si="1"/>
        <v>1</v>
      </c>
      <c r="O6" s="3">
        <f t="shared" si="2"/>
        <v>143</v>
      </c>
    </row>
    <row r="7" spans="1:15">
      <c r="A7">
        <v>3</v>
      </c>
      <c r="B7" s="3">
        <v>5</v>
      </c>
      <c r="C7" s="3">
        <f t="shared" si="3"/>
        <v>15</v>
      </c>
      <c r="D7" s="3"/>
      <c r="E7" s="3"/>
      <c r="F7" s="3"/>
      <c r="G7" s="3"/>
      <c r="H7" s="4">
        <v>20000</v>
      </c>
      <c r="I7" s="4">
        <f t="shared" si="4"/>
        <v>16000000</v>
      </c>
      <c r="J7" s="3">
        <f t="shared" si="5"/>
        <v>799</v>
      </c>
      <c r="K7" s="3" t="str">
        <f t="shared" si="0"/>
        <v>31F</v>
      </c>
      <c r="L7" s="6">
        <v>1</v>
      </c>
      <c r="M7" s="3" t="s">
        <v>11</v>
      </c>
      <c r="N7" s="3">
        <f t="shared" si="1"/>
        <v>1</v>
      </c>
      <c r="O7" s="3">
        <f t="shared" si="2"/>
        <v>63</v>
      </c>
    </row>
    <row r="8" spans="1:15">
      <c r="A8">
        <v>4</v>
      </c>
      <c r="B8" s="3">
        <v>5</v>
      </c>
      <c r="C8" s="3">
        <f t="shared" si="3"/>
        <v>20</v>
      </c>
      <c r="D8" s="3"/>
      <c r="E8" s="3"/>
      <c r="F8" s="3"/>
      <c r="G8" s="3"/>
      <c r="H8" s="4">
        <v>25000</v>
      </c>
      <c r="I8" s="4">
        <f t="shared" si="4"/>
        <v>16000000</v>
      </c>
      <c r="J8" s="3">
        <f t="shared" si="5"/>
        <v>639</v>
      </c>
      <c r="K8" s="3" t="str">
        <f t="shared" si="0"/>
        <v>27F</v>
      </c>
      <c r="L8" s="6">
        <v>1</v>
      </c>
      <c r="M8" s="3">
        <v>9</v>
      </c>
      <c r="N8" s="3">
        <f t="shared" si="1"/>
        <v>1</v>
      </c>
      <c r="O8" s="3">
        <f t="shared" si="2"/>
        <v>9</v>
      </c>
    </row>
    <row r="9" spans="1:15">
      <c r="A9">
        <v>5</v>
      </c>
      <c r="B9" s="3">
        <v>5</v>
      </c>
      <c r="C9" s="3">
        <f t="shared" si="3"/>
        <v>25</v>
      </c>
      <c r="D9" s="3"/>
      <c r="E9" s="3"/>
      <c r="F9" s="3"/>
      <c r="G9" s="3"/>
      <c r="H9" s="4">
        <v>30000</v>
      </c>
      <c r="I9" s="4">
        <f t="shared" si="4"/>
        <v>16000000</v>
      </c>
      <c r="J9" s="3">
        <f t="shared" si="5"/>
        <v>532.333333333333</v>
      </c>
      <c r="K9" s="3" t="str">
        <f t="shared" si="0"/>
        <v>214</v>
      </c>
      <c r="L9" s="6">
        <v>0</v>
      </c>
      <c r="M9" s="3" t="s">
        <v>12</v>
      </c>
      <c r="N9" s="3">
        <f t="shared" si="1"/>
        <v>0</v>
      </c>
      <c r="O9" s="3">
        <f t="shared" si="2"/>
        <v>227</v>
      </c>
    </row>
    <row r="10" spans="1:15">
      <c r="A10">
        <v>6</v>
      </c>
      <c r="B10" s="3">
        <v>5</v>
      </c>
      <c r="C10" s="3">
        <f t="shared" si="3"/>
        <v>30</v>
      </c>
      <c r="D10" s="3"/>
      <c r="E10" s="3"/>
      <c r="F10" s="3"/>
      <c r="G10" s="3"/>
      <c r="H10" s="4">
        <v>35000</v>
      </c>
      <c r="I10" s="4">
        <f t="shared" si="4"/>
        <v>16000000</v>
      </c>
      <c r="J10" s="3">
        <f t="shared" si="5"/>
        <v>456.142857142857</v>
      </c>
      <c r="K10" s="3" t="str">
        <f t="shared" si="0"/>
        <v>1C8</v>
      </c>
      <c r="L10" s="6">
        <v>0</v>
      </c>
      <c r="M10" s="3" t="s">
        <v>13</v>
      </c>
      <c r="N10" s="3">
        <f t="shared" si="1"/>
        <v>0</v>
      </c>
      <c r="O10" s="3">
        <f t="shared" si="2"/>
        <v>199</v>
      </c>
    </row>
    <row r="11" spans="1:15">
      <c r="A11">
        <v>7</v>
      </c>
      <c r="B11" s="3">
        <v>5</v>
      </c>
      <c r="C11" s="3">
        <f t="shared" si="3"/>
        <v>35</v>
      </c>
      <c r="D11" s="3"/>
      <c r="E11" s="3"/>
      <c r="F11" s="3"/>
      <c r="G11" s="3"/>
      <c r="H11" s="4">
        <v>40000</v>
      </c>
      <c r="I11" s="4">
        <f t="shared" si="4"/>
        <v>16000000</v>
      </c>
      <c r="J11" s="3">
        <f t="shared" si="5"/>
        <v>399</v>
      </c>
      <c r="K11" s="3" t="str">
        <f t="shared" si="0"/>
        <v>18F</v>
      </c>
      <c r="L11" s="6">
        <v>0</v>
      </c>
      <c r="M11" s="3" t="s">
        <v>14</v>
      </c>
      <c r="N11" s="3">
        <f t="shared" si="1"/>
        <v>0</v>
      </c>
      <c r="O11" s="3">
        <f t="shared" si="2"/>
        <v>176</v>
      </c>
    </row>
    <row r="12" spans="1:15">
      <c r="A12">
        <v>8</v>
      </c>
      <c r="B12" s="3">
        <v>5</v>
      </c>
      <c r="C12" s="3">
        <f t="shared" si="3"/>
        <v>40</v>
      </c>
      <c r="D12" s="3"/>
      <c r="E12" s="3"/>
      <c r="F12" s="3"/>
      <c r="G12" s="3"/>
      <c r="H12" s="4">
        <v>45000</v>
      </c>
      <c r="I12" s="4">
        <f t="shared" si="4"/>
        <v>16000000</v>
      </c>
      <c r="J12" s="3">
        <f t="shared" si="5"/>
        <v>354.555555555556</v>
      </c>
      <c r="K12" s="3" t="str">
        <f t="shared" si="0"/>
        <v>162</v>
      </c>
      <c r="L12" s="6">
        <v>0</v>
      </c>
      <c r="M12" s="3" t="s">
        <v>15</v>
      </c>
      <c r="N12" s="3">
        <f t="shared" si="1"/>
        <v>0</v>
      </c>
      <c r="O12" s="3">
        <f t="shared" si="2"/>
        <v>159</v>
      </c>
    </row>
    <row r="13" spans="1:15">
      <c r="A13">
        <v>9</v>
      </c>
      <c r="B13" s="3">
        <v>5</v>
      </c>
      <c r="C13" s="3">
        <f t="shared" si="3"/>
        <v>45</v>
      </c>
      <c r="D13" s="3"/>
      <c r="E13" s="3"/>
      <c r="F13" s="3"/>
      <c r="G13" s="3"/>
      <c r="H13" s="4">
        <v>50000</v>
      </c>
      <c r="I13" s="4">
        <f t="shared" si="4"/>
        <v>16000000</v>
      </c>
      <c r="J13" s="3">
        <f t="shared" si="5"/>
        <v>319</v>
      </c>
      <c r="K13" s="3" t="str">
        <f t="shared" si="0"/>
        <v>13F</v>
      </c>
      <c r="L13" s="6">
        <v>6</v>
      </c>
      <c r="M13" s="3" t="s">
        <v>11</v>
      </c>
      <c r="N13" s="3">
        <f t="shared" si="1"/>
        <v>6</v>
      </c>
      <c r="O13" s="3">
        <f t="shared" si="2"/>
        <v>63</v>
      </c>
    </row>
    <row r="14" spans="1:13">
      <c r="A14">
        <v>10</v>
      </c>
      <c r="B14" s="3">
        <v>5</v>
      </c>
      <c r="C14" s="3">
        <f t="shared" si="3"/>
        <v>50</v>
      </c>
      <c r="D14" s="3"/>
      <c r="E14" s="3"/>
      <c r="F14" s="3"/>
      <c r="G14" s="3"/>
      <c r="H14" s="4">
        <v>55000</v>
      </c>
      <c r="I14" s="4">
        <f t="shared" ref="I14:I21" si="6">$I$4</f>
        <v>16000000</v>
      </c>
      <c r="J14" s="3">
        <f t="shared" ref="J14:J21" si="7">(I14/H14)-1</f>
        <v>289.909090909091</v>
      </c>
      <c r="K14" s="3"/>
      <c r="L14" s="3"/>
      <c r="M14" s="3"/>
    </row>
    <row r="15" spans="1:13">
      <c r="A15">
        <v>11</v>
      </c>
      <c r="B15" s="3">
        <v>5</v>
      </c>
      <c r="C15" s="3">
        <f t="shared" si="3"/>
        <v>55</v>
      </c>
      <c r="D15" s="3"/>
      <c r="E15" s="3"/>
      <c r="F15" s="3"/>
      <c r="G15" s="3"/>
      <c r="H15" s="4">
        <v>60000</v>
      </c>
      <c r="I15" s="4">
        <f t="shared" si="6"/>
        <v>16000000</v>
      </c>
      <c r="J15" s="3">
        <f t="shared" si="7"/>
        <v>265.666666666667</v>
      </c>
      <c r="K15" s="3"/>
      <c r="L15" s="3"/>
      <c r="M15" s="3"/>
    </row>
    <row r="16" spans="1:13">
      <c r="A16">
        <v>12</v>
      </c>
      <c r="B16" s="3">
        <v>5</v>
      </c>
      <c r="C16" s="3">
        <f t="shared" si="3"/>
        <v>60</v>
      </c>
      <c r="D16" s="3"/>
      <c r="E16" s="3"/>
      <c r="F16" s="3"/>
      <c r="G16" s="3"/>
      <c r="H16" s="4">
        <v>65000</v>
      </c>
      <c r="I16" s="4">
        <f t="shared" si="6"/>
        <v>16000000</v>
      </c>
      <c r="J16" s="3">
        <f t="shared" si="7"/>
        <v>245.153846153846</v>
      </c>
      <c r="K16" s="3"/>
      <c r="L16" s="3"/>
      <c r="M16" s="3"/>
    </row>
    <row r="17" spans="1:13">
      <c r="A17">
        <v>13</v>
      </c>
      <c r="B17" s="3">
        <v>5</v>
      </c>
      <c r="C17" s="3">
        <f t="shared" si="3"/>
        <v>65</v>
      </c>
      <c r="D17" s="3"/>
      <c r="E17" s="3"/>
      <c r="F17" s="3"/>
      <c r="G17" s="3"/>
      <c r="H17" s="4">
        <v>70000</v>
      </c>
      <c r="I17" s="4">
        <f t="shared" si="6"/>
        <v>16000000</v>
      </c>
      <c r="J17" s="3">
        <f t="shared" si="7"/>
        <v>227.571428571429</v>
      </c>
      <c r="K17" s="3"/>
      <c r="L17" s="3"/>
      <c r="M17" s="3"/>
    </row>
    <row r="18" spans="1:13">
      <c r="A18">
        <v>14</v>
      </c>
      <c r="B18" s="3">
        <v>5</v>
      </c>
      <c r="C18" s="3">
        <f t="shared" si="3"/>
        <v>70</v>
      </c>
      <c r="D18" s="3"/>
      <c r="E18" s="3"/>
      <c r="F18"/>
      <c r="G18" s="3"/>
      <c r="H18" s="4">
        <v>75000</v>
      </c>
      <c r="I18" s="4">
        <f t="shared" si="6"/>
        <v>16000000</v>
      </c>
      <c r="J18" s="3">
        <f t="shared" si="7"/>
        <v>212.333333333333</v>
      </c>
      <c r="K18" s="3"/>
      <c r="L18" s="3"/>
      <c r="M18" s="3"/>
    </row>
    <row r="19" spans="1:13">
      <c r="A19">
        <v>15</v>
      </c>
      <c r="B19" s="3">
        <v>5</v>
      </c>
      <c r="C19" s="3">
        <f t="shared" si="3"/>
        <v>75</v>
      </c>
      <c r="D19" s="3"/>
      <c r="E19" s="3"/>
      <c r="F19" s="3"/>
      <c r="G19" s="3"/>
      <c r="H19" s="4">
        <v>80000</v>
      </c>
      <c r="I19" s="4">
        <f t="shared" si="6"/>
        <v>16000000</v>
      </c>
      <c r="J19" s="3">
        <f t="shared" si="7"/>
        <v>199</v>
      </c>
      <c r="K19" s="3"/>
      <c r="L19" s="3"/>
      <c r="M19" s="3"/>
    </row>
    <row r="20" spans="1:13">
      <c r="A20">
        <v>16</v>
      </c>
      <c r="B20" s="3">
        <v>5</v>
      </c>
      <c r="C20" s="3">
        <f t="shared" si="3"/>
        <v>80</v>
      </c>
      <c r="D20" s="3"/>
      <c r="E20" s="3"/>
      <c r="F20" s="3"/>
      <c r="G20" s="3"/>
      <c r="H20" s="4">
        <v>85000</v>
      </c>
      <c r="I20" s="4">
        <f t="shared" si="6"/>
        <v>16000000</v>
      </c>
      <c r="J20" s="3">
        <f t="shared" si="7"/>
        <v>187.235294117647</v>
      </c>
      <c r="K20" s="3"/>
      <c r="L20" s="3"/>
      <c r="M20" s="3"/>
    </row>
    <row r="21" spans="1:13">
      <c r="A21">
        <v>17</v>
      </c>
      <c r="B21" s="3">
        <v>5</v>
      </c>
      <c r="C21" s="3">
        <f t="shared" si="3"/>
        <v>85</v>
      </c>
      <c r="D21" s="3"/>
      <c r="E21" s="3"/>
      <c r="F21" s="3"/>
      <c r="G21" s="3"/>
      <c r="H21" s="4">
        <v>90000</v>
      </c>
      <c r="I21" s="4">
        <f t="shared" si="6"/>
        <v>16000000</v>
      </c>
      <c r="J21" s="3">
        <f t="shared" si="7"/>
        <v>176.777777777778</v>
      </c>
      <c r="K21" s="3"/>
      <c r="L21" s="3"/>
      <c r="M21" s="3"/>
    </row>
    <row r="22" spans="1:13">
      <c r="A22">
        <v>18</v>
      </c>
      <c r="B22" s="3">
        <v>5</v>
      </c>
      <c r="C22" s="3">
        <f t="shared" si="3"/>
        <v>90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>
        <v>19</v>
      </c>
      <c r="B23" s="3">
        <v>5</v>
      </c>
      <c r="C23" s="3">
        <f t="shared" si="3"/>
        <v>95</v>
      </c>
      <c r="D23" s="3"/>
      <c r="E23" s="3"/>
      <c r="F23" s="3"/>
      <c r="G23" s="3"/>
      <c r="H23" s="3"/>
      <c r="I23" s="3"/>
      <c r="J23" s="3" t="s">
        <v>16</v>
      </c>
      <c r="K23" s="3"/>
      <c r="L23" s="3"/>
      <c r="M23" s="3"/>
    </row>
    <row r="24" spans="1:13">
      <c r="A24">
        <v>20</v>
      </c>
      <c r="B24" s="3">
        <v>5</v>
      </c>
      <c r="C24" s="3">
        <f>A24*B24</f>
        <v>100</v>
      </c>
      <c r="D24" s="3"/>
      <c r="E24" s="3"/>
      <c r="F24" s="3"/>
      <c r="G24" s="3"/>
      <c r="H24" s="3"/>
      <c r="I24" s="3"/>
      <c r="J24" s="7"/>
      <c r="K24" s="7"/>
      <c r="L24" s="7"/>
      <c r="M24" s="3"/>
    </row>
    <row r="25" spans="10:12">
      <c r="J25" s="7" t="s">
        <v>17</v>
      </c>
      <c r="K25" s="7"/>
      <c r="L25" s="7"/>
    </row>
    <row r="26" spans="10:12">
      <c r="J26" s="7"/>
      <c r="K26" s="7"/>
      <c r="L26" s="7"/>
    </row>
    <row r="27" spans="10:12">
      <c r="J27" s="7"/>
      <c r="K27" s="7"/>
      <c r="L27" s="7"/>
    </row>
    <row r="28" spans="10:10">
      <c r="J28" t="s">
        <v>18</v>
      </c>
    </row>
  </sheetData>
  <sortState ref="F4:F13">
    <sortCondition ref="F13"/>
  </sortState>
  <mergeCells count="1">
    <mergeCell ref="J23:L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Bintang</dc:creator>
  <cp:lastModifiedBy>digiace</cp:lastModifiedBy>
  <dcterms:created xsi:type="dcterms:W3CDTF">2014-07-13T17:52:00Z</dcterms:created>
  <dcterms:modified xsi:type="dcterms:W3CDTF">2021-07-16T17:35:08Z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