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ul\Dropbox\FIME\6to semestre\Selected topics of optimization\Cd\STSP\Part 5 - Final\"/>
    </mc:Choice>
  </mc:AlternateContent>
  <bookViews>
    <workbookView xWindow="0" yWindow="0" windowWidth="19440" windowHeight="9396" activeTab="6"/>
  </bookViews>
  <sheets>
    <sheet name="k-2" sheetId="3" r:id="rId1"/>
    <sheet name="k-3" sheetId="4" r:id="rId2"/>
    <sheet name="k-4" sheetId="5" r:id="rId3"/>
    <sheet name="k-5" sheetId="6" r:id="rId4"/>
    <sheet name="tout" sheetId="8" r:id="rId5"/>
    <sheet name="vanilla-k" sheetId="9" r:id="rId6"/>
    <sheet name="vanilla-alpha" sheetId="10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0" i="10" l="1"/>
  <c r="N102" i="10" s="1"/>
  <c r="J102" i="10"/>
  <c r="J99" i="10"/>
  <c r="O102" i="10"/>
  <c r="L102" i="10"/>
  <c r="M102" i="10"/>
  <c r="L99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6" i="10"/>
  <c r="I99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N100" i="10"/>
  <c r="N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7" i="10"/>
  <c r="O76" i="10"/>
  <c r="O75" i="10"/>
  <c r="O74" i="10"/>
  <c r="O73" i="10"/>
  <c r="O72" i="10"/>
  <c r="O71" i="10"/>
  <c r="O70" i="10"/>
  <c r="O69" i="10"/>
  <c r="O68" i="10"/>
  <c r="O67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J99" i="9"/>
  <c r="M102" i="9"/>
  <c r="J100" i="9"/>
  <c r="N102" i="9" s="1"/>
  <c r="L102" i="9"/>
  <c r="K102" i="9"/>
  <c r="J102" i="9"/>
  <c r="I99" i="9"/>
  <c r="N9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79" i="9"/>
  <c r="N68" i="9"/>
  <c r="N69" i="9"/>
  <c r="N70" i="9"/>
  <c r="N71" i="9"/>
  <c r="N72" i="9"/>
  <c r="N73" i="9"/>
  <c r="N74" i="9"/>
  <c r="N75" i="9"/>
  <c r="N76" i="9"/>
  <c r="N77" i="9"/>
  <c r="N67" i="9"/>
  <c r="N65" i="9"/>
  <c r="N51" i="9"/>
  <c r="N49" i="9"/>
  <c r="N50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48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6" i="9"/>
  <c r="M100" i="9"/>
  <c r="M9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79" i="9"/>
  <c r="I68" i="9"/>
  <c r="I69" i="9"/>
  <c r="I70" i="9"/>
  <c r="I71" i="9"/>
  <c r="I72" i="9"/>
  <c r="I73" i="9"/>
  <c r="I74" i="9"/>
  <c r="I75" i="9"/>
  <c r="I76" i="9"/>
  <c r="I77" i="9"/>
  <c r="I67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48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21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6" i="9"/>
  <c r="Q97" i="4"/>
  <c r="Q94" i="4"/>
  <c r="O99" i="10" l="1"/>
  <c r="K102" i="10" s="1"/>
  <c r="Q93" i="4"/>
  <c r="J11" i="8"/>
  <c r="I11" i="8"/>
  <c r="J10" i="8"/>
  <c r="I10" i="8"/>
  <c r="F10" i="8"/>
  <c r="E10" i="8"/>
  <c r="R97" i="6"/>
  <c r="Q97" i="6"/>
  <c r="P97" i="6"/>
  <c r="O97" i="6"/>
  <c r="N97" i="6"/>
  <c r="L95" i="6"/>
  <c r="M94" i="6"/>
  <c r="M97" i="6" s="1"/>
  <c r="L94" i="6"/>
  <c r="Q97" i="5"/>
  <c r="P97" i="5"/>
  <c r="O97" i="5"/>
  <c r="N97" i="5"/>
  <c r="L95" i="5"/>
  <c r="R97" i="5" s="1"/>
  <c r="M94" i="5"/>
  <c r="M97" i="5" s="1"/>
  <c r="L94" i="5"/>
  <c r="L95" i="4"/>
  <c r="M94" i="4"/>
  <c r="M97" i="4" s="1"/>
  <c r="L94" i="4"/>
  <c r="R97" i="4" s="1"/>
  <c r="M97" i="3"/>
  <c r="M94" i="3"/>
  <c r="P97" i="3"/>
  <c r="O97" i="3"/>
  <c r="N97" i="3"/>
  <c r="Q97" i="3"/>
  <c r="L95" i="3"/>
  <c r="R97" i="3" s="1"/>
  <c r="L94" i="3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93" i="6" s="1"/>
  <c r="O4" i="6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93" i="5" s="1"/>
  <c r="O4" i="5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5" i="4"/>
  <c r="O6" i="4"/>
  <c r="O7" i="4"/>
  <c r="O8" i="4"/>
  <c r="O4" i="4"/>
  <c r="R7" i="4"/>
  <c r="R91" i="4"/>
  <c r="Q92" i="3"/>
  <c r="Q4" i="3"/>
  <c r="O93" i="4" l="1"/>
  <c r="P97" i="4" s="1"/>
  <c r="R36" i="4"/>
  <c r="Q92" i="6" l="1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R92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6" i="4"/>
  <c r="R5" i="4"/>
  <c r="R4" i="4"/>
  <c r="O97" i="4" s="1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R93" i="4" l="1"/>
  <c r="N97" i="4" s="1"/>
  <c r="Q93" i="6"/>
  <c r="Q93" i="5"/>
  <c r="Q93" i="3"/>
</calcChain>
</file>

<file path=xl/sharedStrings.xml><?xml version="1.0" encoding="utf-8"?>
<sst xmlns="http://schemas.openxmlformats.org/spreadsheetml/2006/main" count="680" uniqueCount="380">
  <si>
    <t>Instance</t>
  </si>
  <si>
    <t>Total time (s)</t>
  </si>
  <si>
    <t>Constructive Heuristic</t>
  </si>
  <si>
    <t>Local Search</t>
  </si>
  <si>
    <t>K-best &amp; α (best result out of 1000)</t>
  </si>
  <si>
    <t>Profit</t>
  </si>
  <si>
    <t>Cost</t>
  </si>
  <si>
    <t>Time (s)</t>
  </si>
  <si>
    <t>Improvement (%)</t>
  </si>
  <si>
    <t>α</t>
  </si>
  <si>
    <t>set_64_1_15.txt</t>
  </si>
  <si>
    <t>set_64_1_20.txt</t>
  </si>
  <si>
    <t>set_64_1_25.txt</t>
  </si>
  <si>
    <t>set_64_1_30.txt</t>
  </si>
  <si>
    <t>set_64_1_35.txt</t>
  </si>
  <si>
    <t>set_64_1_40.txt</t>
  </si>
  <si>
    <t>set_64_1_45.txt</t>
  </si>
  <si>
    <t>set_64_1_50.txt</t>
  </si>
  <si>
    <t>set_64_1_55.txt</t>
  </si>
  <si>
    <t>set_64_1_60.txt</t>
  </si>
  <si>
    <t>set_64_1_65.txt</t>
  </si>
  <si>
    <t>set_64_1_70.txt</t>
  </si>
  <si>
    <t>set_64_1_75.txt</t>
  </si>
  <si>
    <t>set_64_1_80.txt</t>
  </si>
  <si>
    <t>set_66_1_005.txt</t>
  </si>
  <si>
    <t>set_66_1_010.txt</t>
  </si>
  <si>
    <t>set_66_1_015.txt</t>
  </si>
  <si>
    <t>set_66_1_020.txt</t>
  </si>
  <si>
    <t>set_66_1_025.txt</t>
  </si>
  <si>
    <t>set_66_1_030.txt</t>
  </si>
  <si>
    <t>set_66_1_035.txt</t>
  </si>
  <si>
    <t>set_66_1_040.txt</t>
  </si>
  <si>
    <t>set_66_1_045.txt</t>
  </si>
  <si>
    <t>set_66_1_050.txt</t>
  </si>
  <si>
    <t>set_66_1_055.txt</t>
  </si>
  <si>
    <t>set_66_1_060.txt</t>
  </si>
  <si>
    <t>set_66_1_065.txt</t>
  </si>
  <si>
    <t>set_66_1_070.txt</t>
  </si>
  <si>
    <t>set_66_1_075.txt</t>
  </si>
  <si>
    <t>set_66_1_080.txt</t>
  </si>
  <si>
    <t>set_66_1_085.txt</t>
  </si>
  <si>
    <t>set_66_1_090.txt</t>
  </si>
  <si>
    <t>set_66_1_095.txt</t>
  </si>
  <si>
    <t>set_66_1_100.txt</t>
  </si>
  <si>
    <t>set_66_1_105.txt</t>
  </si>
  <si>
    <t>set_66_1_110.txt</t>
  </si>
  <si>
    <t>set_66_1_115.txt</t>
  </si>
  <si>
    <t>set_66_1_120.txt</t>
  </si>
  <si>
    <t>set_66_1_125.txt</t>
  </si>
  <si>
    <t>set_66_1_130.txt</t>
  </si>
  <si>
    <t>tsiligirides_problem_1_budget_05.txt</t>
  </si>
  <si>
    <t>tsiligirides_problem_1_budget_10.txt</t>
  </si>
  <si>
    <t>tsiligirides_problem_1_budget_15.txt</t>
  </si>
  <si>
    <t>tsiligirides_problem_1_budget_20.txt</t>
  </si>
  <si>
    <t>tsiligirides_problem_1_budget_25.txt</t>
  </si>
  <si>
    <t>tsiligirides_problem_1_budget_30.txt</t>
  </si>
  <si>
    <t>tsiligirides_problem_1_budget_35.txt</t>
  </si>
  <si>
    <t>tsiligirides_problem_1_budget_40.txt</t>
  </si>
  <si>
    <t>tsiligirides_problem_1_budget_46.txt</t>
  </si>
  <si>
    <t>tsiligirides_problem_1_budget_50.txt</t>
  </si>
  <si>
    <t>tsiligirides_problem_1_budget_55.txt</t>
  </si>
  <si>
    <t>tsiligirides_problem_1_budget_60.txt</t>
  </si>
  <si>
    <t>tsiligirides_problem_1_budget_65.txt</t>
  </si>
  <si>
    <t>tsiligirides_problem_1_budget_70.txt</t>
  </si>
  <si>
    <t>tsiligirides_problem_1_budget_73.txt</t>
  </si>
  <si>
    <t>tsiligirides_problem_1_budget_75.txt</t>
  </si>
  <si>
    <t>tsiligirides_problem_1_budget_80.txt</t>
  </si>
  <si>
    <t>tsiligirides_problem_1_budget_85.txt</t>
  </si>
  <si>
    <t>tsiligirides_problem_2_budget_15.txt</t>
  </si>
  <si>
    <t>tsiligirides_problem_2_budget_20.txt</t>
  </si>
  <si>
    <t>tsiligirides_problem_2_budget_23.txt</t>
  </si>
  <si>
    <t>tsiligirides_problem_2_budget_25.txt</t>
  </si>
  <si>
    <t>tsiligirides_problem_2_budget_27.txt</t>
  </si>
  <si>
    <t>tsiligirides_problem_2_budget_30.txt</t>
  </si>
  <si>
    <t>tsiligirides_problem_2_budget_32.txt</t>
  </si>
  <si>
    <t>tsiligirides_problem_2_budget_35.txt</t>
  </si>
  <si>
    <t>tsiligirides_problem_2_budget_38.txt</t>
  </si>
  <si>
    <t>tsiligirides_problem_2_budget_40.txt</t>
  </si>
  <si>
    <t>tsiligirides_problem_2_budget_45.txt</t>
  </si>
  <si>
    <t>tsiligirides_problem_3_budget_015.txt</t>
  </si>
  <si>
    <t>tsiligirides_problem_3_budget_020.txt</t>
  </si>
  <si>
    <t>tsiligirides_problem_3_budget_025.txt</t>
  </si>
  <si>
    <t>tsiligirides_problem_3_budget_030.txt</t>
  </si>
  <si>
    <t>tsiligirides_problem_3_budget_035.txt</t>
  </si>
  <si>
    <t>tsiligirides_problem_3_budget_040.txt</t>
  </si>
  <si>
    <t>tsiligirides_problem_3_budget_045.txt</t>
  </si>
  <si>
    <t>tsiligirides_problem_3_budget_050.txt</t>
  </si>
  <si>
    <t>tsiligirides_problem_3_budget_055.txt</t>
  </si>
  <si>
    <t>tsiligirides_problem_3_budget_060.txt</t>
  </si>
  <si>
    <t>tsiligirides_problem_3_budget_065.txt</t>
  </si>
  <si>
    <t>tsiligirides_problem_3_budget_070.txt</t>
  </si>
  <si>
    <t>tsiligirides_problem_3_budget_075.txt</t>
  </si>
  <si>
    <t>tsiligirides_problem_3_budget_080.txt</t>
  </si>
  <si>
    <t>tsiligirides_problem_3_budget_085.txt</t>
  </si>
  <si>
    <t>tsiligirides_problem_3_budget_090.txt</t>
  </si>
  <si>
    <t>tsiligirides_problem_3_budget_095.txt</t>
  </si>
  <si>
    <t>tsiligirides_problem_3_budget_100.txt</t>
  </si>
  <si>
    <t>tsiligirides_problem_3_budget_105.txt</t>
  </si>
  <si>
    <t>tsiligirides_problem_3_budget_110.txt</t>
  </si>
  <si>
    <t>K</t>
  </si>
  <si>
    <t>Average deviation from kbest know (%)</t>
  </si>
  <si>
    <t>best known solutions</t>
  </si>
  <si>
    <t>Average time(s)</t>
  </si>
  <si>
    <t>Mode of Alpha from improved solutions</t>
  </si>
  <si>
    <t>Average improvement from Local Search (%)</t>
  </si>
  <si>
    <t>Average deviation from best know (%)</t>
  </si>
  <si>
    <r>
      <t>B</t>
    </r>
    <r>
      <rPr>
        <sz val="11"/>
        <color theme="1"/>
        <rFont val="Arial"/>
        <family val="2"/>
      </rPr>
      <t>est known solutions</t>
    </r>
  </si>
  <si>
    <t>a improved</t>
  </si>
  <si>
    <t>% deviation</t>
  </si>
  <si>
    <t>Chao</t>
  </si>
  <si>
    <t>K-best ( K = 3) &amp; α (best result out of 1000)</t>
  </si>
  <si>
    <t>set 64</t>
  </si>
  <si>
    <t>set_66_005</t>
  </si>
  <si>
    <t>set_66_010</t>
  </si>
  <si>
    <t>set_66_015</t>
  </si>
  <si>
    <t>set_66_020</t>
  </si>
  <si>
    <t>set_66_025</t>
  </si>
  <si>
    <t>set_66_030</t>
  </si>
  <si>
    <t>set_66_035</t>
  </si>
  <si>
    <t>set_66_040</t>
  </si>
  <si>
    <t>set_66_045</t>
  </si>
  <si>
    <t>set_66_050</t>
  </si>
  <si>
    <t>set_66_055</t>
  </si>
  <si>
    <t>set_66_060</t>
  </si>
  <si>
    <t>set_66_065</t>
  </si>
  <si>
    <t>set_66_070</t>
  </si>
  <si>
    <t>set_66_075</t>
  </si>
  <si>
    <t>set_66_080</t>
  </si>
  <si>
    <t>set_66_085</t>
  </si>
  <si>
    <t>set_66_090</t>
  </si>
  <si>
    <t>set_66_095</t>
  </si>
  <si>
    <t>set_66_100</t>
  </si>
  <si>
    <t>set_66_105</t>
  </si>
  <si>
    <t>set_66_110</t>
  </si>
  <si>
    <t>set_66_115</t>
  </si>
  <si>
    <t>set_66_120</t>
  </si>
  <si>
    <t>set_66_125</t>
  </si>
  <si>
    <t>set_66_130</t>
  </si>
  <si>
    <t>tsiligirides_problem_budget_05</t>
  </si>
  <si>
    <t>tsiligirides_problem_budget_10</t>
  </si>
  <si>
    <t>tsiligirides_problem_budget_15</t>
  </si>
  <si>
    <t>tsiligirides_problem_budget_20</t>
  </si>
  <si>
    <t>tsiligirides_problem_budget_25</t>
  </si>
  <si>
    <t>tsiligirides_problem_budget_30</t>
  </si>
  <si>
    <t>tsiligirides_problem_budget_35</t>
  </si>
  <si>
    <t>tsiligirides_problem_budget_40</t>
  </si>
  <si>
    <t>tsiligirides_problem_budget_46</t>
  </si>
  <si>
    <t>tsiligirides_problem_budget_50</t>
  </si>
  <si>
    <t>tsiligirides_problem_budget_55</t>
  </si>
  <si>
    <t>tsiligirides_problem_budget_60</t>
  </si>
  <si>
    <t>tsiligirides_problem_budget_65</t>
  </si>
  <si>
    <t>tsiligirides_problem_budget_70</t>
  </si>
  <si>
    <t>tsiligirides_problem_budget_73</t>
  </si>
  <si>
    <t>tsiligirides_problem_budget_75</t>
  </si>
  <si>
    <t>tsiligirides_problem_budget_80</t>
  </si>
  <si>
    <t>tsiligirides_problem_budget_85</t>
  </si>
  <si>
    <t>tsiligirides_problem_2_budget_15</t>
  </si>
  <si>
    <t>tsiligirides_problem_2_budget_20</t>
  </si>
  <si>
    <t>tsiligirides_problem_2_budget_23</t>
  </si>
  <si>
    <t>tsiligirides_problem_2_budget_25</t>
  </si>
  <si>
    <t>tsiligirides_problem_2_budget_27</t>
  </si>
  <si>
    <t>tsiligirides_problem_2_budget_30</t>
  </si>
  <si>
    <t>tsiligirides_problem_2_budget_32</t>
  </si>
  <si>
    <t>tsiligirides_problem_2_budget_35</t>
  </si>
  <si>
    <t>tsiligirides_problem_2_budget_38</t>
  </si>
  <si>
    <t>tsiligirides_problem_2_budget_40</t>
  </si>
  <si>
    <t>tsiligirides_problem_2_budget_45</t>
  </si>
  <si>
    <t>tsiligirides_problem_3_budget_015</t>
  </si>
  <si>
    <t>tsiligirides_problem_3_budget_020</t>
  </si>
  <si>
    <t>tsiligirides_problem_3_budget_025</t>
  </si>
  <si>
    <t>tsiligirides_problem_3_budget_030</t>
  </si>
  <si>
    <t>tsiligirides_problem_3_budget_035</t>
  </si>
  <si>
    <t>tsiligirides_problem_3_budget_040</t>
  </si>
  <si>
    <t>tsiligirides_problem_3_budget_045</t>
  </si>
  <si>
    <t>tsiligirides_problem_3_budget_050</t>
  </si>
  <si>
    <t>tsiligirides_problem_3_budget_055</t>
  </si>
  <si>
    <t>tsiligirides_problem_3_budget_060</t>
  </si>
  <si>
    <t>tsiligirides_problem_3_budget_065</t>
  </si>
  <si>
    <t>tsiligirides_problem_3_budget_070</t>
  </si>
  <si>
    <t>tsiligirides_problem_3_budget_075</t>
  </si>
  <si>
    <t>tsiligirides_problem_3_budget_080</t>
  </si>
  <si>
    <t>tsiligirides_problem_3_budget_085</t>
  </si>
  <si>
    <t>tsiligirides_problem_3_budget_090</t>
  </si>
  <si>
    <t>tsiligirides_problem_3_budget_095</t>
  </si>
  <si>
    <t>tsiligirides_problem_3_budget_100</t>
  </si>
  <si>
    <t>tsiligirides_problem_3_budget_105</t>
  </si>
  <si>
    <t>tsiligirides_problem_3_budget_110</t>
  </si>
  <si>
    <t>set_64_1_15</t>
  </si>
  <si>
    <t>set_64_1_20</t>
  </si>
  <si>
    <t>set_64_1_25</t>
  </si>
  <si>
    <t>set_64_1_30</t>
  </si>
  <si>
    <t>set_64_1_35</t>
  </si>
  <si>
    <t>set_64_1_40</t>
  </si>
  <si>
    <t>set_64_1_45</t>
  </si>
  <si>
    <t>set_64_1_50</t>
  </si>
  <si>
    <t>set_64_1_55</t>
  </si>
  <si>
    <t>set_64_1_60</t>
  </si>
  <si>
    <t>set_64_1_65</t>
  </si>
  <si>
    <t>set_64_1_70</t>
  </si>
  <si>
    <t>set_64_1_75</t>
  </si>
  <si>
    <t>set_64_1_80</t>
  </si>
  <si>
    <t>set_66_1_005</t>
  </si>
  <si>
    <t>set_66_1_010</t>
  </si>
  <si>
    <t>set_66_1_015</t>
  </si>
  <si>
    <t>set_66_1_020</t>
  </si>
  <si>
    <t>set_66_1_025</t>
  </si>
  <si>
    <t>set_66_1_030</t>
  </si>
  <si>
    <t>set_66_1_035</t>
  </si>
  <si>
    <t>set_66_1_040</t>
  </si>
  <si>
    <t>set_66_1_045</t>
  </si>
  <si>
    <t>set_66_1_050</t>
  </si>
  <si>
    <t>set_66_1_055</t>
  </si>
  <si>
    <t>set_66_1_060</t>
  </si>
  <si>
    <t>set_66_1_065</t>
  </si>
  <si>
    <t>set_66_1_070</t>
  </si>
  <si>
    <t>set_66_1_075</t>
  </si>
  <si>
    <t>set_66_1_080</t>
  </si>
  <si>
    <t>set_66_1_085</t>
  </si>
  <si>
    <t>set_66_1_090</t>
  </si>
  <si>
    <t>set_66_1_095</t>
  </si>
  <si>
    <t>set_66_1_100</t>
  </si>
  <si>
    <t>set_66_1_105</t>
  </si>
  <si>
    <t>set_66_1_110</t>
  </si>
  <si>
    <t>set_66_1_115</t>
  </si>
  <si>
    <t>set_66_1_120</t>
  </si>
  <si>
    <t>set_66_1_125</t>
  </si>
  <si>
    <t>set_66_1_130</t>
  </si>
  <si>
    <t>tsiligirides_p_1_b_05</t>
  </si>
  <si>
    <t>tsiligirides_p_1_b_10</t>
  </si>
  <si>
    <t>tsiligirides_p_1_b_15</t>
  </si>
  <si>
    <t>tsiligirides_p_1_b_20</t>
  </si>
  <si>
    <t>tsiligirides_p_1_b_25</t>
  </si>
  <si>
    <t>tsiligirides_p_1_b_30</t>
  </si>
  <si>
    <t>tsiligirides_p_1_b_35</t>
  </si>
  <si>
    <t>tsiligirides_p_1_b_40</t>
  </si>
  <si>
    <t>tsiligirides_p_1_b_46</t>
  </si>
  <si>
    <t>tsiligirides_p_1_b_50</t>
  </si>
  <si>
    <t>tsiligirides_p_1_b_55</t>
  </si>
  <si>
    <t>tsiligirides_p_1_b_60</t>
  </si>
  <si>
    <t>tsiligirides_p_1_b_65</t>
  </si>
  <si>
    <t>tsiligirides_p_1_b_70</t>
  </si>
  <si>
    <t>tsiligirides_p_1_b_73</t>
  </si>
  <si>
    <t>tsiligirides_p_1_b_75</t>
  </si>
  <si>
    <t>tsiligirides_p_1_b_80</t>
  </si>
  <si>
    <t>tsiligirides_p_1_b_85</t>
  </si>
  <si>
    <t>tsiligirides_p_2_b_15</t>
  </si>
  <si>
    <t>tsiligirides_p_2_b_20</t>
  </si>
  <si>
    <t>tsiligirides_p_2_b_23</t>
  </si>
  <si>
    <t>tsiligirides_p_2_b_25</t>
  </si>
  <si>
    <t>tsiligirides_p_2_b_27</t>
  </si>
  <si>
    <t>tsiligirides_p_2_b_30</t>
  </si>
  <si>
    <t>tsiligirides_p_2_b_32</t>
  </si>
  <si>
    <t>tsiligirides_p_2_b_35</t>
  </si>
  <si>
    <t>tsiligirides_p_2_b_38</t>
  </si>
  <si>
    <t>tsiligirides_p_2_b_40</t>
  </si>
  <si>
    <t>tsiligirides_p_2_b_45</t>
  </si>
  <si>
    <t>tsiligirides_p_3_b_015</t>
  </si>
  <si>
    <t>tsiligirides_p_3_b_020</t>
  </si>
  <si>
    <t>tsiligirides_p_3_b_025</t>
  </si>
  <si>
    <t>tsiligirides_p_3_b_030</t>
  </si>
  <si>
    <t>tsiligirides_p_3_b_035</t>
  </si>
  <si>
    <t>tsiligirides_p_3_b_040</t>
  </si>
  <si>
    <t>tsiligirides_p_3_b_045</t>
  </si>
  <si>
    <t>tsiligirides_p_3_b_050</t>
  </si>
  <si>
    <t>tsiligirides_p_3_b_055</t>
  </si>
  <si>
    <t>tsiligirides_p_3_b_060</t>
  </si>
  <si>
    <t>tsiligirides_p_3_b_065</t>
  </si>
  <si>
    <t>tsiligirides_p_3_b_070</t>
  </si>
  <si>
    <t>tsiligirides_p_3_b_075</t>
  </si>
  <si>
    <t>tsiligirides_p_3_b_080</t>
  </si>
  <si>
    <t>tsiligirides_p_3_b_085</t>
  </si>
  <si>
    <t>tsiligirides_p_3_b_090</t>
  </si>
  <si>
    <t>tsiligirides_p_3_b_095</t>
  </si>
  <si>
    <t>tsiligirides_p_3_b_100</t>
  </si>
  <si>
    <t>tsiligirides_p_3_b_105</t>
  </si>
  <si>
    <t>tsiligirides_p_3_b_110</t>
  </si>
  <si>
    <t>INSTANCE</t>
  </si>
  <si>
    <t>ORIGINAL PROFIT</t>
  </si>
  <si>
    <t>ORIGINAL COST</t>
  </si>
  <si>
    <t>IMPROVED COST</t>
  </si>
  <si>
    <t>TOTAL TIME (s)</t>
  </si>
  <si>
    <t>set_64</t>
  </si>
  <si>
    <t>1_15</t>
  </si>
  <si>
    <t>1_20</t>
  </si>
  <si>
    <t>1_25</t>
  </si>
  <si>
    <t>1_30</t>
  </si>
  <si>
    <t>1_35</t>
  </si>
  <si>
    <t>1_40</t>
  </si>
  <si>
    <t>1_45</t>
  </si>
  <si>
    <t>1_50</t>
  </si>
  <si>
    <t>1_55</t>
  </si>
  <si>
    <t>1_60</t>
  </si>
  <si>
    <t>1_65</t>
  </si>
  <si>
    <t>1_70</t>
  </si>
  <si>
    <t>1_75</t>
  </si>
  <si>
    <t>1_80</t>
  </si>
  <si>
    <t>set_66</t>
  </si>
  <si>
    <t>1_005</t>
  </si>
  <si>
    <t>1_010</t>
  </si>
  <si>
    <t>1_015</t>
  </si>
  <si>
    <t>1_020</t>
  </si>
  <si>
    <t>1_025</t>
  </si>
  <si>
    <t>1_030</t>
  </si>
  <si>
    <t>1_035</t>
  </si>
  <si>
    <t>1_040</t>
  </si>
  <si>
    <t>1_045</t>
  </si>
  <si>
    <t>1_050</t>
  </si>
  <si>
    <t>1_055</t>
  </si>
  <si>
    <t>1_060</t>
  </si>
  <si>
    <t>1_065</t>
  </si>
  <si>
    <t>1_070</t>
  </si>
  <si>
    <t>1_075</t>
  </si>
  <si>
    <t>1_080</t>
  </si>
  <si>
    <t>1_085</t>
  </si>
  <si>
    <t>1_090</t>
  </si>
  <si>
    <t>1_095</t>
  </si>
  <si>
    <t>1_100</t>
  </si>
  <si>
    <t>1_105</t>
  </si>
  <si>
    <t>1_110</t>
  </si>
  <si>
    <t>1_115</t>
  </si>
  <si>
    <t>1_120</t>
  </si>
  <si>
    <t>1_125</t>
  </si>
  <si>
    <t>1_130</t>
  </si>
  <si>
    <t>tsiligirides_problem_1</t>
  </si>
  <si>
    <t>budget_05</t>
  </si>
  <si>
    <t>budget_10</t>
  </si>
  <si>
    <t>budget_15</t>
  </si>
  <si>
    <t>budget_20</t>
  </si>
  <si>
    <t>budget_25</t>
  </si>
  <si>
    <t>budget_30</t>
  </si>
  <si>
    <t>budget_35</t>
  </si>
  <si>
    <t>budget_40</t>
  </si>
  <si>
    <t>budget_46</t>
  </si>
  <si>
    <t>budget_50</t>
  </si>
  <si>
    <t>budget_55</t>
  </si>
  <si>
    <t>budget_60</t>
  </si>
  <si>
    <t>budget_65</t>
  </si>
  <si>
    <t>budget_70</t>
  </si>
  <si>
    <t>budget_73</t>
  </si>
  <si>
    <t>budget_75</t>
  </si>
  <si>
    <t>budget_80</t>
  </si>
  <si>
    <t>budget_85</t>
  </si>
  <si>
    <t>tsiligirides_problem_2</t>
  </si>
  <si>
    <t>budget_23</t>
  </si>
  <si>
    <t>budget_27</t>
  </si>
  <si>
    <t>budget_32</t>
  </si>
  <si>
    <t>budget_38</t>
  </si>
  <si>
    <t>budget_45</t>
  </si>
  <si>
    <t>tsiligirides_problem_3</t>
  </si>
  <si>
    <t>budget_015</t>
  </si>
  <si>
    <t>budget_020</t>
  </si>
  <si>
    <t>budget_025</t>
  </si>
  <si>
    <t>budget_030</t>
  </si>
  <si>
    <t>budget_035</t>
  </si>
  <si>
    <t>budget_040</t>
  </si>
  <si>
    <t>budget_045</t>
  </si>
  <si>
    <t>budget_050</t>
  </si>
  <si>
    <t>budget_055</t>
  </si>
  <si>
    <t>budget_060</t>
  </si>
  <si>
    <t>budget_065</t>
  </si>
  <si>
    <t>budget_070</t>
  </si>
  <si>
    <t>budget_075</t>
  </si>
  <si>
    <t>budget_080</t>
  </si>
  <si>
    <t>budget_085</t>
  </si>
  <si>
    <t>budget_090</t>
  </si>
  <si>
    <t>budget_095</t>
  </si>
  <si>
    <t>budget_100</t>
  </si>
  <si>
    <t>budget_105</t>
  </si>
  <si>
    <t>budget_110</t>
  </si>
  <si>
    <t>LOCAL SEARCH</t>
  </si>
  <si>
    <t>PROFIT</t>
  </si>
  <si>
    <t>CONSTRUCTIVE</t>
  </si>
  <si>
    <t>RISE (%)</t>
  </si>
  <si>
    <t>COST</t>
  </si>
  <si>
    <t xml:space="preserve">K-BEST </t>
  </si>
  <si>
    <t>alpha reactive</t>
  </si>
  <si>
    <t>Rise (%)</t>
  </si>
  <si>
    <t>Total Time (S)</t>
  </si>
  <si>
    <t>Alpha</t>
  </si>
  <si>
    <t>alpha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</si>
</sst>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2" fillId="0" borderId="1" xfId="0" applyFont="1" applyBorder="1" applyAlignment="1">
      <alignment horizontal="justify" vertical="center"/>
    </xf>
    <xf numFmtId="0" fontId="2" fillId="0" borderId="2" xfId="0" applyFont="1" applyBorder="1" applyAlignment="1">
      <alignment horizontal="justify" vertical="center"/>
    </xf>
    <xf numFmtId="0" fontId="1" fillId="0" borderId="2" xfId="0" applyFont="1" applyBorder="1" applyAlignment="1">
      <alignment horizontal="justify" vertical="center"/>
    </xf>
    <xf numFmtId="0" fontId="0" fillId="0" borderId="0" xfId="0" applyFill="1"/>
    <xf numFmtId="0" fontId="3" fillId="0" borderId="0" xfId="0" applyFont="1" applyFill="1"/>
    <xf numFmtId="2" fontId="0" fillId="0" borderId="0" xfId="0" applyNumberFormat="1" applyFill="1"/>
    <xf numFmtId="0" fontId="0" fillId="0" borderId="1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0" xfId="0" applyFont="1" applyFill="1"/>
    <xf numFmtId="2" fontId="4" fillId="0" borderId="0" xfId="0" applyNumberFormat="1" applyFont="1" applyFill="1"/>
    <xf numFmtId="2" fontId="0" fillId="0" borderId="4" xfId="0" applyNumberFormat="1" applyFill="1" applyBorder="1" applyAlignment="1">
      <alignment vertical="center" wrapText="1"/>
    </xf>
    <xf numFmtId="0" fontId="0" fillId="0" borderId="1" xfId="0" applyFill="1" applyBorder="1" applyAlignment="1">
      <alignment horizontal="right" vertical="center" wrapText="1"/>
    </xf>
    <xf numFmtId="0" fontId="0" fillId="0" borderId="2" xfId="0" applyFill="1" applyBorder="1" applyAlignment="1">
      <alignment horizontal="right" vertical="center" wrapText="1"/>
    </xf>
    <xf numFmtId="0" fontId="3" fillId="0" borderId="2" xfId="0" applyFont="1" applyFill="1" applyBorder="1" applyAlignment="1">
      <alignment horizontal="right" vertical="center" wrapText="1"/>
    </xf>
    <xf numFmtId="0" fontId="0" fillId="0" borderId="7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2" fontId="0" fillId="0" borderId="0" xfId="0" applyNumberFormat="1" applyFill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8" xfId="0" applyFill="1" applyBorder="1" applyAlignment="1">
      <alignment horizontal="center"/>
    </xf>
    <xf numFmtId="0" fontId="10" fillId="0" borderId="1" xfId="0" applyFont="1" applyBorder="1" applyAlignment="1">
      <alignment horizontal="justify" vertical="center" wrapText="1"/>
    </xf>
    <xf numFmtId="0" fontId="10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2" fontId="1" fillId="0" borderId="4" xfId="0" applyNumberFormat="1" applyFont="1" applyBorder="1" applyAlignment="1">
      <alignment horizontal="justify" vertical="center" wrapText="1"/>
    </xf>
    <xf numFmtId="2" fontId="1" fillId="0" borderId="4" xfId="0" applyNumberFormat="1" applyFont="1" applyBorder="1" applyAlignment="1">
      <alignment horizontal="right" vertical="center" wrapText="1"/>
    </xf>
    <xf numFmtId="2" fontId="10" fillId="0" borderId="4" xfId="0" applyNumberFormat="1" applyFont="1" applyBorder="1" applyAlignment="1">
      <alignment horizontal="right" vertical="center" wrapText="1"/>
    </xf>
    <xf numFmtId="0" fontId="4" fillId="0" borderId="0" xfId="0" applyFont="1"/>
    <xf numFmtId="0" fontId="10" fillId="0" borderId="2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2" fontId="12" fillId="0" borderId="1" xfId="0" applyNumberFormat="1" applyFont="1" applyBorder="1" applyAlignment="1">
      <alignment horizontal="right" vertical="center" wrapText="1"/>
    </xf>
    <xf numFmtId="2" fontId="12" fillId="0" borderId="3" xfId="0" applyNumberFormat="1" applyFont="1" applyBorder="1" applyAlignment="1">
      <alignment horizontal="right" vertical="center" wrapText="1"/>
    </xf>
    <xf numFmtId="2" fontId="10" fillId="2" borderId="4" xfId="0" applyNumberFormat="1" applyFont="1" applyFill="1" applyBorder="1" applyAlignment="1">
      <alignment horizontal="justify" vertical="center" wrapText="1"/>
    </xf>
    <xf numFmtId="2" fontId="10" fillId="2" borderId="4" xfId="0" applyNumberFormat="1" applyFont="1" applyFill="1" applyBorder="1" applyAlignment="1">
      <alignment horizontal="right" vertical="center" wrapText="1"/>
    </xf>
    <xf numFmtId="2" fontId="10" fillId="0" borderId="4" xfId="0" applyNumberFormat="1" applyFont="1" applyBorder="1" applyAlignment="1">
      <alignment horizontal="justify" vertical="center" wrapText="1"/>
    </xf>
    <xf numFmtId="2" fontId="11" fillId="0" borderId="3" xfId="0" applyNumberFormat="1" applyFont="1" applyBorder="1" applyAlignment="1">
      <alignment horizontal="right" vertical="center" wrapText="1"/>
    </xf>
    <xf numFmtId="2" fontId="1" fillId="0" borderId="3" xfId="0" applyNumberFormat="1" applyFont="1" applyBorder="1" applyAlignment="1">
      <alignment horizontal="justify" vertical="center" wrapText="1"/>
    </xf>
    <xf numFmtId="2" fontId="10" fillId="0" borderId="3" xfId="0" applyNumberFormat="1" applyFont="1" applyBorder="1" applyAlignment="1">
      <alignment horizontal="justify" vertical="center" wrapText="1"/>
    </xf>
    <xf numFmtId="2" fontId="1" fillId="0" borderId="6" xfId="0" applyNumberFormat="1" applyFont="1" applyBorder="1" applyAlignment="1">
      <alignment horizontal="justify" vertical="center" wrapText="1"/>
    </xf>
    <xf numFmtId="2" fontId="1" fillId="0" borderId="5" xfId="0" applyNumberFormat="1" applyFont="1" applyBorder="1" applyAlignment="1">
      <alignment horizontal="justify" vertical="center" wrapText="1"/>
    </xf>
    <xf numFmtId="2" fontId="1" fillId="0" borderId="2" xfId="0" applyNumberFormat="1" applyFont="1" applyBorder="1" applyAlignment="1">
      <alignment horizontal="justify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horizontal="center"/>
    </xf>
    <xf numFmtId="0" fontId="13" fillId="0" borderId="2" xfId="0" applyFont="1" applyBorder="1" applyAlignment="1">
      <alignment horizontal="justify" vertical="center" wrapText="1"/>
    </xf>
    <xf numFmtId="0" fontId="13" fillId="0" borderId="2" xfId="0" applyFont="1" applyBorder="1" applyAlignment="1">
      <alignment horizontal="right" vertical="center" wrapText="1"/>
    </xf>
    <xf numFmtId="0" fontId="13" fillId="0" borderId="7" xfId="0" applyFont="1" applyFill="1" applyBorder="1" applyAlignment="1">
      <alignment horizontal="justify" vertical="center" wrapText="1"/>
    </xf>
    <xf numFmtId="0" fontId="13" fillId="0" borderId="0" xfId="0" applyFont="1" applyFill="1" applyBorder="1" applyAlignment="1">
      <alignment horizontal="justify" vertical="center" wrapText="1"/>
    </xf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8"/>
  <sheetViews>
    <sheetView topLeftCell="A70" workbookViewId="0">
      <selection activeCell="L94" sqref="L94:R97"/>
    </sheetView>
  </sheetViews>
  <sheetFormatPr baseColWidth="10" defaultRowHeight="14.4" x14ac:dyDescent="0.3"/>
  <cols>
    <col min="1" max="9" width="11.5546875" style="12"/>
    <col min="10" max="10" width="11.44140625" style="13"/>
    <col min="11" max="11" width="11.44140625" style="12" customWidth="1"/>
    <col min="12" max="16" width="11.5546875" style="12"/>
    <col min="17" max="17" width="11.44140625" style="14"/>
    <col min="18" max="16384" width="11.5546875" style="12"/>
  </cols>
  <sheetData>
    <row r="1" spans="2:17" ht="15" thickBot="1" x14ac:dyDescent="0.35"/>
    <row r="2" spans="2:17" ht="15.75" customHeight="1" thickBot="1" x14ac:dyDescent="0.35">
      <c r="B2" s="15"/>
      <c r="C2" s="32" t="s">
        <v>2</v>
      </c>
      <c r="D2" s="33"/>
      <c r="E2" s="34"/>
      <c r="F2" s="32" t="s">
        <v>3</v>
      </c>
      <c r="G2" s="33"/>
      <c r="H2" s="33"/>
      <c r="I2" s="34"/>
      <c r="J2" s="32" t="s">
        <v>4</v>
      </c>
      <c r="K2" s="33"/>
      <c r="L2" s="33"/>
      <c r="M2" s="33"/>
      <c r="N2" s="34"/>
    </row>
    <row r="3" spans="2:17" ht="29.4" thickBot="1" x14ac:dyDescent="0.35">
      <c r="B3" s="16" t="s">
        <v>0</v>
      </c>
      <c r="C3" s="17" t="s">
        <v>5</v>
      </c>
      <c r="D3" s="17" t="s">
        <v>6</v>
      </c>
      <c r="E3" s="17" t="s">
        <v>7</v>
      </c>
      <c r="F3" s="17" t="s">
        <v>5</v>
      </c>
      <c r="G3" s="17" t="s">
        <v>6</v>
      </c>
      <c r="H3" s="17" t="s">
        <v>7</v>
      </c>
      <c r="I3" s="17" t="s">
        <v>8</v>
      </c>
      <c r="J3" s="18" t="s">
        <v>5</v>
      </c>
      <c r="K3" s="17" t="s">
        <v>6</v>
      </c>
      <c r="L3" s="17" t="s">
        <v>7</v>
      </c>
      <c r="M3" s="17" t="s">
        <v>8</v>
      </c>
      <c r="N3" s="17" t="s">
        <v>9</v>
      </c>
    </row>
    <row r="4" spans="2:17" ht="15" thickBot="1" x14ac:dyDescent="0.35">
      <c r="B4" s="16" t="s">
        <v>187</v>
      </c>
      <c r="C4" s="17">
        <v>36</v>
      </c>
      <c r="D4" s="17">
        <v>14.9985</v>
      </c>
      <c r="E4" s="17">
        <v>0.06</v>
      </c>
      <c r="F4" s="17">
        <v>78</v>
      </c>
      <c r="G4" s="17">
        <v>14.901</v>
      </c>
      <c r="H4" s="17">
        <v>0.19</v>
      </c>
      <c r="I4" s="17">
        <v>53.85</v>
      </c>
      <c r="J4" s="18">
        <v>78</v>
      </c>
      <c r="K4" s="17">
        <v>14.901</v>
      </c>
      <c r="L4" s="17">
        <v>75.105999999999995</v>
      </c>
      <c r="M4" s="17">
        <v>0</v>
      </c>
      <c r="N4" s="17">
        <v>1</v>
      </c>
      <c r="O4" s="12" t="b">
        <f>IF(M4&gt;0,N4)</f>
        <v>0</v>
      </c>
      <c r="P4" s="12">
        <v>96</v>
      </c>
      <c r="Q4" s="14">
        <f>(J4-P4)*100/P4</f>
        <v>-18.75</v>
      </c>
    </row>
    <row r="5" spans="2:17" ht="15" thickBot="1" x14ac:dyDescent="0.35">
      <c r="B5" s="16" t="s">
        <v>188</v>
      </c>
      <c r="C5" s="17">
        <v>186</v>
      </c>
      <c r="D5" s="17">
        <v>19.798999999999999</v>
      </c>
      <c r="E5" s="17">
        <v>0.02</v>
      </c>
      <c r="F5" s="17">
        <v>294</v>
      </c>
      <c r="G5" s="17">
        <v>19.798999999999999</v>
      </c>
      <c r="H5" s="17">
        <v>0.04</v>
      </c>
      <c r="I5" s="17">
        <v>36.729999999999997</v>
      </c>
      <c r="J5" s="21">
        <v>294</v>
      </c>
      <c r="K5" s="22">
        <v>19.798999999999999</v>
      </c>
      <c r="L5" s="22">
        <v>54.369</v>
      </c>
      <c r="M5" s="22">
        <v>0</v>
      </c>
      <c r="N5" s="22">
        <v>1</v>
      </c>
      <c r="O5" s="23" t="b">
        <f t="shared" ref="O5:O68" si="0">IF(M5&gt;0,N5)</f>
        <v>0</v>
      </c>
      <c r="P5" s="23">
        <v>294</v>
      </c>
      <c r="Q5" s="24">
        <f t="shared" ref="Q5:Q68" si="1">(J5-P5)*100/P5</f>
        <v>0</v>
      </c>
    </row>
    <row r="6" spans="2:17" ht="15" thickBot="1" x14ac:dyDescent="0.35">
      <c r="B6" s="16" t="s">
        <v>189</v>
      </c>
      <c r="C6" s="17">
        <v>282</v>
      </c>
      <c r="D6" s="17">
        <v>24.627400000000002</v>
      </c>
      <c r="E6" s="17">
        <v>0.06</v>
      </c>
      <c r="F6" s="17">
        <v>390</v>
      </c>
      <c r="G6" s="17">
        <v>24.627400000000002</v>
      </c>
      <c r="H6" s="17">
        <v>0.08</v>
      </c>
      <c r="I6" s="17">
        <v>27.69</v>
      </c>
      <c r="J6" s="21">
        <v>390</v>
      </c>
      <c r="K6" s="22">
        <v>24.627400000000002</v>
      </c>
      <c r="L6" s="22">
        <v>63.026000000000003</v>
      </c>
      <c r="M6" s="22">
        <v>0</v>
      </c>
      <c r="N6" s="22">
        <v>1</v>
      </c>
      <c r="O6" s="23" t="b">
        <f t="shared" si="0"/>
        <v>0</v>
      </c>
      <c r="P6" s="23">
        <v>390</v>
      </c>
      <c r="Q6" s="24">
        <f t="shared" si="1"/>
        <v>0</v>
      </c>
    </row>
    <row r="7" spans="2:17" ht="15" thickBot="1" x14ac:dyDescent="0.35">
      <c r="B7" s="16" t="s">
        <v>190</v>
      </c>
      <c r="C7" s="17">
        <v>360</v>
      </c>
      <c r="D7" s="17">
        <v>29.4558</v>
      </c>
      <c r="E7" s="17">
        <v>0.08</v>
      </c>
      <c r="F7" s="17">
        <v>468</v>
      </c>
      <c r="G7" s="17">
        <v>29.4558</v>
      </c>
      <c r="H7" s="17">
        <v>0.11</v>
      </c>
      <c r="I7" s="17">
        <v>23.08</v>
      </c>
      <c r="J7" s="18">
        <v>468</v>
      </c>
      <c r="K7" s="17">
        <v>29.4558</v>
      </c>
      <c r="L7" s="17">
        <v>78.302000000000007</v>
      </c>
      <c r="M7" s="17">
        <v>0</v>
      </c>
      <c r="N7" s="17">
        <v>1</v>
      </c>
      <c r="O7" s="12" t="b">
        <f t="shared" si="0"/>
        <v>0</v>
      </c>
      <c r="P7" s="12">
        <v>474</v>
      </c>
      <c r="Q7" s="14">
        <f t="shared" si="1"/>
        <v>-1.2658227848101267</v>
      </c>
    </row>
    <row r="8" spans="2:17" ht="15" thickBot="1" x14ac:dyDescent="0.35">
      <c r="B8" s="16" t="s">
        <v>191</v>
      </c>
      <c r="C8" s="17">
        <v>414</v>
      </c>
      <c r="D8" s="17">
        <v>34.797499999999999</v>
      </c>
      <c r="E8" s="17">
        <v>0.06</v>
      </c>
      <c r="F8" s="17">
        <v>468</v>
      </c>
      <c r="G8" s="17">
        <v>34.797499999999999</v>
      </c>
      <c r="H8" s="17">
        <v>0.09</v>
      </c>
      <c r="I8" s="17">
        <v>11.54</v>
      </c>
      <c r="J8" s="18">
        <v>468</v>
      </c>
      <c r="K8" s="17">
        <v>34.797499999999999</v>
      </c>
      <c r="L8" s="17">
        <v>90.45</v>
      </c>
      <c r="M8" s="17">
        <v>0</v>
      </c>
      <c r="N8" s="17">
        <v>1</v>
      </c>
      <c r="O8" s="12" t="b">
        <f t="shared" si="0"/>
        <v>0</v>
      </c>
      <c r="P8" s="12">
        <v>570</v>
      </c>
      <c r="Q8" s="14">
        <f t="shared" si="1"/>
        <v>-17.894736842105264</v>
      </c>
    </row>
    <row r="9" spans="2:17" ht="15" thickBot="1" x14ac:dyDescent="0.35">
      <c r="B9" s="16" t="s">
        <v>192</v>
      </c>
      <c r="C9" s="17">
        <v>540</v>
      </c>
      <c r="D9" s="17">
        <v>39.597999999999999</v>
      </c>
      <c r="E9" s="17">
        <v>0.04</v>
      </c>
      <c r="F9" s="17">
        <v>594</v>
      </c>
      <c r="G9" s="17">
        <v>39.597999999999999</v>
      </c>
      <c r="H9" s="17">
        <v>7.0000000000000007E-2</v>
      </c>
      <c r="I9" s="17">
        <v>9.09</v>
      </c>
      <c r="J9" s="18">
        <v>594</v>
      </c>
      <c r="K9" s="17">
        <v>39.597999999999999</v>
      </c>
      <c r="L9" s="17">
        <v>107.57299999999999</v>
      </c>
      <c r="M9" s="17">
        <v>0</v>
      </c>
      <c r="N9" s="17">
        <v>1</v>
      </c>
      <c r="O9" s="12" t="b">
        <f t="shared" si="0"/>
        <v>0</v>
      </c>
      <c r="P9" s="12">
        <v>714</v>
      </c>
      <c r="Q9" s="14">
        <f t="shared" si="1"/>
        <v>-16.806722689075631</v>
      </c>
    </row>
    <row r="10" spans="2:17" ht="15" thickBot="1" x14ac:dyDescent="0.35">
      <c r="B10" s="16" t="s">
        <v>193</v>
      </c>
      <c r="C10" s="17">
        <v>600</v>
      </c>
      <c r="D10" s="17">
        <v>44.426400000000001</v>
      </c>
      <c r="E10" s="17">
        <v>0.12</v>
      </c>
      <c r="F10" s="17">
        <v>606</v>
      </c>
      <c r="G10" s="17">
        <v>44.014699999999998</v>
      </c>
      <c r="H10" s="17">
        <v>5.16</v>
      </c>
      <c r="I10" s="17">
        <v>0.99</v>
      </c>
      <c r="J10" s="18">
        <v>690</v>
      </c>
      <c r="K10" s="17">
        <v>44.426400000000001</v>
      </c>
      <c r="L10" s="17">
        <v>124.154</v>
      </c>
      <c r="M10" s="17">
        <v>12.17</v>
      </c>
      <c r="N10" s="17">
        <v>0.5</v>
      </c>
      <c r="O10" s="12">
        <f t="shared" si="0"/>
        <v>0.5</v>
      </c>
      <c r="P10" s="12">
        <v>816</v>
      </c>
      <c r="Q10" s="14">
        <f t="shared" si="1"/>
        <v>-15.441176470588236</v>
      </c>
    </row>
    <row r="11" spans="2:17" ht="15" thickBot="1" x14ac:dyDescent="0.35">
      <c r="B11" s="16" t="s">
        <v>194</v>
      </c>
      <c r="C11" s="17">
        <v>678</v>
      </c>
      <c r="D11" s="17">
        <v>49.831299999999999</v>
      </c>
      <c r="E11" s="17">
        <v>7.0000000000000007E-2</v>
      </c>
      <c r="F11" s="17">
        <v>732</v>
      </c>
      <c r="G11" s="17">
        <v>49.831299999999999</v>
      </c>
      <c r="H11" s="17">
        <v>0.11</v>
      </c>
      <c r="I11" s="17">
        <v>7.38</v>
      </c>
      <c r="J11" s="18">
        <v>798</v>
      </c>
      <c r="K11" s="17">
        <v>49.254800000000003</v>
      </c>
      <c r="L11" s="17">
        <v>125.95399999999999</v>
      </c>
      <c r="M11" s="17">
        <v>8.27</v>
      </c>
      <c r="N11" s="17">
        <v>0.2</v>
      </c>
      <c r="O11" s="12">
        <f t="shared" si="0"/>
        <v>0.2</v>
      </c>
      <c r="P11" s="12">
        <v>900</v>
      </c>
      <c r="Q11" s="14">
        <f t="shared" si="1"/>
        <v>-11.333333333333334</v>
      </c>
    </row>
    <row r="12" spans="2:17" ht="15" thickBot="1" x14ac:dyDescent="0.35">
      <c r="B12" s="16" t="s">
        <v>195</v>
      </c>
      <c r="C12" s="17">
        <v>738</v>
      </c>
      <c r="D12" s="17">
        <v>53.740099999999998</v>
      </c>
      <c r="E12" s="17">
        <v>0.02</v>
      </c>
      <c r="F12" s="17">
        <v>792</v>
      </c>
      <c r="G12" s="17">
        <v>54.911700000000003</v>
      </c>
      <c r="H12" s="17">
        <v>7.0000000000000007E-2</v>
      </c>
      <c r="I12" s="17">
        <v>6.82</v>
      </c>
      <c r="J12" s="18">
        <v>882</v>
      </c>
      <c r="K12" s="17">
        <v>54.911700000000003</v>
      </c>
      <c r="L12" s="17">
        <v>132.19399999999999</v>
      </c>
      <c r="M12" s="17">
        <v>10.199999999999999</v>
      </c>
      <c r="N12" s="17">
        <v>0.9</v>
      </c>
      <c r="O12" s="12">
        <f t="shared" si="0"/>
        <v>0.9</v>
      </c>
      <c r="P12" s="12">
        <v>984</v>
      </c>
      <c r="Q12" s="14">
        <f t="shared" si="1"/>
        <v>-10.365853658536585</v>
      </c>
    </row>
    <row r="13" spans="2:17" ht="15" thickBot="1" x14ac:dyDescent="0.35">
      <c r="B13" s="16" t="s">
        <v>196</v>
      </c>
      <c r="C13" s="17">
        <v>780</v>
      </c>
      <c r="D13" s="17">
        <v>59.904899999999998</v>
      </c>
      <c r="E13" s="17">
        <v>0.05</v>
      </c>
      <c r="F13" s="17">
        <v>822</v>
      </c>
      <c r="G13" s="17">
        <v>59.960299999999997</v>
      </c>
      <c r="H13" s="17">
        <v>0.15</v>
      </c>
      <c r="I13" s="17">
        <v>5.1100000000000003</v>
      </c>
      <c r="J13" s="18">
        <v>972</v>
      </c>
      <c r="K13" s="17">
        <v>59.396999999999998</v>
      </c>
      <c r="L13" s="17">
        <v>137.73400000000001</v>
      </c>
      <c r="M13" s="17">
        <v>15.43</v>
      </c>
      <c r="N13" s="17">
        <v>0.2</v>
      </c>
      <c r="O13" s="12">
        <f t="shared" si="0"/>
        <v>0.2</v>
      </c>
      <c r="P13" s="12">
        <v>1044</v>
      </c>
      <c r="Q13" s="14">
        <f t="shared" si="1"/>
        <v>-6.8965517241379306</v>
      </c>
    </row>
    <row r="14" spans="2:17" ht="15" thickBot="1" x14ac:dyDescent="0.35">
      <c r="B14" s="16" t="s">
        <v>197</v>
      </c>
      <c r="C14" s="17">
        <v>900</v>
      </c>
      <c r="D14" s="17">
        <v>64.225399999999993</v>
      </c>
      <c r="E14" s="17">
        <v>0.03</v>
      </c>
      <c r="F14" s="17">
        <v>918</v>
      </c>
      <c r="G14" s="17">
        <v>64.225399999999993</v>
      </c>
      <c r="H14" s="17">
        <v>0.12</v>
      </c>
      <c r="I14" s="17">
        <v>1.96</v>
      </c>
      <c r="J14" s="18">
        <v>1026</v>
      </c>
      <c r="K14" s="17">
        <v>64.225399999999993</v>
      </c>
      <c r="L14" s="17">
        <v>141.96</v>
      </c>
      <c r="M14" s="17">
        <v>10.53</v>
      </c>
      <c r="N14" s="17">
        <v>0</v>
      </c>
      <c r="O14" s="12">
        <f t="shared" si="0"/>
        <v>0</v>
      </c>
      <c r="P14" s="12">
        <v>1116</v>
      </c>
      <c r="Q14" s="14">
        <f t="shared" si="1"/>
        <v>-8.064516129032258</v>
      </c>
    </row>
    <row r="15" spans="2:17" ht="15" thickBot="1" x14ac:dyDescent="0.35">
      <c r="B15" s="16" t="s">
        <v>198</v>
      </c>
      <c r="C15" s="17">
        <v>1056</v>
      </c>
      <c r="D15" s="17">
        <v>69.882300000000001</v>
      </c>
      <c r="E15" s="17">
        <v>0.04</v>
      </c>
      <c r="F15" s="17">
        <v>1074</v>
      </c>
      <c r="G15" s="17">
        <v>69.882300000000001</v>
      </c>
      <c r="H15" s="17">
        <v>0.08</v>
      </c>
      <c r="I15" s="17">
        <v>1.68</v>
      </c>
      <c r="J15" s="18">
        <v>1086</v>
      </c>
      <c r="K15" s="17">
        <v>69.882300000000001</v>
      </c>
      <c r="L15" s="17">
        <v>141.506</v>
      </c>
      <c r="M15" s="17">
        <v>1.1000000000000001</v>
      </c>
      <c r="N15" s="17">
        <v>1</v>
      </c>
      <c r="O15" s="12">
        <f t="shared" si="0"/>
        <v>1</v>
      </c>
      <c r="P15" s="12">
        <v>1176</v>
      </c>
      <c r="Q15" s="14">
        <f t="shared" si="1"/>
        <v>-7.6530612244897958</v>
      </c>
    </row>
    <row r="16" spans="2:17" ht="15" thickBot="1" x14ac:dyDescent="0.35">
      <c r="B16" s="16" t="s">
        <v>199</v>
      </c>
      <c r="C16" s="17">
        <v>1104</v>
      </c>
      <c r="D16" s="17">
        <v>74.710700000000003</v>
      </c>
      <c r="E16" s="17">
        <v>0.05</v>
      </c>
      <c r="F16" s="17">
        <v>1122</v>
      </c>
      <c r="G16" s="17">
        <v>74.710700000000003</v>
      </c>
      <c r="H16" s="17">
        <v>0.09</v>
      </c>
      <c r="I16" s="17">
        <v>1.6</v>
      </c>
      <c r="J16" s="18">
        <v>1122</v>
      </c>
      <c r="K16" s="17">
        <v>74.710700000000003</v>
      </c>
      <c r="L16" s="17">
        <v>145.357</v>
      </c>
      <c r="M16" s="17">
        <v>0</v>
      </c>
      <c r="N16" s="17">
        <v>1</v>
      </c>
      <c r="O16" s="12" t="b">
        <f t="shared" si="0"/>
        <v>0</v>
      </c>
      <c r="P16" s="12">
        <v>1224</v>
      </c>
      <c r="Q16" s="14">
        <f t="shared" si="1"/>
        <v>-8.3333333333333339</v>
      </c>
    </row>
    <row r="17" spans="2:17" ht="15" thickBot="1" x14ac:dyDescent="0.35">
      <c r="B17" s="16" t="s">
        <v>200</v>
      </c>
      <c r="C17" s="17">
        <v>1128</v>
      </c>
      <c r="D17" s="17">
        <v>78.367500000000007</v>
      </c>
      <c r="E17" s="17">
        <v>0.01</v>
      </c>
      <c r="F17" s="17">
        <v>1152</v>
      </c>
      <c r="G17" s="17">
        <v>79.781700000000001</v>
      </c>
      <c r="H17" s="17">
        <v>0.06</v>
      </c>
      <c r="I17" s="17">
        <v>2.08</v>
      </c>
      <c r="J17" s="18">
        <v>1176</v>
      </c>
      <c r="K17" s="17">
        <v>79.195999999999998</v>
      </c>
      <c r="L17" s="17">
        <v>144.56299999999999</v>
      </c>
      <c r="M17" s="17">
        <v>2.04</v>
      </c>
      <c r="N17" s="17">
        <v>0.2</v>
      </c>
      <c r="O17" s="12">
        <f t="shared" si="0"/>
        <v>0.2</v>
      </c>
      <c r="P17" s="12">
        <v>1272</v>
      </c>
      <c r="Q17" s="14">
        <f t="shared" si="1"/>
        <v>-7.5471698113207548</v>
      </c>
    </row>
    <row r="18" spans="2:17" ht="29.4" thickBot="1" x14ac:dyDescent="0.35">
      <c r="B18" s="16" t="s">
        <v>201</v>
      </c>
      <c r="C18" s="17">
        <v>10</v>
      </c>
      <c r="D18" s="17">
        <v>4.2361000000000004</v>
      </c>
      <c r="E18" s="17">
        <v>0.05</v>
      </c>
      <c r="F18" s="17">
        <v>10</v>
      </c>
      <c r="G18" s="17">
        <v>4.2361000000000004</v>
      </c>
      <c r="H18" s="17">
        <v>0.05</v>
      </c>
      <c r="I18" s="17">
        <v>0</v>
      </c>
      <c r="J18" s="21">
        <v>10</v>
      </c>
      <c r="K18" s="22">
        <v>4.2361000000000004</v>
      </c>
      <c r="L18" s="22">
        <v>41.1</v>
      </c>
      <c r="M18" s="22">
        <v>0</v>
      </c>
      <c r="N18" s="22">
        <v>1</v>
      </c>
      <c r="O18" s="23" t="b">
        <f t="shared" si="0"/>
        <v>0</v>
      </c>
      <c r="P18" s="23">
        <v>10</v>
      </c>
      <c r="Q18" s="24">
        <f t="shared" si="1"/>
        <v>0</v>
      </c>
    </row>
    <row r="19" spans="2:17" ht="29.4" thickBot="1" x14ac:dyDescent="0.35">
      <c r="B19" s="16" t="s">
        <v>202</v>
      </c>
      <c r="C19" s="17">
        <v>30</v>
      </c>
      <c r="D19" s="17">
        <v>8.8750999999999998</v>
      </c>
      <c r="E19" s="17">
        <v>0.02</v>
      </c>
      <c r="F19" s="17">
        <v>40</v>
      </c>
      <c r="G19" s="17">
        <v>9.8928999999999991</v>
      </c>
      <c r="H19" s="17">
        <v>0.03</v>
      </c>
      <c r="I19" s="17">
        <v>25</v>
      </c>
      <c r="J19" s="21">
        <v>40</v>
      </c>
      <c r="K19" s="22">
        <v>9.8928999999999991</v>
      </c>
      <c r="L19" s="22">
        <v>44.16</v>
      </c>
      <c r="M19" s="22">
        <v>0</v>
      </c>
      <c r="N19" s="22">
        <v>1</v>
      </c>
      <c r="O19" s="23" t="b">
        <f t="shared" si="0"/>
        <v>0</v>
      </c>
      <c r="P19" s="23">
        <v>40</v>
      </c>
      <c r="Q19" s="24">
        <f t="shared" si="1"/>
        <v>0</v>
      </c>
    </row>
    <row r="20" spans="2:17" ht="29.4" thickBot="1" x14ac:dyDescent="0.35">
      <c r="B20" s="16" t="s">
        <v>203</v>
      </c>
      <c r="C20" s="17">
        <v>75</v>
      </c>
      <c r="D20" s="17">
        <v>14.2136</v>
      </c>
      <c r="E20" s="17">
        <v>0.05</v>
      </c>
      <c r="F20" s="17">
        <v>80</v>
      </c>
      <c r="G20" s="17">
        <v>14.638999999999999</v>
      </c>
      <c r="H20" s="17">
        <v>0.06</v>
      </c>
      <c r="I20" s="17">
        <v>6.25</v>
      </c>
      <c r="J20" s="18">
        <v>80</v>
      </c>
      <c r="K20" s="17">
        <v>14.638999999999999</v>
      </c>
      <c r="L20" s="17">
        <v>60.551000000000002</v>
      </c>
      <c r="M20" s="17">
        <v>0</v>
      </c>
      <c r="N20" s="17">
        <v>1</v>
      </c>
      <c r="O20" s="12" t="b">
        <f t="shared" si="0"/>
        <v>0</v>
      </c>
      <c r="P20" s="12">
        <v>120</v>
      </c>
      <c r="Q20" s="14">
        <f t="shared" si="1"/>
        <v>-33.333333333333336</v>
      </c>
    </row>
    <row r="21" spans="2:17" ht="29.4" thickBot="1" x14ac:dyDescent="0.35">
      <c r="B21" s="16" t="s">
        <v>204</v>
      </c>
      <c r="C21" s="17">
        <v>90</v>
      </c>
      <c r="D21" s="17">
        <v>19.385200000000001</v>
      </c>
      <c r="E21" s="17">
        <v>7.0000000000000007E-2</v>
      </c>
      <c r="F21" s="17">
        <v>90</v>
      </c>
      <c r="G21" s="17">
        <v>19.385200000000001</v>
      </c>
      <c r="H21" s="17">
        <v>0.08</v>
      </c>
      <c r="I21" s="17">
        <v>0</v>
      </c>
      <c r="J21" s="18">
        <v>90</v>
      </c>
      <c r="K21" s="17">
        <v>19.385200000000001</v>
      </c>
      <c r="L21" s="17">
        <v>62.814999999999998</v>
      </c>
      <c r="M21" s="17">
        <v>0</v>
      </c>
      <c r="N21" s="17">
        <v>1</v>
      </c>
      <c r="O21" s="12" t="b">
        <f t="shared" si="0"/>
        <v>0</v>
      </c>
      <c r="P21" s="12">
        <v>195</v>
      </c>
      <c r="Q21" s="14">
        <f t="shared" si="1"/>
        <v>-53.846153846153847</v>
      </c>
    </row>
    <row r="22" spans="2:17" ht="29.4" thickBot="1" x14ac:dyDescent="0.35">
      <c r="B22" s="16" t="s">
        <v>205</v>
      </c>
      <c r="C22" s="17">
        <v>175</v>
      </c>
      <c r="D22" s="17">
        <v>24.685700000000001</v>
      </c>
      <c r="E22" s="17">
        <v>0.03</v>
      </c>
      <c r="F22" s="17">
        <v>175</v>
      </c>
      <c r="G22" s="17">
        <v>24.685700000000001</v>
      </c>
      <c r="H22" s="17">
        <v>0.05</v>
      </c>
      <c r="I22" s="17">
        <v>0</v>
      </c>
      <c r="J22" s="18">
        <v>185</v>
      </c>
      <c r="K22" s="17">
        <v>24.685700000000001</v>
      </c>
      <c r="L22" s="17">
        <v>73.203999999999994</v>
      </c>
      <c r="M22" s="17">
        <v>5.41</v>
      </c>
      <c r="N22" s="17">
        <v>0.7</v>
      </c>
      <c r="O22" s="12">
        <f t="shared" si="0"/>
        <v>0.7</v>
      </c>
      <c r="P22" s="12">
        <v>290</v>
      </c>
      <c r="Q22" s="14">
        <f t="shared" si="1"/>
        <v>-36.206896551724135</v>
      </c>
    </row>
    <row r="23" spans="2:17" ht="29.4" thickBot="1" x14ac:dyDescent="0.35">
      <c r="B23" s="16" t="s">
        <v>206</v>
      </c>
      <c r="C23" s="17">
        <v>270</v>
      </c>
      <c r="D23" s="17">
        <v>29.857299999999999</v>
      </c>
      <c r="E23" s="17">
        <v>0.04</v>
      </c>
      <c r="F23" s="17">
        <v>270</v>
      </c>
      <c r="G23" s="17">
        <v>29.857299999999999</v>
      </c>
      <c r="H23" s="17">
        <v>0.06</v>
      </c>
      <c r="I23" s="17">
        <v>0</v>
      </c>
      <c r="J23" s="18">
        <v>270</v>
      </c>
      <c r="K23" s="17">
        <v>29.857299999999999</v>
      </c>
      <c r="L23" s="17">
        <v>81.772999999999996</v>
      </c>
      <c r="M23" s="17">
        <v>0</v>
      </c>
      <c r="N23" s="17">
        <v>1</v>
      </c>
      <c r="O23" s="12" t="b">
        <f t="shared" si="0"/>
        <v>0</v>
      </c>
      <c r="P23" s="12">
        <v>400</v>
      </c>
      <c r="Q23" s="14">
        <f t="shared" si="1"/>
        <v>-32.5</v>
      </c>
    </row>
    <row r="24" spans="2:17" ht="29.4" thickBot="1" x14ac:dyDescent="0.35">
      <c r="B24" s="16" t="s">
        <v>207</v>
      </c>
      <c r="C24" s="17">
        <v>405</v>
      </c>
      <c r="D24" s="17">
        <v>34.2136</v>
      </c>
      <c r="E24" s="17">
        <v>0.01</v>
      </c>
      <c r="F24" s="17">
        <v>410</v>
      </c>
      <c r="G24" s="17">
        <v>34.639000000000003</v>
      </c>
      <c r="H24" s="17">
        <v>0.04</v>
      </c>
      <c r="I24" s="17">
        <v>1.22</v>
      </c>
      <c r="J24" s="18">
        <v>410</v>
      </c>
      <c r="K24" s="17">
        <v>34.639000000000003</v>
      </c>
      <c r="L24" s="17">
        <v>89.554000000000002</v>
      </c>
      <c r="M24" s="17">
        <v>0</v>
      </c>
      <c r="N24" s="17">
        <v>1</v>
      </c>
      <c r="O24" s="12" t="b">
        <f t="shared" si="0"/>
        <v>0</v>
      </c>
      <c r="P24" s="12">
        <v>460</v>
      </c>
      <c r="Q24" s="14">
        <f t="shared" si="1"/>
        <v>-10.869565217391305</v>
      </c>
    </row>
    <row r="25" spans="2:17" ht="29.4" thickBot="1" x14ac:dyDescent="0.35">
      <c r="B25" s="16" t="s">
        <v>208</v>
      </c>
      <c r="C25" s="17">
        <v>570</v>
      </c>
      <c r="D25" s="17">
        <v>39.385199999999998</v>
      </c>
      <c r="E25" s="17">
        <v>0.04</v>
      </c>
      <c r="F25" s="17">
        <v>575</v>
      </c>
      <c r="G25" s="17">
        <v>39.810600000000001</v>
      </c>
      <c r="H25" s="17">
        <v>7.0000000000000007E-2</v>
      </c>
      <c r="I25" s="17">
        <v>0.87</v>
      </c>
      <c r="J25" s="21">
        <v>575</v>
      </c>
      <c r="K25" s="22">
        <v>39.810600000000001</v>
      </c>
      <c r="L25" s="22">
        <v>99.459000000000003</v>
      </c>
      <c r="M25" s="22">
        <v>0</v>
      </c>
      <c r="N25" s="22">
        <v>1</v>
      </c>
      <c r="O25" s="23" t="b">
        <f t="shared" si="0"/>
        <v>0</v>
      </c>
      <c r="P25" s="23">
        <v>575</v>
      </c>
      <c r="Q25" s="24">
        <f t="shared" si="1"/>
        <v>0</v>
      </c>
    </row>
    <row r="26" spans="2:17" ht="29.4" thickBot="1" x14ac:dyDescent="0.35">
      <c r="B26" s="16" t="s">
        <v>209</v>
      </c>
      <c r="C26" s="17">
        <v>620</v>
      </c>
      <c r="D26" s="17">
        <v>43.385199999999998</v>
      </c>
      <c r="E26" s="17">
        <v>0.04</v>
      </c>
      <c r="F26" s="17">
        <v>630</v>
      </c>
      <c r="G26" s="17">
        <v>44.2361</v>
      </c>
      <c r="H26" s="17">
        <v>7.0000000000000007E-2</v>
      </c>
      <c r="I26" s="17">
        <v>1.59</v>
      </c>
      <c r="J26" s="18">
        <v>640</v>
      </c>
      <c r="K26" s="17">
        <v>43.385199999999998</v>
      </c>
      <c r="L26" s="17">
        <v>107.59399999999999</v>
      </c>
      <c r="M26" s="17">
        <v>1.56</v>
      </c>
      <c r="N26" s="17">
        <v>0</v>
      </c>
      <c r="O26" s="12">
        <f t="shared" si="0"/>
        <v>0</v>
      </c>
      <c r="P26" s="12">
        <v>650</v>
      </c>
      <c r="Q26" s="14">
        <f t="shared" si="1"/>
        <v>-1.5384615384615385</v>
      </c>
    </row>
    <row r="27" spans="2:17" ht="29.4" thickBot="1" x14ac:dyDescent="0.35">
      <c r="B27" s="16" t="s">
        <v>210</v>
      </c>
      <c r="C27" s="17">
        <v>660</v>
      </c>
      <c r="D27" s="17">
        <v>49.857300000000002</v>
      </c>
      <c r="E27" s="17">
        <v>0.06</v>
      </c>
      <c r="F27" s="17">
        <v>660</v>
      </c>
      <c r="G27" s="17">
        <v>49.857300000000002</v>
      </c>
      <c r="H27" s="17">
        <v>0.09</v>
      </c>
      <c r="I27" s="17">
        <v>0</v>
      </c>
      <c r="J27" s="18">
        <v>720</v>
      </c>
      <c r="K27" s="17">
        <v>49.810600000000001</v>
      </c>
      <c r="L27" s="17">
        <v>113.429</v>
      </c>
      <c r="M27" s="17">
        <v>8.33</v>
      </c>
      <c r="N27" s="17">
        <v>0.4</v>
      </c>
      <c r="O27" s="12">
        <f t="shared" si="0"/>
        <v>0.4</v>
      </c>
      <c r="P27" s="12">
        <v>730</v>
      </c>
      <c r="Q27" s="14">
        <f t="shared" si="1"/>
        <v>-1.3698630136986301</v>
      </c>
    </row>
    <row r="28" spans="2:17" ht="29.4" thickBot="1" x14ac:dyDescent="0.35">
      <c r="B28" s="16" t="s">
        <v>211</v>
      </c>
      <c r="C28" s="17">
        <v>715</v>
      </c>
      <c r="D28" s="17">
        <v>54.2136</v>
      </c>
      <c r="E28" s="17">
        <v>0.04</v>
      </c>
      <c r="F28" s="17">
        <v>720</v>
      </c>
      <c r="G28" s="17">
        <v>54.639000000000003</v>
      </c>
      <c r="H28" s="17">
        <v>7.0000000000000007E-2</v>
      </c>
      <c r="I28" s="17">
        <v>0.69</v>
      </c>
      <c r="J28" s="18">
        <v>750</v>
      </c>
      <c r="K28" s="17">
        <v>54.639000000000003</v>
      </c>
      <c r="L28" s="17">
        <v>124.23399999999999</v>
      </c>
      <c r="M28" s="17">
        <v>4</v>
      </c>
      <c r="N28" s="17">
        <v>0.5</v>
      </c>
      <c r="O28" s="12">
        <f t="shared" si="0"/>
        <v>0.5</v>
      </c>
      <c r="P28" s="12">
        <v>825</v>
      </c>
      <c r="Q28" s="14">
        <f t="shared" si="1"/>
        <v>-9.0909090909090917</v>
      </c>
    </row>
    <row r="29" spans="2:17" ht="29.4" thickBot="1" x14ac:dyDescent="0.35">
      <c r="B29" s="16" t="s">
        <v>212</v>
      </c>
      <c r="C29" s="17">
        <v>720</v>
      </c>
      <c r="D29" s="17">
        <v>59.385199999999998</v>
      </c>
      <c r="E29" s="17">
        <v>0.02</v>
      </c>
      <c r="F29" s="17">
        <v>725</v>
      </c>
      <c r="G29" s="17">
        <v>59.810600000000001</v>
      </c>
      <c r="H29" s="17">
        <v>0.06</v>
      </c>
      <c r="I29" s="17">
        <v>0.69</v>
      </c>
      <c r="J29" s="18">
        <v>795</v>
      </c>
      <c r="K29" s="17">
        <v>59.857300000000002</v>
      </c>
      <c r="L29" s="17">
        <v>131.328</v>
      </c>
      <c r="M29" s="17">
        <v>8.81</v>
      </c>
      <c r="N29" s="17">
        <v>1</v>
      </c>
      <c r="O29" s="12">
        <f t="shared" si="0"/>
        <v>1</v>
      </c>
      <c r="P29" s="12">
        <v>915</v>
      </c>
      <c r="Q29" s="14">
        <f t="shared" si="1"/>
        <v>-13.114754098360656</v>
      </c>
    </row>
    <row r="30" spans="2:17" ht="29.4" thickBot="1" x14ac:dyDescent="0.35">
      <c r="B30" s="16" t="s">
        <v>213</v>
      </c>
      <c r="C30" s="17">
        <v>830</v>
      </c>
      <c r="D30" s="17">
        <v>63.385199999999998</v>
      </c>
      <c r="E30" s="17">
        <v>0.01</v>
      </c>
      <c r="F30" s="17">
        <v>840</v>
      </c>
      <c r="G30" s="17">
        <v>64.236099999999993</v>
      </c>
      <c r="H30" s="17">
        <v>0.04</v>
      </c>
      <c r="I30" s="17">
        <v>1.19</v>
      </c>
      <c r="J30" s="18">
        <v>875</v>
      </c>
      <c r="K30" s="17">
        <v>64.685699999999997</v>
      </c>
      <c r="L30" s="17">
        <v>133.779</v>
      </c>
      <c r="M30" s="17">
        <v>4</v>
      </c>
      <c r="N30" s="17">
        <v>0.6</v>
      </c>
      <c r="O30" s="12">
        <f t="shared" si="0"/>
        <v>0.6</v>
      </c>
      <c r="P30" s="12">
        <v>980</v>
      </c>
      <c r="Q30" s="14">
        <f t="shared" si="1"/>
        <v>-10.714285714285714</v>
      </c>
    </row>
    <row r="31" spans="2:17" ht="29.4" thickBot="1" x14ac:dyDescent="0.35">
      <c r="B31" s="16" t="s">
        <v>214</v>
      </c>
      <c r="C31" s="17">
        <v>855</v>
      </c>
      <c r="D31" s="17">
        <v>69.857299999999995</v>
      </c>
      <c r="E31" s="17">
        <v>0.04</v>
      </c>
      <c r="F31" s="17">
        <v>855</v>
      </c>
      <c r="G31" s="17">
        <v>69.857299999999995</v>
      </c>
      <c r="H31" s="17">
        <v>7.0000000000000007E-2</v>
      </c>
      <c r="I31" s="17">
        <v>0</v>
      </c>
      <c r="J31" s="18">
        <v>950</v>
      </c>
      <c r="K31" s="17">
        <v>69.9863</v>
      </c>
      <c r="L31" s="17">
        <v>138.37299999999999</v>
      </c>
      <c r="M31" s="17">
        <v>10</v>
      </c>
      <c r="N31" s="17">
        <v>0.7</v>
      </c>
      <c r="O31" s="12">
        <f t="shared" si="0"/>
        <v>0.7</v>
      </c>
      <c r="P31" s="12">
        <v>1070</v>
      </c>
      <c r="Q31" s="14">
        <f t="shared" si="1"/>
        <v>-11.214953271028037</v>
      </c>
    </row>
    <row r="32" spans="2:17" ht="29.4" thickBot="1" x14ac:dyDescent="0.35">
      <c r="B32" s="16" t="s">
        <v>215</v>
      </c>
      <c r="C32" s="17">
        <v>910</v>
      </c>
      <c r="D32" s="17">
        <v>74.342600000000004</v>
      </c>
      <c r="E32" s="17">
        <v>0.02</v>
      </c>
      <c r="F32" s="17">
        <v>915</v>
      </c>
      <c r="G32" s="17">
        <v>74.768000000000001</v>
      </c>
      <c r="H32" s="17">
        <v>0.06</v>
      </c>
      <c r="I32" s="17">
        <v>0.55000000000000004</v>
      </c>
      <c r="J32" s="18">
        <v>1015</v>
      </c>
      <c r="K32" s="17">
        <v>74.698899999999995</v>
      </c>
      <c r="L32" s="17">
        <v>143.69</v>
      </c>
      <c r="M32" s="17">
        <v>9.85</v>
      </c>
      <c r="N32" s="17">
        <v>1</v>
      </c>
      <c r="O32" s="12">
        <f t="shared" si="0"/>
        <v>1</v>
      </c>
      <c r="P32" s="12">
        <v>1140</v>
      </c>
      <c r="Q32" s="14">
        <f t="shared" si="1"/>
        <v>-10.964912280701755</v>
      </c>
    </row>
    <row r="33" spans="2:17" ht="29.4" thickBot="1" x14ac:dyDescent="0.35">
      <c r="B33" s="16" t="s">
        <v>216</v>
      </c>
      <c r="C33" s="17">
        <v>985</v>
      </c>
      <c r="D33" s="17">
        <v>79.157899999999998</v>
      </c>
      <c r="E33" s="17">
        <v>0.03</v>
      </c>
      <c r="F33" s="17">
        <v>990</v>
      </c>
      <c r="G33" s="17">
        <v>79.583299999999994</v>
      </c>
      <c r="H33" s="17">
        <v>0.12</v>
      </c>
      <c r="I33" s="17">
        <v>0.51</v>
      </c>
      <c r="J33" s="18">
        <v>1145</v>
      </c>
      <c r="K33" s="17">
        <v>79.857299999999995</v>
      </c>
      <c r="L33" s="17">
        <v>148.68600000000001</v>
      </c>
      <c r="M33" s="17">
        <v>13.54</v>
      </c>
      <c r="N33" s="17">
        <v>0.9</v>
      </c>
      <c r="O33" s="12">
        <f t="shared" si="0"/>
        <v>0.9</v>
      </c>
      <c r="P33" s="12">
        <v>1215</v>
      </c>
      <c r="Q33" s="14">
        <f t="shared" si="1"/>
        <v>-5.761316872427984</v>
      </c>
    </row>
    <row r="34" spans="2:17" ht="29.4" thickBot="1" x14ac:dyDescent="0.35">
      <c r="B34" s="16" t="s">
        <v>217</v>
      </c>
      <c r="C34" s="17">
        <v>1130</v>
      </c>
      <c r="D34" s="17">
        <v>84.329400000000007</v>
      </c>
      <c r="E34" s="17">
        <v>0.04</v>
      </c>
      <c r="F34" s="17">
        <v>1135</v>
      </c>
      <c r="G34" s="17">
        <v>84.754900000000006</v>
      </c>
      <c r="H34" s="17">
        <v>0.11</v>
      </c>
      <c r="I34" s="17">
        <v>0.44</v>
      </c>
      <c r="J34" s="18">
        <v>1225</v>
      </c>
      <c r="K34" s="17">
        <v>84.685699999999997</v>
      </c>
      <c r="L34" s="17">
        <v>147.34899999999999</v>
      </c>
      <c r="M34" s="17">
        <v>7.35</v>
      </c>
      <c r="N34" s="17">
        <v>1</v>
      </c>
      <c r="O34" s="12">
        <f t="shared" si="0"/>
        <v>1</v>
      </c>
      <c r="P34" s="12">
        <v>1270</v>
      </c>
      <c r="Q34" s="14">
        <f t="shared" si="1"/>
        <v>-3.5433070866141732</v>
      </c>
    </row>
    <row r="35" spans="2:17" ht="29.4" thickBot="1" x14ac:dyDescent="0.35">
      <c r="B35" s="16" t="s">
        <v>218</v>
      </c>
      <c r="C35" s="17">
        <v>1260</v>
      </c>
      <c r="D35" s="17">
        <v>88.329400000000007</v>
      </c>
      <c r="E35" s="17">
        <v>0.02</v>
      </c>
      <c r="F35" s="17">
        <v>1270</v>
      </c>
      <c r="G35" s="17">
        <v>89.180300000000003</v>
      </c>
      <c r="H35" s="17">
        <v>0.09</v>
      </c>
      <c r="I35" s="17">
        <v>0.79</v>
      </c>
      <c r="J35" s="18">
        <v>1275</v>
      </c>
      <c r="K35" s="17">
        <v>89.709699999999998</v>
      </c>
      <c r="L35" s="17">
        <v>150.078</v>
      </c>
      <c r="M35" s="17">
        <v>0.39</v>
      </c>
      <c r="N35" s="17">
        <v>0.8</v>
      </c>
      <c r="O35" s="12">
        <f t="shared" si="0"/>
        <v>0.8</v>
      </c>
      <c r="P35" s="12">
        <v>1340</v>
      </c>
      <c r="Q35" s="14">
        <f t="shared" si="1"/>
        <v>-4.8507462686567164</v>
      </c>
    </row>
    <row r="36" spans="2:17" ht="29.4" thickBot="1" x14ac:dyDescent="0.35">
      <c r="B36" s="16" t="s">
        <v>219</v>
      </c>
      <c r="C36" s="17">
        <v>1310</v>
      </c>
      <c r="D36" s="17">
        <v>92.329400000000007</v>
      </c>
      <c r="E36" s="17">
        <v>0.04</v>
      </c>
      <c r="F36" s="17">
        <v>1330</v>
      </c>
      <c r="G36" s="17">
        <v>94.754900000000006</v>
      </c>
      <c r="H36" s="17">
        <v>0.23</v>
      </c>
      <c r="I36" s="17">
        <v>1.5</v>
      </c>
      <c r="J36" s="18">
        <v>1340</v>
      </c>
      <c r="K36" s="17">
        <v>94.754900000000006</v>
      </c>
      <c r="L36" s="17">
        <v>151.46600000000001</v>
      </c>
      <c r="M36" s="17">
        <v>0.75</v>
      </c>
      <c r="N36" s="17">
        <v>0.5</v>
      </c>
      <c r="O36" s="12">
        <f t="shared" si="0"/>
        <v>0.5</v>
      </c>
      <c r="P36" s="12">
        <v>1380</v>
      </c>
      <c r="Q36" s="14">
        <f t="shared" si="1"/>
        <v>-2.8985507246376812</v>
      </c>
    </row>
    <row r="37" spans="2:17" ht="29.4" thickBot="1" x14ac:dyDescent="0.35">
      <c r="B37" s="16" t="s">
        <v>220</v>
      </c>
      <c r="C37" s="17">
        <v>1365</v>
      </c>
      <c r="D37" s="17">
        <v>99.157899999999998</v>
      </c>
      <c r="E37" s="17">
        <v>0.02</v>
      </c>
      <c r="F37" s="17">
        <v>1370</v>
      </c>
      <c r="G37" s="17">
        <v>99.583299999999994</v>
      </c>
      <c r="H37" s="17">
        <v>0.09</v>
      </c>
      <c r="I37" s="17">
        <v>0.36</v>
      </c>
      <c r="J37" s="18">
        <v>1410</v>
      </c>
      <c r="K37" s="17">
        <v>99.810599999999994</v>
      </c>
      <c r="L37" s="17">
        <v>149.441</v>
      </c>
      <c r="M37" s="17">
        <v>2.84</v>
      </c>
      <c r="N37" s="17">
        <v>0.5</v>
      </c>
      <c r="O37" s="12">
        <f t="shared" si="0"/>
        <v>0.5</v>
      </c>
      <c r="P37" s="12">
        <v>1435</v>
      </c>
      <c r="Q37" s="14">
        <f t="shared" si="1"/>
        <v>-1.7421602787456445</v>
      </c>
    </row>
    <row r="38" spans="2:17" ht="29.4" thickBot="1" x14ac:dyDescent="0.35">
      <c r="B38" s="16" t="s">
        <v>221</v>
      </c>
      <c r="C38" s="17">
        <v>1385</v>
      </c>
      <c r="D38" s="17">
        <v>104.32940000000001</v>
      </c>
      <c r="E38" s="17">
        <v>0.02</v>
      </c>
      <c r="F38" s="17">
        <v>1390</v>
      </c>
      <c r="G38" s="17">
        <v>104.75490000000001</v>
      </c>
      <c r="H38" s="17">
        <v>0.05</v>
      </c>
      <c r="I38" s="17">
        <v>0.36</v>
      </c>
      <c r="J38" s="18">
        <v>1445</v>
      </c>
      <c r="K38" s="17">
        <v>104.6857</v>
      </c>
      <c r="L38" s="17">
        <v>148.67400000000001</v>
      </c>
      <c r="M38" s="17">
        <v>3.81</v>
      </c>
      <c r="N38" s="17">
        <v>1</v>
      </c>
      <c r="O38" s="12">
        <f t="shared" si="0"/>
        <v>1</v>
      </c>
      <c r="P38" s="12">
        <v>1510</v>
      </c>
      <c r="Q38" s="14">
        <f t="shared" si="1"/>
        <v>-4.3046357615894042</v>
      </c>
    </row>
    <row r="39" spans="2:17" ht="29.4" thickBot="1" x14ac:dyDescent="0.35">
      <c r="B39" s="16" t="s">
        <v>222</v>
      </c>
      <c r="C39" s="17">
        <v>1470</v>
      </c>
      <c r="D39" s="17">
        <v>109.9863</v>
      </c>
      <c r="E39" s="17">
        <v>0.01</v>
      </c>
      <c r="F39" s="17">
        <v>1470</v>
      </c>
      <c r="G39" s="17">
        <v>109.9863</v>
      </c>
      <c r="H39" s="17">
        <v>0.05</v>
      </c>
      <c r="I39" s="17">
        <v>0</v>
      </c>
      <c r="J39" s="18">
        <v>1510</v>
      </c>
      <c r="K39" s="17">
        <v>109.8573</v>
      </c>
      <c r="L39" s="17">
        <v>146.48099999999999</v>
      </c>
      <c r="M39" s="17">
        <v>2.65</v>
      </c>
      <c r="N39" s="17">
        <v>0.7</v>
      </c>
      <c r="O39" s="12">
        <f t="shared" si="0"/>
        <v>0.7</v>
      </c>
      <c r="P39" s="12">
        <v>1550</v>
      </c>
      <c r="Q39" s="14">
        <f t="shared" si="1"/>
        <v>-2.5806451612903225</v>
      </c>
    </row>
    <row r="40" spans="2:17" ht="29.4" thickBot="1" x14ac:dyDescent="0.35">
      <c r="B40" s="16" t="s">
        <v>223</v>
      </c>
      <c r="C40" s="17">
        <v>1530</v>
      </c>
      <c r="D40" s="17">
        <v>114.80159999999999</v>
      </c>
      <c r="E40" s="17">
        <v>0.01</v>
      </c>
      <c r="F40" s="17">
        <v>1530</v>
      </c>
      <c r="G40" s="17">
        <v>114.80159999999999</v>
      </c>
      <c r="H40" s="17">
        <v>0.05</v>
      </c>
      <c r="I40" s="17">
        <v>0</v>
      </c>
      <c r="J40" s="18">
        <v>1570</v>
      </c>
      <c r="K40" s="17">
        <v>113.8573</v>
      </c>
      <c r="L40" s="17">
        <v>140.767</v>
      </c>
      <c r="M40" s="17">
        <v>2.5499999999999998</v>
      </c>
      <c r="N40" s="17">
        <v>0.1</v>
      </c>
      <c r="O40" s="12">
        <f t="shared" si="0"/>
        <v>0.1</v>
      </c>
      <c r="P40" s="12">
        <v>1595</v>
      </c>
      <c r="Q40" s="14">
        <f t="shared" si="1"/>
        <v>-1.567398119122257</v>
      </c>
    </row>
    <row r="41" spans="2:17" ht="29.4" thickBot="1" x14ac:dyDescent="0.35">
      <c r="B41" s="16" t="s">
        <v>224</v>
      </c>
      <c r="C41" s="17">
        <v>1585</v>
      </c>
      <c r="D41" s="17">
        <v>119.1579</v>
      </c>
      <c r="E41" s="17">
        <v>0.01</v>
      </c>
      <c r="F41" s="17">
        <v>1590</v>
      </c>
      <c r="G41" s="17">
        <v>119.58329999999999</v>
      </c>
      <c r="H41" s="17">
        <v>0.04</v>
      </c>
      <c r="I41" s="17">
        <v>0.31</v>
      </c>
      <c r="J41" s="18">
        <v>1605</v>
      </c>
      <c r="K41" s="17">
        <v>119.8573</v>
      </c>
      <c r="L41" s="17">
        <v>137.20400000000001</v>
      </c>
      <c r="M41" s="17">
        <v>0.93</v>
      </c>
      <c r="N41" s="17">
        <v>1</v>
      </c>
      <c r="O41" s="12">
        <f t="shared" si="0"/>
        <v>1</v>
      </c>
      <c r="P41" s="12">
        <v>1635</v>
      </c>
      <c r="Q41" s="14">
        <f t="shared" si="1"/>
        <v>-1.834862385321101</v>
      </c>
    </row>
    <row r="42" spans="2:17" ht="29.4" thickBot="1" x14ac:dyDescent="0.35">
      <c r="B42" s="16" t="s">
        <v>225</v>
      </c>
      <c r="C42" s="17">
        <v>1610</v>
      </c>
      <c r="D42" s="17">
        <v>124.32940000000001</v>
      </c>
      <c r="E42" s="17">
        <v>0.01</v>
      </c>
      <c r="F42" s="17">
        <v>1615</v>
      </c>
      <c r="G42" s="17">
        <v>124.75490000000001</v>
      </c>
      <c r="H42" s="17">
        <v>0.05</v>
      </c>
      <c r="I42" s="17">
        <v>0.31</v>
      </c>
      <c r="J42" s="18">
        <v>1640</v>
      </c>
      <c r="K42" s="17">
        <v>124.2136</v>
      </c>
      <c r="L42" s="17">
        <v>135.38999999999999</v>
      </c>
      <c r="M42" s="17">
        <v>1.52</v>
      </c>
      <c r="N42" s="17">
        <v>0.8</v>
      </c>
      <c r="O42" s="12">
        <f t="shared" si="0"/>
        <v>0.8</v>
      </c>
      <c r="P42" s="12">
        <v>1655</v>
      </c>
      <c r="Q42" s="14">
        <f t="shared" si="1"/>
        <v>-0.90634441087613293</v>
      </c>
    </row>
    <row r="43" spans="2:17" ht="29.4" thickBot="1" x14ac:dyDescent="0.35">
      <c r="B43" s="16" t="s">
        <v>226</v>
      </c>
      <c r="C43" s="17">
        <v>1615</v>
      </c>
      <c r="D43" s="17">
        <v>128.32939999999999</v>
      </c>
      <c r="E43" s="17">
        <v>0.01</v>
      </c>
      <c r="F43" s="17">
        <v>1620</v>
      </c>
      <c r="G43" s="17">
        <v>128.75489999999999</v>
      </c>
      <c r="H43" s="17">
        <v>0.03</v>
      </c>
      <c r="I43" s="17">
        <v>0.31</v>
      </c>
      <c r="J43" s="18">
        <v>1675</v>
      </c>
      <c r="K43" s="17">
        <v>129.3852</v>
      </c>
      <c r="L43" s="17">
        <v>132.18899999999999</v>
      </c>
      <c r="M43" s="17">
        <v>3.28</v>
      </c>
      <c r="N43" s="17">
        <v>0</v>
      </c>
      <c r="O43" s="12">
        <f t="shared" si="0"/>
        <v>0</v>
      </c>
      <c r="P43" s="12">
        <v>1680</v>
      </c>
      <c r="Q43" s="14">
        <f t="shared" si="1"/>
        <v>-0.29761904761904762</v>
      </c>
    </row>
    <row r="44" spans="2:17" ht="29.4" thickBot="1" x14ac:dyDescent="0.35">
      <c r="B44" s="16" t="s">
        <v>227</v>
      </c>
      <c r="C44" s="17">
        <v>10</v>
      </c>
      <c r="D44" s="17">
        <v>4.1425999999999998</v>
      </c>
      <c r="E44" s="17">
        <v>0</v>
      </c>
      <c r="F44" s="17">
        <v>10</v>
      </c>
      <c r="G44" s="17">
        <v>4.1425999999999998</v>
      </c>
      <c r="H44" s="17">
        <v>0.01</v>
      </c>
      <c r="I44" s="17">
        <v>0</v>
      </c>
      <c r="J44" s="21">
        <v>10</v>
      </c>
      <c r="K44" s="22">
        <v>4.1425999999999998</v>
      </c>
      <c r="L44" s="22">
        <v>15.414</v>
      </c>
      <c r="M44" s="22">
        <v>0</v>
      </c>
      <c r="N44" s="22">
        <v>1</v>
      </c>
      <c r="O44" s="23" t="b">
        <f t="shared" si="0"/>
        <v>0</v>
      </c>
      <c r="P44" s="23">
        <v>10</v>
      </c>
      <c r="Q44" s="24">
        <f t="shared" si="1"/>
        <v>0</v>
      </c>
    </row>
    <row r="45" spans="2:17" ht="29.4" thickBot="1" x14ac:dyDescent="0.35">
      <c r="B45" s="16" t="s">
        <v>228</v>
      </c>
      <c r="C45" s="17">
        <v>15</v>
      </c>
      <c r="D45" s="17">
        <v>6.8665000000000003</v>
      </c>
      <c r="E45" s="17">
        <v>0.01</v>
      </c>
      <c r="F45" s="17">
        <v>15</v>
      </c>
      <c r="G45" s="17">
        <v>6.8665000000000003</v>
      </c>
      <c r="H45" s="17">
        <v>0.01</v>
      </c>
      <c r="I45" s="17">
        <v>0</v>
      </c>
      <c r="J45" s="21">
        <v>15</v>
      </c>
      <c r="K45" s="22">
        <v>6.8665000000000003</v>
      </c>
      <c r="L45" s="22">
        <v>25.885000000000002</v>
      </c>
      <c r="M45" s="22">
        <v>0</v>
      </c>
      <c r="N45" s="22">
        <v>1</v>
      </c>
      <c r="O45" s="23" t="b">
        <f t="shared" si="0"/>
        <v>0</v>
      </c>
      <c r="P45" s="23">
        <v>15</v>
      </c>
      <c r="Q45" s="24">
        <f t="shared" si="1"/>
        <v>0</v>
      </c>
    </row>
    <row r="46" spans="2:17" ht="29.4" thickBot="1" x14ac:dyDescent="0.35">
      <c r="B46" s="16" t="s">
        <v>229</v>
      </c>
      <c r="C46" s="17">
        <v>25</v>
      </c>
      <c r="D46" s="17">
        <v>11.9617</v>
      </c>
      <c r="E46" s="17">
        <v>0.01</v>
      </c>
      <c r="F46" s="17">
        <v>35</v>
      </c>
      <c r="G46" s="17">
        <v>14.814399999999999</v>
      </c>
      <c r="H46" s="17">
        <v>0.01</v>
      </c>
      <c r="I46" s="17">
        <v>28.57</v>
      </c>
      <c r="J46" s="18">
        <v>35</v>
      </c>
      <c r="K46" s="17">
        <v>14.814399999999999</v>
      </c>
      <c r="L46" s="17">
        <v>25.879000000000001</v>
      </c>
      <c r="M46" s="17">
        <v>0</v>
      </c>
      <c r="N46" s="17">
        <v>1</v>
      </c>
      <c r="O46" s="12" t="b">
        <f t="shared" si="0"/>
        <v>0</v>
      </c>
      <c r="P46" s="12">
        <v>45</v>
      </c>
      <c r="Q46" s="14">
        <f t="shared" si="1"/>
        <v>-22.222222222222221</v>
      </c>
    </row>
    <row r="47" spans="2:17" ht="29.4" thickBot="1" x14ac:dyDescent="0.35">
      <c r="B47" s="16" t="s">
        <v>230</v>
      </c>
      <c r="C47" s="17">
        <v>40</v>
      </c>
      <c r="D47" s="17">
        <v>17.8032</v>
      </c>
      <c r="E47" s="17">
        <v>0.01</v>
      </c>
      <c r="F47" s="17">
        <v>40</v>
      </c>
      <c r="G47" s="17">
        <v>17.8032</v>
      </c>
      <c r="H47" s="17">
        <v>0.01</v>
      </c>
      <c r="I47" s="17">
        <v>0</v>
      </c>
      <c r="J47" s="18">
        <v>40</v>
      </c>
      <c r="K47" s="17">
        <v>17.8032</v>
      </c>
      <c r="L47" s="17">
        <v>24.632000000000001</v>
      </c>
      <c r="M47" s="17">
        <v>0</v>
      </c>
      <c r="N47" s="17">
        <v>1</v>
      </c>
      <c r="O47" s="12" t="b">
        <f t="shared" si="0"/>
        <v>0</v>
      </c>
      <c r="P47" s="12">
        <v>65</v>
      </c>
      <c r="Q47" s="14">
        <f t="shared" si="1"/>
        <v>-38.46153846153846</v>
      </c>
    </row>
    <row r="48" spans="2:17" ht="29.4" thickBot="1" x14ac:dyDescent="0.35">
      <c r="B48" s="16" t="s">
        <v>231</v>
      </c>
      <c r="C48" s="17">
        <v>50</v>
      </c>
      <c r="D48" s="17">
        <v>23.049800000000001</v>
      </c>
      <c r="E48" s="17">
        <v>0.01</v>
      </c>
      <c r="F48" s="17">
        <v>55</v>
      </c>
      <c r="G48" s="17">
        <v>24.8689</v>
      </c>
      <c r="H48" s="17">
        <v>0.03</v>
      </c>
      <c r="I48" s="17">
        <v>9.09</v>
      </c>
      <c r="J48" s="18">
        <v>55</v>
      </c>
      <c r="K48" s="17">
        <v>24.8689</v>
      </c>
      <c r="L48" s="17">
        <v>29.753</v>
      </c>
      <c r="M48" s="17">
        <v>0</v>
      </c>
      <c r="N48" s="17">
        <v>1</v>
      </c>
      <c r="O48" s="12" t="b">
        <f t="shared" si="0"/>
        <v>0</v>
      </c>
      <c r="P48" s="12">
        <v>90</v>
      </c>
      <c r="Q48" s="14">
        <f t="shared" si="1"/>
        <v>-38.888888888888886</v>
      </c>
    </row>
    <row r="49" spans="2:17" ht="29.4" thickBot="1" x14ac:dyDescent="0.35">
      <c r="B49" s="16" t="s">
        <v>232</v>
      </c>
      <c r="C49" s="17">
        <v>65</v>
      </c>
      <c r="D49" s="17">
        <v>25.976099999999999</v>
      </c>
      <c r="E49" s="17">
        <v>0.01</v>
      </c>
      <c r="F49" s="17">
        <v>70</v>
      </c>
      <c r="G49" s="17">
        <v>29.783999999999999</v>
      </c>
      <c r="H49" s="17">
        <v>0.02</v>
      </c>
      <c r="I49" s="17">
        <v>7.14</v>
      </c>
      <c r="J49" s="18">
        <v>70</v>
      </c>
      <c r="K49" s="17">
        <v>29.783999999999999</v>
      </c>
      <c r="L49" s="17">
        <v>33.801000000000002</v>
      </c>
      <c r="M49" s="17">
        <v>0</v>
      </c>
      <c r="N49" s="17">
        <v>1</v>
      </c>
      <c r="O49" s="12" t="b">
        <f t="shared" si="0"/>
        <v>0</v>
      </c>
      <c r="P49" s="12">
        <v>110</v>
      </c>
      <c r="Q49" s="14">
        <f t="shared" si="1"/>
        <v>-36.363636363636367</v>
      </c>
    </row>
    <row r="50" spans="2:17" ht="29.4" thickBot="1" x14ac:dyDescent="0.35">
      <c r="B50" s="16" t="s">
        <v>233</v>
      </c>
      <c r="C50" s="17">
        <v>65</v>
      </c>
      <c r="D50" s="17">
        <v>25.976099999999999</v>
      </c>
      <c r="E50" s="17">
        <v>0.01</v>
      </c>
      <c r="F50" s="17">
        <v>80</v>
      </c>
      <c r="G50" s="17">
        <v>34.905900000000003</v>
      </c>
      <c r="H50" s="17">
        <v>0.04</v>
      </c>
      <c r="I50" s="17">
        <v>18.75</v>
      </c>
      <c r="J50" s="18">
        <v>80</v>
      </c>
      <c r="K50" s="17">
        <v>34.905900000000003</v>
      </c>
      <c r="L50" s="17">
        <v>37.249000000000002</v>
      </c>
      <c r="M50" s="17">
        <v>0</v>
      </c>
      <c r="N50" s="17">
        <v>1</v>
      </c>
      <c r="O50" s="12" t="b">
        <f t="shared" si="0"/>
        <v>0</v>
      </c>
      <c r="P50" s="12">
        <v>135</v>
      </c>
      <c r="Q50" s="14">
        <f t="shared" si="1"/>
        <v>-40.74074074074074</v>
      </c>
    </row>
    <row r="51" spans="2:17" ht="29.4" thickBot="1" x14ac:dyDescent="0.35">
      <c r="B51" s="16" t="s">
        <v>234</v>
      </c>
      <c r="C51" s="17">
        <v>75</v>
      </c>
      <c r="D51" s="17">
        <v>35.328899999999997</v>
      </c>
      <c r="E51" s="17">
        <v>0.01</v>
      </c>
      <c r="F51" s="17">
        <v>85</v>
      </c>
      <c r="G51" s="17">
        <v>39.711799999999997</v>
      </c>
      <c r="H51" s="17">
        <v>0.03</v>
      </c>
      <c r="I51" s="17">
        <v>11.76</v>
      </c>
      <c r="J51" s="18">
        <v>85</v>
      </c>
      <c r="K51" s="17">
        <v>39.711799999999997</v>
      </c>
      <c r="L51" s="17">
        <v>36.518000000000001</v>
      </c>
      <c r="M51" s="17">
        <v>0</v>
      </c>
      <c r="N51" s="17">
        <v>1</v>
      </c>
      <c r="O51" s="12" t="b">
        <f t="shared" si="0"/>
        <v>0</v>
      </c>
      <c r="P51" s="12">
        <v>155</v>
      </c>
      <c r="Q51" s="14">
        <f t="shared" si="1"/>
        <v>-45.161290322580648</v>
      </c>
    </row>
    <row r="52" spans="2:17" ht="29.4" thickBot="1" x14ac:dyDescent="0.35">
      <c r="B52" s="16" t="s">
        <v>235</v>
      </c>
      <c r="C52" s="17">
        <v>100</v>
      </c>
      <c r="D52" s="17">
        <v>44.389299999999999</v>
      </c>
      <c r="E52" s="17">
        <v>0.01</v>
      </c>
      <c r="F52" s="17">
        <v>100</v>
      </c>
      <c r="G52" s="17">
        <v>44.389299999999999</v>
      </c>
      <c r="H52" s="17">
        <v>0.02</v>
      </c>
      <c r="I52" s="17">
        <v>0</v>
      </c>
      <c r="J52" s="18">
        <v>100</v>
      </c>
      <c r="K52" s="17">
        <v>44.389299999999999</v>
      </c>
      <c r="L52" s="17">
        <v>39.584000000000003</v>
      </c>
      <c r="M52" s="17">
        <v>0</v>
      </c>
      <c r="N52" s="17">
        <v>1</v>
      </c>
      <c r="O52" s="12" t="b">
        <f t="shared" si="0"/>
        <v>0</v>
      </c>
      <c r="P52" s="12">
        <v>175</v>
      </c>
      <c r="Q52" s="14">
        <f t="shared" si="1"/>
        <v>-42.857142857142854</v>
      </c>
    </row>
    <row r="53" spans="2:17" ht="29.4" thickBot="1" x14ac:dyDescent="0.35">
      <c r="B53" s="16" t="s">
        <v>236</v>
      </c>
      <c r="C53" s="17">
        <v>110</v>
      </c>
      <c r="D53" s="17">
        <v>47.888500000000001</v>
      </c>
      <c r="E53" s="17">
        <v>0</v>
      </c>
      <c r="F53" s="17">
        <v>120</v>
      </c>
      <c r="G53" s="17">
        <v>49.991999999999997</v>
      </c>
      <c r="H53" s="17">
        <v>0.02</v>
      </c>
      <c r="I53" s="17">
        <v>8.33</v>
      </c>
      <c r="J53" s="18">
        <v>120</v>
      </c>
      <c r="K53" s="17">
        <v>49.991999999999997</v>
      </c>
      <c r="L53" s="17">
        <v>40.018000000000001</v>
      </c>
      <c r="M53" s="17">
        <v>0</v>
      </c>
      <c r="N53" s="17">
        <v>1</v>
      </c>
      <c r="O53" s="12" t="b">
        <f t="shared" si="0"/>
        <v>0</v>
      </c>
      <c r="P53" s="12">
        <v>190</v>
      </c>
      <c r="Q53" s="14">
        <f t="shared" si="1"/>
        <v>-36.842105263157897</v>
      </c>
    </row>
    <row r="54" spans="2:17" ht="29.4" thickBot="1" x14ac:dyDescent="0.35">
      <c r="B54" s="16" t="s">
        <v>237</v>
      </c>
      <c r="C54" s="17">
        <v>140</v>
      </c>
      <c r="D54" s="17">
        <v>54.8292</v>
      </c>
      <c r="E54" s="17">
        <v>0.01</v>
      </c>
      <c r="F54" s="17">
        <v>140</v>
      </c>
      <c r="G54" s="17">
        <v>54.8292</v>
      </c>
      <c r="H54" s="17">
        <v>0.02</v>
      </c>
      <c r="I54" s="17">
        <v>0</v>
      </c>
      <c r="J54" s="18">
        <v>140</v>
      </c>
      <c r="K54" s="17">
        <v>54.8292</v>
      </c>
      <c r="L54" s="17">
        <v>43.357999999999997</v>
      </c>
      <c r="M54" s="17">
        <v>0</v>
      </c>
      <c r="N54" s="17">
        <v>1</v>
      </c>
      <c r="O54" s="12" t="b">
        <f t="shared" si="0"/>
        <v>0</v>
      </c>
      <c r="P54" s="12">
        <v>205</v>
      </c>
      <c r="Q54" s="14">
        <f t="shared" si="1"/>
        <v>-31.707317073170731</v>
      </c>
    </row>
    <row r="55" spans="2:17" ht="29.4" thickBot="1" x14ac:dyDescent="0.35">
      <c r="B55" s="16" t="s">
        <v>238</v>
      </c>
      <c r="C55" s="17">
        <v>160</v>
      </c>
      <c r="D55" s="17">
        <v>59.962400000000002</v>
      </c>
      <c r="E55" s="17">
        <v>0</v>
      </c>
      <c r="F55" s="17">
        <v>160</v>
      </c>
      <c r="G55" s="17">
        <v>59.962400000000002</v>
      </c>
      <c r="H55" s="17">
        <v>0.02</v>
      </c>
      <c r="I55" s="17">
        <v>0</v>
      </c>
      <c r="J55" s="18">
        <v>160</v>
      </c>
      <c r="K55" s="17">
        <v>59.962400000000002</v>
      </c>
      <c r="L55" s="17">
        <v>41.061</v>
      </c>
      <c r="M55" s="17">
        <v>0</v>
      </c>
      <c r="N55" s="17">
        <v>1</v>
      </c>
      <c r="O55" s="12" t="b">
        <f t="shared" si="0"/>
        <v>0</v>
      </c>
      <c r="P55" s="12">
        <v>225</v>
      </c>
      <c r="Q55" s="14">
        <f t="shared" si="1"/>
        <v>-28.888888888888889</v>
      </c>
    </row>
    <row r="56" spans="2:17" ht="29.4" thickBot="1" x14ac:dyDescent="0.35">
      <c r="B56" s="16" t="s">
        <v>239</v>
      </c>
      <c r="C56" s="17">
        <v>195</v>
      </c>
      <c r="D56" s="17">
        <v>63.897399999999998</v>
      </c>
      <c r="E56" s="17">
        <v>0</v>
      </c>
      <c r="F56" s="17">
        <v>205</v>
      </c>
      <c r="G56" s="17">
        <v>64.815299999999993</v>
      </c>
      <c r="H56" s="17">
        <v>0.02</v>
      </c>
      <c r="I56" s="17">
        <v>4.88</v>
      </c>
      <c r="J56" s="18">
        <v>205</v>
      </c>
      <c r="K56" s="17">
        <v>64.815299999999993</v>
      </c>
      <c r="L56" s="17">
        <v>42.119</v>
      </c>
      <c r="M56" s="17">
        <v>0</v>
      </c>
      <c r="N56" s="17">
        <v>1</v>
      </c>
      <c r="O56" s="12" t="b">
        <f t="shared" si="0"/>
        <v>0</v>
      </c>
      <c r="P56" s="12">
        <v>240</v>
      </c>
      <c r="Q56" s="14">
        <f t="shared" si="1"/>
        <v>-14.583333333333334</v>
      </c>
    </row>
    <row r="57" spans="2:17" ht="29.4" thickBot="1" x14ac:dyDescent="0.35">
      <c r="B57" s="16" t="s">
        <v>240</v>
      </c>
      <c r="C57" s="17">
        <v>205</v>
      </c>
      <c r="D57" s="17">
        <v>68.838099999999997</v>
      </c>
      <c r="E57" s="17">
        <v>0.01</v>
      </c>
      <c r="F57" s="17">
        <v>210</v>
      </c>
      <c r="G57" s="17">
        <v>69.606499999999997</v>
      </c>
      <c r="H57" s="17">
        <v>0.02</v>
      </c>
      <c r="I57" s="17">
        <v>2.38</v>
      </c>
      <c r="J57" s="18">
        <v>210</v>
      </c>
      <c r="K57" s="17">
        <v>69.606499999999997</v>
      </c>
      <c r="L57" s="17">
        <v>41.92</v>
      </c>
      <c r="M57" s="17">
        <v>0</v>
      </c>
      <c r="N57" s="17">
        <v>1</v>
      </c>
      <c r="O57" s="12" t="b">
        <f t="shared" si="0"/>
        <v>0</v>
      </c>
      <c r="P57" s="12">
        <v>260</v>
      </c>
      <c r="Q57" s="14">
        <f t="shared" si="1"/>
        <v>-19.23076923076923</v>
      </c>
    </row>
    <row r="58" spans="2:17" ht="29.4" thickBot="1" x14ac:dyDescent="0.35">
      <c r="B58" s="16" t="s">
        <v>241</v>
      </c>
      <c r="C58" s="17">
        <v>205</v>
      </c>
      <c r="D58" s="17">
        <v>68.838099999999997</v>
      </c>
      <c r="E58" s="17">
        <v>0</v>
      </c>
      <c r="F58" s="17">
        <v>215</v>
      </c>
      <c r="G58" s="17">
        <v>72.054299999999998</v>
      </c>
      <c r="H58" s="17">
        <v>5.83</v>
      </c>
      <c r="I58" s="17">
        <v>4.6500000000000004</v>
      </c>
      <c r="J58" s="18">
        <v>215</v>
      </c>
      <c r="K58" s="17">
        <v>72.054299999999998</v>
      </c>
      <c r="L58" s="17">
        <v>48.774000000000001</v>
      </c>
      <c r="M58" s="17">
        <v>0</v>
      </c>
      <c r="N58" s="17">
        <v>1</v>
      </c>
      <c r="O58" s="12" t="b">
        <f t="shared" si="0"/>
        <v>0</v>
      </c>
      <c r="P58" s="12">
        <v>265</v>
      </c>
      <c r="Q58" s="14">
        <f t="shared" si="1"/>
        <v>-18.867924528301888</v>
      </c>
    </row>
    <row r="59" spans="2:17" ht="29.4" thickBot="1" x14ac:dyDescent="0.35">
      <c r="B59" s="16" t="s">
        <v>242</v>
      </c>
      <c r="C59" s="17">
        <v>210</v>
      </c>
      <c r="D59" s="17">
        <v>74.223200000000006</v>
      </c>
      <c r="E59" s="17">
        <v>0.01</v>
      </c>
      <c r="F59" s="17">
        <v>215</v>
      </c>
      <c r="G59" s="17">
        <v>74.991600000000005</v>
      </c>
      <c r="H59" s="17">
        <v>0.02</v>
      </c>
      <c r="I59" s="17">
        <v>2.33</v>
      </c>
      <c r="J59" s="18">
        <v>215</v>
      </c>
      <c r="K59" s="17">
        <v>74.991600000000005</v>
      </c>
      <c r="L59" s="17">
        <v>43.064999999999998</v>
      </c>
      <c r="M59" s="17">
        <v>0</v>
      </c>
      <c r="N59" s="17">
        <v>1</v>
      </c>
      <c r="O59" s="12" t="b">
        <f t="shared" si="0"/>
        <v>0</v>
      </c>
      <c r="P59" s="12">
        <v>270</v>
      </c>
      <c r="Q59" s="14">
        <f t="shared" si="1"/>
        <v>-20.37037037037037</v>
      </c>
    </row>
    <row r="60" spans="2:17" ht="29.4" thickBot="1" x14ac:dyDescent="0.35">
      <c r="B60" s="16" t="s">
        <v>243</v>
      </c>
      <c r="C60" s="17">
        <v>220</v>
      </c>
      <c r="D60" s="17">
        <v>79.653599999999997</v>
      </c>
      <c r="E60" s="17">
        <v>0</v>
      </c>
      <c r="F60" s="17">
        <v>220</v>
      </c>
      <c r="G60" s="17">
        <v>79.653599999999997</v>
      </c>
      <c r="H60" s="17">
        <v>0.01</v>
      </c>
      <c r="I60" s="17">
        <v>0</v>
      </c>
      <c r="J60" s="18">
        <v>230</v>
      </c>
      <c r="K60" s="17">
        <v>77.418300000000002</v>
      </c>
      <c r="L60" s="17">
        <v>40.279000000000003</v>
      </c>
      <c r="M60" s="17">
        <v>4.3499999999999996</v>
      </c>
      <c r="N60" s="17">
        <v>0.6</v>
      </c>
      <c r="O60" s="12">
        <f t="shared" si="0"/>
        <v>0.6</v>
      </c>
      <c r="P60" s="12">
        <v>280</v>
      </c>
      <c r="Q60" s="14">
        <f t="shared" si="1"/>
        <v>-17.857142857142858</v>
      </c>
    </row>
    <row r="61" spans="2:17" ht="29.4" thickBot="1" x14ac:dyDescent="0.35">
      <c r="B61" s="16" t="s">
        <v>244</v>
      </c>
      <c r="C61" s="17">
        <v>240</v>
      </c>
      <c r="D61" s="17">
        <v>84.8917</v>
      </c>
      <c r="E61" s="17">
        <v>0</v>
      </c>
      <c r="F61" s="17">
        <v>240</v>
      </c>
      <c r="G61" s="17">
        <v>84.8917</v>
      </c>
      <c r="H61" s="17">
        <v>0.02</v>
      </c>
      <c r="I61" s="17">
        <v>0</v>
      </c>
      <c r="J61" s="18">
        <v>240</v>
      </c>
      <c r="K61" s="17">
        <v>84.8917</v>
      </c>
      <c r="L61" s="17">
        <v>41.127000000000002</v>
      </c>
      <c r="M61" s="17">
        <v>0</v>
      </c>
      <c r="N61" s="17">
        <v>1</v>
      </c>
      <c r="O61" s="12" t="b">
        <f t="shared" si="0"/>
        <v>0</v>
      </c>
      <c r="P61" s="12">
        <v>285</v>
      </c>
      <c r="Q61" s="14">
        <f t="shared" si="1"/>
        <v>-15.789473684210526</v>
      </c>
    </row>
    <row r="62" spans="2:17" ht="29.4" thickBot="1" x14ac:dyDescent="0.35">
      <c r="B62" s="16" t="s">
        <v>245</v>
      </c>
      <c r="C62" s="17">
        <v>100</v>
      </c>
      <c r="D62" s="17">
        <v>14.3683</v>
      </c>
      <c r="E62" s="17">
        <v>0</v>
      </c>
      <c r="F62" s="17">
        <v>115</v>
      </c>
      <c r="G62" s="17">
        <v>14.6676</v>
      </c>
      <c r="H62" s="17">
        <v>0.01</v>
      </c>
      <c r="I62" s="17">
        <v>13.04</v>
      </c>
      <c r="J62" s="21">
        <v>120</v>
      </c>
      <c r="K62" s="22">
        <v>14.8972</v>
      </c>
      <c r="L62" s="22">
        <v>19.073</v>
      </c>
      <c r="M62" s="22">
        <v>4.17</v>
      </c>
      <c r="N62" s="22">
        <v>0.4</v>
      </c>
      <c r="O62" s="23">
        <f t="shared" si="0"/>
        <v>0.4</v>
      </c>
      <c r="P62" s="23">
        <v>120</v>
      </c>
      <c r="Q62" s="24">
        <f t="shared" si="1"/>
        <v>0</v>
      </c>
    </row>
    <row r="63" spans="2:17" ht="29.4" thickBot="1" x14ac:dyDescent="0.35">
      <c r="B63" s="16" t="s">
        <v>246</v>
      </c>
      <c r="C63" s="17">
        <v>165</v>
      </c>
      <c r="D63" s="17">
        <v>19.7149</v>
      </c>
      <c r="E63" s="17">
        <v>0</v>
      </c>
      <c r="F63" s="17">
        <v>165</v>
      </c>
      <c r="G63" s="17">
        <v>19.7149</v>
      </c>
      <c r="H63" s="17">
        <v>0</v>
      </c>
      <c r="I63" s="17">
        <v>0</v>
      </c>
      <c r="J63" s="18">
        <v>180</v>
      </c>
      <c r="K63" s="17">
        <v>19.345600000000001</v>
      </c>
      <c r="L63" s="17">
        <v>19.803000000000001</v>
      </c>
      <c r="M63" s="17">
        <v>8.33</v>
      </c>
      <c r="N63" s="17">
        <v>0.4</v>
      </c>
      <c r="O63" s="12">
        <f t="shared" si="0"/>
        <v>0.4</v>
      </c>
      <c r="P63" s="12">
        <v>200</v>
      </c>
      <c r="Q63" s="14">
        <f t="shared" si="1"/>
        <v>-10</v>
      </c>
    </row>
    <row r="64" spans="2:17" ht="29.4" thickBot="1" x14ac:dyDescent="0.35">
      <c r="B64" s="16" t="s">
        <v>247</v>
      </c>
      <c r="C64" s="17">
        <v>200</v>
      </c>
      <c r="D64" s="17">
        <v>21.491199999999999</v>
      </c>
      <c r="E64" s="17">
        <v>0</v>
      </c>
      <c r="F64" s="17">
        <v>200</v>
      </c>
      <c r="G64" s="17">
        <v>21.491199999999999</v>
      </c>
      <c r="H64" s="17">
        <v>0</v>
      </c>
      <c r="I64" s="17">
        <v>0</v>
      </c>
      <c r="J64" s="18">
        <v>200</v>
      </c>
      <c r="K64" s="17">
        <v>21.491199999999999</v>
      </c>
      <c r="L64" s="17">
        <v>19.283000000000001</v>
      </c>
      <c r="M64" s="17">
        <v>0</v>
      </c>
      <c r="N64" s="17">
        <v>1</v>
      </c>
      <c r="O64" s="12" t="b">
        <f t="shared" si="0"/>
        <v>0</v>
      </c>
      <c r="P64" s="12">
        <v>210</v>
      </c>
      <c r="Q64" s="14">
        <f t="shared" si="1"/>
        <v>-4.7619047619047619</v>
      </c>
    </row>
    <row r="65" spans="2:17" ht="29.4" thickBot="1" x14ac:dyDescent="0.35">
      <c r="B65" s="16" t="s">
        <v>248</v>
      </c>
      <c r="C65" s="17">
        <v>200</v>
      </c>
      <c r="D65" s="17">
        <v>21.491199999999999</v>
      </c>
      <c r="E65" s="17">
        <v>0</v>
      </c>
      <c r="F65" s="17">
        <v>200</v>
      </c>
      <c r="G65" s="17">
        <v>21.491199999999999</v>
      </c>
      <c r="H65" s="17">
        <v>0</v>
      </c>
      <c r="I65" s="17">
        <v>0</v>
      </c>
      <c r="J65" s="18">
        <v>215</v>
      </c>
      <c r="K65" s="17">
        <v>24.727699999999999</v>
      </c>
      <c r="L65" s="17">
        <v>19.873000000000001</v>
      </c>
      <c r="M65" s="17">
        <v>6.98</v>
      </c>
      <c r="N65" s="17">
        <v>0.3</v>
      </c>
      <c r="O65" s="12">
        <f t="shared" si="0"/>
        <v>0.3</v>
      </c>
      <c r="P65" s="12">
        <v>230</v>
      </c>
      <c r="Q65" s="14">
        <f t="shared" si="1"/>
        <v>-6.5217391304347823</v>
      </c>
    </row>
    <row r="66" spans="2:17" ht="29.4" thickBot="1" x14ac:dyDescent="0.35">
      <c r="B66" s="16" t="s">
        <v>249</v>
      </c>
      <c r="C66" s="17">
        <v>230</v>
      </c>
      <c r="D66" s="17">
        <v>25.740100000000002</v>
      </c>
      <c r="E66" s="17">
        <v>0</v>
      </c>
      <c r="F66" s="17">
        <v>230</v>
      </c>
      <c r="G66" s="17">
        <v>25.740100000000002</v>
      </c>
      <c r="H66" s="17">
        <v>0</v>
      </c>
      <c r="I66" s="17">
        <v>0</v>
      </c>
      <c r="J66" s="21">
        <v>230</v>
      </c>
      <c r="K66" s="22">
        <v>25.740100000000002</v>
      </c>
      <c r="L66" s="22">
        <v>19.719000000000001</v>
      </c>
      <c r="M66" s="22">
        <v>0</v>
      </c>
      <c r="N66" s="22">
        <v>1</v>
      </c>
      <c r="O66" s="23" t="b">
        <f t="shared" si="0"/>
        <v>0</v>
      </c>
      <c r="P66" s="23">
        <v>230</v>
      </c>
      <c r="Q66" s="24">
        <f t="shared" si="1"/>
        <v>0</v>
      </c>
    </row>
    <row r="67" spans="2:17" ht="29.4" thickBot="1" x14ac:dyDescent="0.35">
      <c r="B67" s="16" t="s">
        <v>250</v>
      </c>
      <c r="C67" s="17">
        <v>230</v>
      </c>
      <c r="D67" s="17">
        <v>25.740100000000002</v>
      </c>
      <c r="E67" s="17">
        <v>0</v>
      </c>
      <c r="F67" s="17">
        <v>230</v>
      </c>
      <c r="G67" s="17">
        <v>25.740100000000002</v>
      </c>
      <c r="H67" s="17">
        <v>0</v>
      </c>
      <c r="I67" s="17">
        <v>0</v>
      </c>
      <c r="J67" s="18">
        <v>245</v>
      </c>
      <c r="K67" s="17">
        <v>29.816500000000001</v>
      </c>
      <c r="L67" s="17">
        <v>19.917000000000002</v>
      </c>
      <c r="M67" s="17">
        <v>6.12</v>
      </c>
      <c r="N67" s="17">
        <v>0.5</v>
      </c>
      <c r="O67" s="12">
        <f t="shared" si="0"/>
        <v>0.5</v>
      </c>
      <c r="P67" s="12">
        <v>265</v>
      </c>
      <c r="Q67" s="14">
        <f t="shared" si="1"/>
        <v>-7.5471698113207548</v>
      </c>
    </row>
    <row r="68" spans="2:17" ht="29.4" thickBot="1" x14ac:dyDescent="0.35">
      <c r="B68" s="16" t="s">
        <v>251</v>
      </c>
      <c r="C68" s="17">
        <v>260</v>
      </c>
      <c r="D68" s="17">
        <v>31.530999999999999</v>
      </c>
      <c r="E68" s="17">
        <v>0</v>
      </c>
      <c r="F68" s="17">
        <v>260</v>
      </c>
      <c r="G68" s="17">
        <v>31.530999999999999</v>
      </c>
      <c r="H68" s="17">
        <v>0</v>
      </c>
      <c r="I68" s="17">
        <v>0</v>
      </c>
      <c r="J68" s="18">
        <v>260</v>
      </c>
      <c r="K68" s="17">
        <v>31.530999999999999</v>
      </c>
      <c r="L68" s="17">
        <v>19.510000000000002</v>
      </c>
      <c r="M68" s="17">
        <v>0</v>
      </c>
      <c r="N68" s="17">
        <v>1</v>
      </c>
      <c r="O68" s="12" t="b">
        <f t="shared" si="0"/>
        <v>0</v>
      </c>
      <c r="P68" s="12">
        <v>300</v>
      </c>
      <c r="Q68" s="14">
        <f t="shared" si="1"/>
        <v>-13.333333333333334</v>
      </c>
    </row>
    <row r="69" spans="2:17" ht="29.4" thickBot="1" x14ac:dyDescent="0.35">
      <c r="B69" s="16" t="s">
        <v>252</v>
      </c>
      <c r="C69" s="17">
        <v>260</v>
      </c>
      <c r="D69" s="17">
        <v>31.530999999999999</v>
      </c>
      <c r="E69" s="17">
        <v>0</v>
      </c>
      <c r="F69" s="17">
        <v>260</v>
      </c>
      <c r="G69" s="17">
        <v>31.530999999999999</v>
      </c>
      <c r="H69" s="17">
        <v>0</v>
      </c>
      <c r="I69" s="17">
        <v>0</v>
      </c>
      <c r="J69" s="18">
        <v>260</v>
      </c>
      <c r="K69" s="17">
        <v>31.530999999999999</v>
      </c>
      <c r="L69" s="17">
        <v>19.748999999999999</v>
      </c>
      <c r="M69" s="17">
        <v>0</v>
      </c>
      <c r="N69" s="17">
        <v>1</v>
      </c>
      <c r="O69" s="12" t="b">
        <f t="shared" ref="O69:O92" si="2">IF(M69&gt;0,N69)</f>
        <v>0</v>
      </c>
      <c r="P69" s="12">
        <v>320</v>
      </c>
      <c r="Q69" s="14">
        <f t="shared" ref="Q69:Q91" si="3">(J69-P69)*100/P69</f>
        <v>-18.75</v>
      </c>
    </row>
    <row r="70" spans="2:17" ht="29.4" thickBot="1" x14ac:dyDescent="0.35">
      <c r="B70" s="16" t="s">
        <v>253</v>
      </c>
      <c r="C70" s="17">
        <v>260</v>
      </c>
      <c r="D70" s="17">
        <v>31.530999999999999</v>
      </c>
      <c r="E70" s="17">
        <v>0</v>
      </c>
      <c r="F70" s="17">
        <v>260</v>
      </c>
      <c r="G70" s="17">
        <v>31.530999999999999</v>
      </c>
      <c r="H70" s="17">
        <v>0</v>
      </c>
      <c r="I70" s="17">
        <v>0</v>
      </c>
      <c r="J70" s="18">
        <v>275</v>
      </c>
      <c r="K70" s="17">
        <v>37.0291</v>
      </c>
      <c r="L70" s="17">
        <v>21.359000000000002</v>
      </c>
      <c r="M70" s="17">
        <v>5.45</v>
      </c>
      <c r="N70" s="17">
        <v>0.5</v>
      </c>
      <c r="O70" s="12">
        <f t="shared" si="2"/>
        <v>0.5</v>
      </c>
      <c r="P70" s="12">
        <v>360</v>
      </c>
      <c r="Q70" s="14">
        <f t="shared" si="3"/>
        <v>-23.611111111111111</v>
      </c>
    </row>
    <row r="71" spans="2:17" ht="29.4" thickBot="1" x14ac:dyDescent="0.35">
      <c r="B71" s="16" t="s">
        <v>254</v>
      </c>
      <c r="C71" s="17">
        <v>290</v>
      </c>
      <c r="D71" s="17">
        <v>38.790199999999999</v>
      </c>
      <c r="E71" s="17">
        <v>0</v>
      </c>
      <c r="F71" s="17">
        <v>290</v>
      </c>
      <c r="G71" s="17">
        <v>38.790199999999999</v>
      </c>
      <c r="H71" s="17">
        <v>0</v>
      </c>
      <c r="I71" s="17">
        <v>0</v>
      </c>
      <c r="J71" s="18">
        <v>290</v>
      </c>
      <c r="K71" s="17">
        <v>38.790199999999999</v>
      </c>
      <c r="L71" s="17">
        <v>20.279</v>
      </c>
      <c r="M71" s="17">
        <v>0</v>
      </c>
      <c r="N71" s="17">
        <v>1</v>
      </c>
      <c r="O71" s="12" t="b">
        <f t="shared" si="2"/>
        <v>0</v>
      </c>
      <c r="P71" s="12">
        <v>395</v>
      </c>
      <c r="Q71" s="14">
        <f t="shared" si="3"/>
        <v>-26.582278481012658</v>
      </c>
    </row>
    <row r="72" spans="2:17" ht="29.4" thickBot="1" x14ac:dyDescent="0.35">
      <c r="B72" s="16" t="s">
        <v>255</v>
      </c>
      <c r="C72" s="17">
        <v>340</v>
      </c>
      <c r="D72" s="17">
        <v>42.864600000000003</v>
      </c>
      <c r="E72" s="17">
        <v>0</v>
      </c>
      <c r="F72" s="17">
        <v>340</v>
      </c>
      <c r="G72" s="17">
        <v>42.864600000000003</v>
      </c>
      <c r="H72" s="17">
        <v>0</v>
      </c>
      <c r="I72" s="17">
        <v>0</v>
      </c>
      <c r="J72" s="18">
        <v>355</v>
      </c>
      <c r="K72" s="17">
        <v>43.210900000000002</v>
      </c>
      <c r="L72" s="17">
        <v>20.736000000000001</v>
      </c>
      <c r="M72" s="17">
        <v>4.2300000000000004</v>
      </c>
      <c r="N72" s="17">
        <v>0.4</v>
      </c>
      <c r="O72" s="12">
        <f t="shared" si="2"/>
        <v>0.4</v>
      </c>
      <c r="P72" s="12">
        <v>450</v>
      </c>
      <c r="Q72" s="14">
        <f t="shared" si="3"/>
        <v>-21.111111111111111</v>
      </c>
    </row>
    <row r="73" spans="2:17" ht="29.4" thickBot="1" x14ac:dyDescent="0.35">
      <c r="B73" s="16" t="s">
        <v>256</v>
      </c>
      <c r="C73" s="17">
        <v>160</v>
      </c>
      <c r="D73" s="17">
        <v>14.827500000000001</v>
      </c>
      <c r="E73" s="17">
        <v>0</v>
      </c>
      <c r="F73" s="17">
        <v>170</v>
      </c>
      <c r="G73" s="17">
        <v>14.846</v>
      </c>
      <c r="H73" s="17">
        <v>0.01</v>
      </c>
      <c r="I73" s="17">
        <v>5.88</v>
      </c>
      <c r="J73" s="21">
        <v>170</v>
      </c>
      <c r="K73" s="22">
        <v>14.846</v>
      </c>
      <c r="L73" s="22">
        <v>28.995999999999999</v>
      </c>
      <c r="M73" s="22">
        <v>0</v>
      </c>
      <c r="N73" s="22">
        <v>1</v>
      </c>
      <c r="O73" s="23" t="b">
        <f t="shared" si="2"/>
        <v>0</v>
      </c>
      <c r="P73" s="23">
        <v>170</v>
      </c>
      <c r="Q73" s="24">
        <f t="shared" si="3"/>
        <v>0</v>
      </c>
    </row>
    <row r="74" spans="2:17" ht="29.4" thickBot="1" x14ac:dyDescent="0.35">
      <c r="B74" s="16" t="s">
        <v>257</v>
      </c>
      <c r="C74" s="17">
        <v>180</v>
      </c>
      <c r="D74" s="17">
        <v>19.662700000000001</v>
      </c>
      <c r="E74" s="17">
        <v>0</v>
      </c>
      <c r="F74" s="17">
        <v>190</v>
      </c>
      <c r="G74" s="17">
        <v>19.6812</v>
      </c>
      <c r="H74" s="17">
        <v>0.01</v>
      </c>
      <c r="I74" s="17">
        <v>5.26</v>
      </c>
      <c r="J74" s="18">
        <v>190</v>
      </c>
      <c r="K74" s="17">
        <v>19.6812</v>
      </c>
      <c r="L74" s="17">
        <v>31.515000000000001</v>
      </c>
      <c r="M74" s="17">
        <v>0</v>
      </c>
      <c r="N74" s="17">
        <v>1</v>
      </c>
      <c r="O74" s="12" t="b">
        <f t="shared" si="2"/>
        <v>0</v>
      </c>
      <c r="P74" s="12">
        <v>200</v>
      </c>
      <c r="Q74" s="14">
        <f t="shared" si="3"/>
        <v>-5</v>
      </c>
    </row>
    <row r="75" spans="2:17" ht="29.4" thickBot="1" x14ac:dyDescent="0.35">
      <c r="B75" s="16" t="s">
        <v>258</v>
      </c>
      <c r="C75" s="17">
        <v>220</v>
      </c>
      <c r="D75" s="17">
        <v>23.084900000000001</v>
      </c>
      <c r="E75" s="17">
        <v>0</v>
      </c>
      <c r="F75" s="17">
        <v>240</v>
      </c>
      <c r="G75" s="17">
        <v>24.4924</v>
      </c>
      <c r="H75" s="17">
        <v>0.05</v>
      </c>
      <c r="I75" s="17">
        <v>8.33</v>
      </c>
      <c r="J75" s="18">
        <v>240</v>
      </c>
      <c r="K75" s="17">
        <v>24.4924</v>
      </c>
      <c r="L75" s="17">
        <v>36.951000000000001</v>
      </c>
      <c r="M75" s="17">
        <v>0</v>
      </c>
      <c r="N75" s="17">
        <v>1</v>
      </c>
      <c r="O75" s="12" t="b">
        <f t="shared" si="2"/>
        <v>0</v>
      </c>
      <c r="P75" s="12">
        <v>260</v>
      </c>
      <c r="Q75" s="14">
        <f t="shared" si="3"/>
        <v>-7.6923076923076925</v>
      </c>
    </row>
    <row r="76" spans="2:17" ht="29.4" thickBot="1" x14ac:dyDescent="0.35">
      <c r="B76" s="16" t="s">
        <v>259</v>
      </c>
      <c r="C76" s="17">
        <v>290</v>
      </c>
      <c r="D76" s="17">
        <v>28.248100000000001</v>
      </c>
      <c r="E76" s="17">
        <v>0</v>
      </c>
      <c r="F76" s="17">
        <v>320</v>
      </c>
      <c r="G76" s="17">
        <v>28.7698</v>
      </c>
      <c r="H76" s="17">
        <v>0.01</v>
      </c>
      <c r="I76" s="17">
        <v>9.3800000000000008</v>
      </c>
      <c r="J76" s="21">
        <v>320</v>
      </c>
      <c r="K76" s="22">
        <v>28.7698</v>
      </c>
      <c r="L76" s="22">
        <v>39.302999999999997</v>
      </c>
      <c r="M76" s="22">
        <v>0</v>
      </c>
      <c r="N76" s="22">
        <v>1</v>
      </c>
      <c r="O76" s="23" t="b">
        <f t="shared" si="2"/>
        <v>0</v>
      </c>
      <c r="P76" s="23">
        <v>320</v>
      </c>
      <c r="Q76" s="24">
        <f t="shared" si="3"/>
        <v>0</v>
      </c>
    </row>
    <row r="77" spans="2:17" ht="29.4" thickBot="1" x14ac:dyDescent="0.35">
      <c r="B77" s="16" t="s">
        <v>260</v>
      </c>
      <c r="C77" s="17">
        <v>370</v>
      </c>
      <c r="D77" s="17">
        <v>34.796199999999999</v>
      </c>
      <c r="E77" s="17">
        <v>0</v>
      </c>
      <c r="F77" s="17">
        <v>390</v>
      </c>
      <c r="G77" s="17">
        <v>34.933399999999999</v>
      </c>
      <c r="H77" s="17">
        <v>0.01</v>
      </c>
      <c r="I77" s="17">
        <v>5.13</v>
      </c>
      <c r="J77" s="21">
        <v>390</v>
      </c>
      <c r="K77" s="22">
        <v>34.933399999999999</v>
      </c>
      <c r="L77" s="22">
        <v>39.947000000000003</v>
      </c>
      <c r="M77" s="22">
        <v>0</v>
      </c>
      <c r="N77" s="22">
        <v>1</v>
      </c>
      <c r="O77" s="23" t="b">
        <f t="shared" si="2"/>
        <v>0</v>
      </c>
      <c r="P77" s="23">
        <v>390</v>
      </c>
      <c r="Q77" s="24">
        <f t="shared" si="3"/>
        <v>0</v>
      </c>
    </row>
    <row r="78" spans="2:17" ht="29.4" thickBot="1" x14ac:dyDescent="0.35">
      <c r="B78" s="16" t="s">
        <v>261</v>
      </c>
      <c r="C78" s="17">
        <v>370</v>
      </c>
      <c r="D78" s="17">
        <v>34.796199999999999</v>
      </c>
      <c r="E78" s="17">
        <v>0</v>
      </c>
      <c r="F78" s="17">
        <v>400</v>
      </c>
      <c r="G78" s="17">
        <v>38.044400000000003</v>
      </c>
      <c r="H78" s="17">
        <v>0.01</v>
      </c>
      <c r="I78" s="17">
        <v>7.5</v>
      </c>
      <c r="J78" s="18">
        <v>400</v>
      </c>
      <c r="K78" s="17">
        <v>38.044400000000003</v>
      </c>
      <c r="L78" s="17">
        <v>45.261000000000003</v>
      </c>
      <c r="M78" s="17">
        <v>0</v>
      </c>
      <c r="N78" s="17">
        <v>1</v>
      </c>
      <c r="O78" s="12" t="b">
        <f t="shared" si="2"/>
        <v>0</v>
      </c>
      <c r="P78" s="12">
        <v>430</v>
      </c>
      <c r="Q78" s="14">
        <f t="shared" si="3"/>
        <v>-6.9767441860465116</v>
      </c>
    </row>
    <row r="79" spans="2:17" ht="29.4" thickBot="1" x14ac:dyDescent="0.35">
      <c r="B79" s="16" t="s">
        <v>262</v>
      </c>
      <c r="C79" s="17">
        <v>420</v>
      </c>
      <c r="D79" s="17">
        <v>43.454599999999999</v>
      </c>
      <c r="E79" s="17">
        <v>0.02</v>
      </c>
      <c r="F79" s="17">
        <v>450</v>
      </c>
      <c r="G79" s="17">
        <v>43.976399999999998</v>
      </c>
      <c r="H79" s="17">
        <v>0.03</v>
      </c>
      <c r="I79" s="17">
        <v>6.67</v>
      </c>
      <c r="J79" s="18">
        <v>450</v>
      </c>
      <c r="K79" s="17">
        <v>43.976399999999998</v>
      </c>
      <c r="L79" s="17">
        <v>49.082000000000001</v>
      </c>
      <c r="M79" s="17">
        <v>0</v>
      </c>
      <c r="N79" s="17">
        <v>1</v>
      </c>
      <c r="O79" s="12" t="b">
        <f t="shared" si="2"/>
        <v>0</v>
      </c>
      <c r="P79" s="12">
        <v>470</v>
      </c>
      <c r="Q79" s="14">
        <f t="shared" si="3"/>
        <v>-4.2553191489361701</v>
      </c>
    </row>
    <row r="80" spans="2:17" ht="29.4" thickBot="1" x14ac:dyDescent="0.35">
      <c r="B80" s="16" t="s">
        <v>263</v>
      </c>
      <c r="C80" s="17">
        <v>420</v>
      </c>
      <c r="D80" s="17">
        <v>43.454599999999999</v>
      </c>
      <c r="E80" s="17">
        <v>0.73</v>
      </c>
      <c r="F80" s="17">
        <v>470</v>
      </c>
      <c r="G80" s="17">
        <v>49.573799999999999</v>
      </c>
      <c r="H80" s="17">
        <v>0.74</v>
      </c>
      <c r="I80" s="17">
        <v>10.64</v>
      </c>
      <c r="J80" s="18">
        <v>470</v>
      </c>
      <c r="K80" s="17">
        <v>49.573799999999999</v>
      </c>
      <c r="L80" s="17">
        <v>49.493000000000002</v>
      </c>
      <c r="M80" s="17">
        <v>0</v>
      </c>
      <c r="N80" s="17">
        <v>1</v>
      </c>
      <c r="O80" s="12" t="b">
        <f t="shared" si="2"/>
        <v>0</v>
      </c>
      <c r="P80" s="12">
        <v>520</v>
      </c>
      <c r="Q80" s="14">
        <f t="shared" si="3"/>
        <v>-9.615384615384615</v>
      </c>
    </row>
    <row r="81" spans="2:18" ht="29.4" thickBot="1" x14ac:dyDescent="0.35">
      <c r="B81" s="16" t="s">
        <v>264</v>
      </c>
      <c r="C81" s="17">
        <v>440</v>
      </c>
      <c r="D81" s="17">
        <v>52.347799999999999</v>
      </c>
      <c r="E81" s="17">
        <v>0.03</v>
      </c>
      <c r="F81" s="17">
        <v>470</v>
      </c>
      <c r="G81" s="17">
        <v>54.961199999999998</v>
      </c>
      <c r="H81" s="17">
        <v>0.04</v>
      </c>
      <c r="I81" s="17">
        <v>6.38</v>
      </c>
      <c r="J81" s="18">
        <v>470</v>
      </c>
      <c r="K81" s="17">
        <v>54.961199999999998</v>
      </c>
      <c r="L81" s="17">
        <v>49.231999999999999</v>
      </c>
      <c r="M81" s="17">
        <v>0</v>
      </c>
      <c r="N81" s="17">
        <v>1</v>
      </c>
      <c r="O81" s="12" t="b">
        <f t="shared" si="2"/>
        <v>0</v>
      </c>
      <c r="P81" s="12">
        <v>550</v>
      </c>
      <c r="Q81" s="14">
        <f t="shared" si="3"/>
        <v>-14.545454545454545</v>
      </c>
    </row>
    <row r="82" spans="2:18" ht="29.4" thickBot="1" x14ac:dyDescent="0.35">
      <c r="B82" s="16" t="s">
        <v>265</v>
      </c>
      <c r="C82" s="17">
        <v>460</v>
      </c>
      <c r="D82" s="17">
        <v>55.6265</v>
      </c>
      <c r="E82" s="17">
        <v>0.02</v>
      </c>
      <c r="F82" s="17">
        <v>490</v>
      </c>
      <c r="G82" s="17">
        <v>58.874699999999997</v>
      </c>
      <c r="H82" s="17">
        <v>0.03</v>
      </c>
      <c r="I82" s="17">
        <v>6.12</v>
      </c>
      <c r="J82" s="18">
        <v>490</v>
      </c>
      <c r="K82" s="17">
        <v>58.874699999999997</v>
      </c>
      <c r="L82" s="17">
        <v>50.451000000000001</v>
      </c>
      <c r="M82" s="17">
        <v>0</v>
      </c>
      <c r="N82" s="17">
        <v>1</v>
      </c>
      <c r="O82" s="12" t="b">
        <f t="shared" si="2"/>
        <v>0</v>
      </c>
      <c r="P82" s="12">
        <v>580</v>
      </c>
      <c r="Q82" s="14">
        <f t="shared" si="3"/>
        <v>-15.517241379310345</v>
      </c>
    </row>
    <row r="83" spans="2:18" ht="29.4" thickBot="1" x14ac:dyDescent="0.35">
      <c r="B83" s="16" t="s">
        <v>266</v>
      </c>
      <c r="C83" s="17">
        <v>500</v>
      </c>
      <c r="D83" s="17">
        <v>63.419499999999999</v>
      </c>
      <c r="E83" s="17">
        <v>0.05</v>
      </c>
      <c r="F83" s="17">
        <v>530</v>
      </c>
      <c r="G83" s="17">
        <v>63.941299999999998</v>
      </c>
      <c r="H83" s="17">
        <v>7.0000000000000007E-2</v>
      </c>
      <c r="I83" s="17">
        <v>5.66</v>
      </c>
      <c r="J83" s="18">
        <v>530</v>
      </c>
      <c r="K83" s="17">
        <v>63.941299999999998</v>
      </c>
      <c r="L83" s="17">
        <v>45.243000000000002</v>
      </c>
      <c r="M83" s="17">
        <v>0</v>
      </c>
      <c r="N83" s="17">
        <v>1</v>
      </c>
      <c r="O83" s="12" t="b">
        <f t="shared" si="2"/>
        <v>0</v>
      </c>
      <c r="P83" s="12">
        <v>610</v>
      </c>
      <c r="Q83" s="14">
        <f t="shared" si="3"/>
        <v>-13.114754098360656</v>
      </c>
    </row>
    <row r="84" spans="2:18" ht="29.4" thickBot="1" x14ac:dyDescent="0.35">
      <c r="B84" s="16" t="s">
        <v>267</v>
      </c>
      <c r="C84" s="17">
        <v>530</v>
      </c>
      <c r="D84" s="17">
        <v>68.414500000000004</v>
      </c>
      <c r="E84" s="17">
        <v>0.03</v>
      </c>
      <c r="F84" s="17">
        <v>560</v>
      </c>
      <c r="G84" s="17">
        <v>68.936300000000003</v>
      </c>
      <c r="H84" s="17">
        <v>0.04</v>
      </c>
      <c r="I84" s="17">
        <v>5.36</v>
      </c>
      <c r="J84" s="18">
        <v>560</v>
      </c>
      <c r="K84" s="17">
        <v>68.936300000000003</v>
      </c>
      <c r="L84" s="17">
        <v>48.750999999999998</v>
      </c>
      <c r="M84" s="17">
        <v>0</v>
      </c>
      <c r="N84" s="17">
        <v>1</v>
      </c>
      <c r="O84" s="12" t="b">
        <f t="shared" si="2"/>
        <v>0</v>
      </c>
      <c r="P84" s="12">
        <v>640</v>
      </c>
      <c r="Q84" s="14">
        <f t="shared" si="3"/>
        <v>-12.5</v>
      </c>
    </row>
    <row r="85" spans="2:18" ht="29.4" thickBot="1" x14ac:dyDescent="0.35">
      <c r="B85" s="16" t="s">
        <v>268</v>
      </c>
      <c r="C85" s="17">
        <v>550</v>
      </c>
      <c r="D85" s="17">
        <v>72.993799999999993</v>
      </c>
      <c r="E85" s="17">
        <v>7.0000000000000007E-2</v>
      </c>
      <c r="F85" s="17">
        <v>580</v>
      </c>
      <c r="G85" s="17">
        <v>73.515600000000006</v>
      </c>
      <c r="H85" s="17">
        <v>0.09</v>
      </c>
      <c r="I85" s="17">
        <v>5.17</v>
      </c>
      <c r="J85" s="18">
        <v>580</v>
      </c>
      <c r="K85" s="17">
        <v>73.515600000000006</v>
      </c>
      <c r="L85" s="17">
        <v>61.972999999999999</v>
      </c>
      <c r="M85" s="17">
        <v>0</v>
      </c>
      <c r="N85" s="17">
        <v>1</v>
      </c>
      <c r="O85" s="12" t="b">
        <f t="shared" si="2"/>
        <v>0</v>
      </c>
      <c r="P85" s="12">
        <v>670</v>
      </c>
      <c r="Q85" s="14">
        <f t="shared" si="3"/>
        <v>-13.432835820895523</v>
      </c>
    </row>
    <row r="86" spans="2:18" ht="29.4" thickBot="1" x14ac:dyDescent="0.35">
      <c r="B86" s="16" t="s">
        <v>269</v>
      </c>
      <c r="C86" s="17">
        <v>580</v>
      </c>
      <c r="D86" s="17">
        <v>78.894900000000007</v>
      </c>
      <c r="E86" s="17">
        <v>0.01</v>
      </c>
      <c r="F86" s="17">
        <v>610</v>
      </c>
      <c r="G86" s="17">
        <v>79.416600000000003</v>
      </c>
      <c r="H86" s="17">
        <v>0.03</v>
      </c>
      <c r="I86" s="17">
        <v>4.92</v>
      </c>
      <c r="J86" s="18">
        <v>610</v>
      </c>
      <c r="K86" s="17">
        <v>79.416600000000003</v>
      </c>
      <c r="L86" s="17">
        <v>52.042999999999999</v>
      </c>
      <c r="M86" s="17">
        <v>0</v>
      </c>
      <c r="N86" s="17">
        <v>1</v>
      </c>
      <c r="O86" s="12" t="b">
        <f t="shared" si="2"/>
        <v>0</v>
      </c>
      <c r="P86" s="12">
        <v>710</v>
      </c>
      <c r="Q86" s="14">
        <f t="shared" si="3"/>
        <v>-14.084507042253522</v>
      </c>
    </row>
    <row r="87" spans="2:18" ht="29.4" thickBot="1" x14ac:dyDescent="0.35">
      <c r="B87" s="16" t="s">
        <v>270</v>
      </c>
      <c r="C87" s="17">
        <v>600</v>
      </c>
      <c r="D87" s="17">
        <v>84.898899999999998</v>
      </c>
      <c r="E87" s="17">
        <v>0.16</v>
      </c>
      <c r="F87" s="17">
        <v>610</v>
      </c>
      <c r="G87" s="17">
        <v>84.917400000000001</v>
      </c>
      <c r="H87" s="17">
        <v>0.17</v>
      </c>
      <c r="I87" s="17">
        <v>1.64</v>
      </c>
      <c r="J87" s="18">
        <v>610</v>
      </c>
      <c r="K87" s="17">
        <v>84.917400000000001</v>
      </c>
      <c r="L87" s="17">
        <v>50.689</v>
      </c>
      <c r="M87" s="17">
        <v>0</v>
      </c>
      <c r="N87" s="17">
        <v>1</v>
      </c>
      <c r="O87" s="12" t="b">
        <f t="shared" si="2"/>
        <v>0</v>
      </c>
      <c r="P87" s="12">
        <v>740</v>
      </c>
      <c r="Q87" s="14">
        <f t="shared" si="3"/>
        <v>-17.567567567567568</v>
      </c>
    </row>
    <row r="88" spans="2:18" ht="29.4" thickBot="1" x14ac:dyDescent="0.35">
      <c r="B88" s="16" t="s">
        <v>271</v>
      </c>
      <c r="C88" s="17">
        <v>610</v>
      </c>
      <c r="D88" s="17">
        <v>89.464799999999997</v>
      </c>
      <c r="E88" s="17">
        <v>0.05</v>
      </c>
      <c r="F88" s="17">
        <v>640</v>
      </c>
      <c r="G88" s="17">
        <v>89.986599999999996</v>
      </c>
      <c r="H88" s="17">
        <v>0.06</v>
      </c>
      <c r="I88" s="17">
        <v>4.6900000000000004</v>
      </c>
      <c r="J88" s="18">
        <v>640</v>
      </c>
      <c r="K88" s="17">
        <v>89.986599999999996</v>
      </c>
      <c r="L88" s="17">
        <v>52.48</v>
      </c>
      <c r="M88" s="17">
        <v>0</v>
      </c>
      <c r="N88" s="17">
        <v>1</v>
      </c>
      <c r="O88" s="12" t="b">
        <f t="shared" si="2"/>
        <v>0</v>
      </c>
      <c r="P88" s="12">
        <v>770</v>
      </c>
      <c r="Q88" s="14">
        <f t="shared" si="3"/>
        <v>-16.883116883116884</v>
      </c>
    </row>
    <row r="89" spans="2:18" ht="29.4" thickBot="1" x14ac:dyDescent="0.35">
      <c r="B89" s="16" t="s">
        <v>272</v>
      </c>
      <c r="C89" s="17">
        <v>660</v>
      </c>
      <c r="D89" s="17">
        <v>94.603099999999998</v>
      </c>
      <c r="E89" s="17">
        <v>0.04</v>
      </c>
      <c r="F89" s="17">
        <v>680</v>
      </c>
      <c r="G89" s="17">
        <v>94.740300000000005</v>
      </c>
      <c r="H89" s="17">
        <v>0.05</v>
      </c>
      <c r="I89" s="17">
        <v>2.94</v>
      </c>
      <c r="J89" s="18">
        <v>680</v>
      </c>
      <c r="K89" s="17">
        <v>94.740300000000005</v>
      </c>
      <c r="L89" s="17">
        <v>50.287999999999997</v>
      </c>
      <c r="M89" s="17">
        <v>0</v>
      </c>
      <c r="N89" s="17">
        <v>1</v>
      </c>
      <c r="O89" s="12" t="b">
        <f t="shared" si="2"/>
        <v>0</v>
      </c>
      <c r="P89" s="12">
        <v>790</v>
      </c>
      <c r="Q89" s="14">
        <f t="shared" si="3"/>
        <v>-13.924050632911392</v>
      </c>
    </row>
    <row r="90" spans="2:18" ht="29.4" thickBot="1" x14ac:dyDescent="0.35">
      <c r="B90" s="16" t="s">
        <v>273</v>
      </c>
      <c r="C90" s="17">
        <v>660</v>
      </c>
      <c r="D90" s="17">
        <v>94.603099999999998</v>
      </c>
      <c r="E90" s="17">
        <v>0.06</v>
      </c>
      <c r="F90" s="17">
        <v>700</v>
      </c>
      <c r="G90" s="17">
        <v>99.872399999999999</v>
      </c>
      <c r="H90" s="17">
        <v>0.27</v>
      </c>
      <c r="I90" s="17">
        <v>5.71</v>
      </c>
      <c r="J90" s="18">
        <v>700</v>
      </c>
      <c r="K90" s="17">
        <v>99.872399999999999</v>
      </c>
      <c r="L90" s="17">
        <v>52.2</v>
      </c>
      <c r="M90" s="17">
        <v>0</v>
      </c>
      <c r="N90" s="17">
        <v>1</v>
      </c>
      <c r="O90" s="12" t="b">
        <f t="shared" si="2"/>
        <v>0</v>
      </c>
      <c r="P90" s="12">
        <v>800</v>
      </c>
      <c r="Q90" s="14">
        <f t="shared" si="3"/>
        <v>-12.5</v>
      </c>
    </row>
    <row r="91" spans="2:18" ht="29.4" thickBot="1" x14ac:dyDescent="0.35">
      <c r="B91" s="16" t="s">
        <v>274</v>
      </c>
      <c r="C91" s="17">
        <v>700</v>
      </c>
      <c r="D91" s="17">
        <v>103.19199999999999</v>
      </c>
      <c r="E91" s="17">
        <v>0.05</v>
      </c>
      <c r="F91" s="17">
        <v>730</v>
      </c>
      <c r="G91" s="17">
        <v>103.7137</v>
      </c>
      <c r="H91" s="17">
        <v>7.0000000000000007E-2</v>
      </c>
      <c r="I91" s="17">
        <v>4.1100000000000003</v>
      </c>
      <c r="J91" s="18">
        <v>730</v>
      </c>
      <c r="K91" s="17">
        <v>103.7137</v>
      </c>
      <c r="L91" s="17">
        <v>50.531999999999996</v>
      </c>
      <c r="M91" s="17">
        <v>0</v>
      </c>
      <c r="N91" s="17">
        <v>1</v>
      </c>
      <c r="O91" s="12" t="b">
        <f t="shared" si="2"/>
        <v>0</v>
      </c>
      <c r="P91" s="12">
        <v>800</v>
      </c>
      <c r="Q91" s="14">
        <f t="shared" si="3"/>
        <v>-8.75</v>
      </c>
    </row>
    <row r="92" spans="2:18" ht="29.4" thickBot="1" x14ac:dyDescent="0.35">
      <c r="B92" s="16" t="s">
        <v>275</v>
      </c>
      <c r="C92" s="17">
        <v>700</v>
      </c>
      <c r="D92" s="17">
        <v>103.19199999999999</v>
      </c>
      <c r="E92" s="17">
        <v>0.09</v>
      </c>
      <c r="F92" s="17">
        <v>740</v>
      </c>
      <c r="G92" s="17">
        <v>108.46129999999999</v>
      </c>
      <c r="H92" s="17">
        <v>0.1</v>
      </c>
      <c r="I92" s="17">
        <v>5.41</v>
      </c>
      <c r="J92" s="18">
        <v>740</v>
      </c>
      <c r="K92" s="17">
        <v>108.46129999999999</v>
      </c>
      <c r="L92" s="17">
        <v>55.274000000000001</v>
      </c>
      <c r="M92" s="17">
        <v>0</v>
      </c>
      <c r="N92" s="17">
        <v>1</v>
      </c>
      <c r="O92" s="12" t="b">
        <f t="shared" si="2"/>
        <v>0</v>
      </c>
      <c r="P92" s="12">
        <v>800</v>
      </c>
      <c r="Q92" s="14">
        <f>(J92-P92)*100/P92</f>
        <v>-7.5</v>
      </c>
    </row>
    <row r="93" spans="2:18" ht="15" thickBot="1" x14ac:dyDescent="0.35">
      <c r="B93" s="16"/>
      <c r="C93" s="17"/>
      <c r="D93" s="17"/>
      <c r="E93" s="17"/>
      <c r="F93" s="17"/>
      <c r="G93" s="17"/>
      <c r="H93" s="17"/>
      <c r="I93" s="17"/>
      <c r="J93" s="18"/>
      <c r="K93" s="17"/>
      <c r="L93" s="17"/>
      <c r="M93" s="17"/>
      <c r="N93" s="17"/>
      <c r="O93" s="17">
        <f>_xlfn.MODE.SNGL(O4:O92)</f>
        <v>0.5</v>
      </c>
      <c r="Q93" s="14">
        <f>AVERAGE(Q4:Q92)</f>
        <v>-13.261962567557095</v>
      </c>
    </row>
    <row r="94" spans="2:18" x14ac:dyDescent="0.3">
      <c r="L94" s="12">
        <f>SUM(L4:L93)</f>
        <v>6404.4570000000031</v>
      </c>
      <c r="M94" s="12">
        <f>AVERAGE(M4:M92)</f>
        <v>2.1453932584269659</v>
      </c>
    </row>
    <row r="95" spans="2:18" x14ac:dyDescent="0.3">
      <c r="L95" s="12">
        <f>AVERAGE(L4:L92)</f>
        <v>71.960191011235992</v>
      </c>
    </row>
    <row r="96" spans="2:18" x14ac:dyDescent="0.3">
      <c r="L96" s="12" t="s">
        <v>99</v>
      </c>
      <c r="M96" s="12" t="s">
        <v>104</v>
      </c>
      <c r="N96" s="12" t="s">
        <v>100</v>
      </c>
      <c r="O96" s="12" t="s">
        <v>101</v>
      </c>
      <c r="P96" s="12" t="s">
        <v>103</v>
      </c>
      <c r="Q96" s="12" t="s">
        <v>1</v>
      </c>
      <c r="R96" s="12" t="s">
        <v>102</v>
      </c>
    </row>
    <row r="97" spans="3:18" x14ac:dyDescent="0.3">
      <c r="L97" s="14">
        <v>2</v>
      </c>
      <c r="M97" s="14">
        <f>M94</f>
        <v>2.1453932584269659</v>
      </c>
      <c r="N97" s="14">
        <f>Q93</f>
        <v>-13.261962567557095</v>
      </c>
      <c r="O97" s="14">
        <f>COUNTIF(Q4:Q92,"=0")</f>
        <v>12</v>
      </c>
      <c r="P97" s="14">
        <f>O93</f>
        <v>0.5</v>
      </c>
      <c r="Q97" s="14">
        <f>L94</f>
        <v>6404.4570000000031</v>
      </c>
      <c r="R97" s="14">
        <f>L95</f>
        <v>71.960191011235992</v>
      </c>
    </row>
    <row r="98" spans="3:18" x14ac:dyDescent="0.3">
      <c r="C98" s="12" t="s">
        <v>99</v>
      </c>
    </row>
  </sheetData>
  <mergeCells count="3">
    <mergeCell ref="C2:E2"/>
    <mergeCell ref="F2:I2"/>
    <mergeCell ref="J2: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7"/>
  <sheetViews>
    <sheetView zoomScaleNormal="100" workbookViewId="0">
      <selection activeCell="P101" sqref="P101"/>
    </sheetView>
  </sheetViews>
  <sheetFormatPr baseColWidth="10" defaultRowHeight="14.4" x14ac:dyDescent="0.3"/>
  <cols>
    <col min="1" max="2" width="11.5546875" style="12"/>
    <col min="3" max="9" width="11.5546875" style="12" customWidth="1"/>
    <col min="10" max="10" width="13" style="13" customWidth="1"/>
    <col min="11" max="11" width="11.77734375" style="12" customWidth="1"/>
    <col min="12" max="12" width="14.77734375" style="12" customWidth="1"/>
    <col min="13" max="15" width="11.5546875" style="12" customWidth="1"/>
    <col min="16" max="17" width="11.5546875" style="12"/>
    <col min="18" max="18" width="11.5546875" style="14" customWidth="1"/>
    <col min="19" max="16384" width="11.5546875" style="12"/>
  </cols>
  <sheetData>
    <row r="1" spans="2:18" ht="15" thickBot="1" x14ac:dyDescent="0.35">
      <c r="B1" s="36" t="s">
        <v>111</v>
      </c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2:18" ht="15.75" customHeight="1" thickBot="1" x14ac:dyDescent="0.35">
      <c r="B2" s="15"/>
      <c r="C2" s="32" t="s">
        <v>2</v>
      </c>
      <c r="D2" s="33"/>
      <c r="E2" s="34"/>
      <c r="F2" s="32" t="s">
        <v>3</v>
      </c>
      <c r="G2" s="33"/>
      <c r="H2" s="33"/>
      <c r="I2" s="34"/>
      <c r="J2" s="32" t="s">
        <v>110</v>
      </c>
      <c r="K2" s="33"/>
      <c r="L2" s="33"/>
      <c r="M2" s="33"/>
      <c r="N2" s="34"/>
      <c r="P2" s="35" t="s">
        <v>109</v>
      </c>
      <c r="Q2" s="35"/>
    </row>
    <row r="3" spans="2:18" ht="22.2" customHeight="1" thickBot="1" x14ac:dyDescent="0.35">
      <c r="B3" s="16" t="s">
        <v>0</v>
      </c>
      <c r="C3" s="17" t="s">
        <v>5</v>
      </c>
      <c r="D3" s="17" t="s">
        <v>6</v>
      </c>
      <c r="E3" s="17" t="s">
        <v>7</v>
      </c>
      <c r="F3" s="17" t="s">
        <v>5</v>
      </c>
      <c r="G3" s="17" t="s">
        <v>6</v>
      </c>
      <c r="H3" s="17" t="s">
        <v>7</v>
      </c>
      <c r="I3" s="17" t="s">
        <v>8</v>
      </c>
      <c r="J3" s="18" t="s">
        <v>5</v>
      </c>
      <c r="K3" s="17" t="s">
        <v>6</v>
      </c>
      <c r="L3" s="17" t="s">
        <v>7</v>
      </c>
      <c r="M3" s="17" t="s">
        <v>8</v>
      </c>
      <c r="N3" s="17" t="s">
        <v>9</v>
      </c>
      <c r="O3" s="29" t="s">
        <v>107</v>
      </c>
      <c r="P3" s="29" t="s">
        <v>5</v>
      </c>
      <c r="Q3" s="30" t="s">
        <v>7</v>
      </c>
      <c r="R3" s="31" t="s">
        <v>108</v>
      </c>
    </row>
    <row r="4" spans="2:18" ht="15" thickBot="1" x14ac:dyDescent="0.35">
      <c r="B4" s="15">
        <v>15</v>
      </c>
      <c r="C4" s="19">
        <v>36</v>
      </c>
      <c r="D4" s="19">
        <v>14.9985</v>
      </c>
      <c r="E4" s="19">
        <v>0.03</v>
      </c>
      <c r="F4" s="19">
        <v>78</v>
      </c>
      <c r="G4" s="19">
        <v>14.901</v>
      </c>
      <c r="H4" s="19">
        <v>0.09</v>
      </c>
      <c r="I4" s="19">
        <v>53.85</v>
      </c>
      <c r="J4" s="20">
        <v>78</v>
      </c>
      <c r="K4" s="19">
        <v>14.901</v>
      </c>
      <c r="L4" s="19">
        <v>78.498000000000005</v>
      </c>
      <c r="M4" s="19">
        <v>0</v>
      </c>
      <c r="N4" s="19">
        <v>1</v>
      </c>
      <c r="O4" s="12" t="b">
        <f>IF(M4&gt;0,N4)</f>
        <v>0</v>
      </c>
      <c r="P4" s="12">
        <v>96</v>
      </c>
      <c r="Q4" s="12">
        <v>13.01</v>
      </c>
      <c r="R4" s="14">
        <f t="shared" ref="R4:R35" si="0">(J4-P4)*100/P4</f>
        <v>-18.75</v>
      </c>
    </row>
    <row r="5" spans="2:18" ht="15" thickBot="1" x14ac:dyDescent="0.35">
      <c r="B5" s="16">
        <v>20</v>
      </c>
      <c r="C5" s="17">
        <v>186</v>
      </c>
      <c r="D5" s="17">
        <v>19.798999999999999</v>
      </c>
      <c r="E5" s="17">
        <v>0</v>
      </c>
      <c r="F5" s="17">
        <v>294</v>
      </c>
      <c r="G5" s="17">
        <v>19.798999999999999</v>
      </c>
      <c r="H5" s="17">
        <v>0.03</v>
      </c>
      <c r="I5" s="17">
        <v>36.729999999999997</v>
      </c>
      <c r="J5" s="21">
        <v>294</v>
      </c>
      <c r="K5" s="22">
        <v>19.798999999999999</v>
      </c>
      <c r="L5" s="22">
        <v>57.344999999999999</v>
      </c>
      <c r="M5" s="22">
        <v>0</v>
      </c>
      <c r="N5" s="22">
        <v>1</v>
      </c>
      <c r="O5" s="23" t="b">
        <f t="shared" ref="O5:O68" si="1">IF(M5&gt;0,N5)</f>
        <v>0</v>
      </c>
      <c r="P5" s="23">
        <v>294</v>
      </c>
      <c r="Q5" s="12">
        <v>27.86</v>
      </c>
      <c r="R5" s="24">
        <f t="shared" si="0"/>
        <v>0</v>
      </c>
    </row>
    <row r="6" spans="2:18" ht="15" thickBot="1" x14ac:dyDescent="0.35">
      <c r="B6" s="16">
        <v>25</v>
      </c>
      <c r="C6" s="17">
        <v>282</v>
      </c>
      <c r="D6" s="17">
        <v>24.627400000000002</v>
      </c>
      <c r="E6" s="17">
        <v>0.01</v>
      </c>
      <c r="F6" s="17">
        <v>390</v>
      </c>
      <c r="G6" s="17">
        <v>24.627400000000002</v>
      </c>
      <c r="H6" s="17">
        <v>0.04</v>
      </c>
      <c r="I6" s="17">
        <v>27.69</v>
      </c>
      <c r="J6" s="21">
        <v>390</v>
      </c>
      <c r="K6" s="22">
        <v>24.627400000000002</v>
      </c>
      <c r="L6" s="22">
        <v>66.945999999999998</v>
      </c>
      <c r="M6" s="22">
        <v>0</v>
      </c>
      <c r="N6" s="22">
        <v>1</v>
      </c>
      <c r="O6" s="23" t="b">
        <f t="shared" si="1"/>
        <v>0</v>
      </c>
      <c r="P6" s="23">
        <v>390</v>
      </c>
      <c r="Q6" s="12">
        <v>238.9</v>
      </c>
      <c r="R6" s="24">
        <f t="shared" si="0"/>
        <v>0</v>
      </c>
    </row>
    <row r="7" spans="2:18" ht="15" thickBot="1" x14ac:dyDescent="0.35">
      <c r="B7" s="16">
        <v>30</v>
      </c>
      <c r="C7" s="17">
        <v>360</v>
      </c>
      <c r="D7" s="17">
        <v>29.4558</v>
      </c>
      <c r="E7" s="17">
        <v>0.02</v>
      </c>
      <c r="F7" s="17">
        <v>468</v>
      </c>
      <c r="G7" s="17">
        <v>29.4558</v>
      </c>
      <c r="H7" s="17">
        <v>0.05</v>
      </c>
      <c r="I7" s="17">
        <v>23.08</v>
      </c>
      <c r="J7" s="18">
        <v>468</v>
      </c>
      <c r="K7" s="17">
        <v>29.4558</v>
      </c>
      <c r="L7" s="17">
        <v>75.263999999999996</v>
      </c>
      <c r="M7" s="17">
        <v>0</v>
      </c>
      <c r="N7" s="17">
        <v>1</v>
      </c>
      <c r="O7" s="12" t="b">
        <f t="shared" si="1"/>
        <v>0</v>
      </c>
      <c r="P7" s="12">
        <v>474</v>
      </c>
      <c r="Q7" s="12">
        <v>74.48</v>
      </c>
      <c r="R7" s="14">
        <f t="shared" si="0"/>
        <v>-1.2658227848101267</v>
      </c>
    </row>
    <row r="8" spans="2:18" ht="15" thickBot="1" x14ac:dyDescent="0.35">
      <c r="B8" s="16">
        <v>35</v>
      </c>
      <c r="C8" s="17">
        <v>414</v>
      </c>
      <c r="D8" s="17">
        <v>34.797499999999999</v>
      </c>
      <c r="E8" s="17">
        <v>0.02</v>
      </c>
      <c r="F8" s="17">
        <v>468</v>
      </c>
      <c r="G8" s="17">
        <v>34.797499999999999</v>
      </c>
      <c r="H8" s="17">
        <v>0.06</v>
      </c>
      <c r="I8" s="17">
        <v>11.54</v>
      </c>
      <c r="J8" s="18">
        <v>528</v>
      </c>
      <c r="K8" s="17">
        <v>34.860799999999998</v>
      </c>
      <c r="L8" s="17">
        <v>90.465999999999994</v>
      </c>
      <c r="M8" s="17">
        <v>11.36</v>
      </c>
      <c r="N8" s="17">
        <v>0.8</v>
      </c>
      <c r="O8" s="12">
        <f t="shared" si="1"/>
        <v>0.8</v>
      </c>
      <c r="P8" s="12">
        <v>570</v>
      </c>
      <c r="Q8" s="12">
        <v>139.86000000000001</v>
      </c>
      <c r="R8" s="14">
        <f t="shared" si="0"/>
        <v>-7.3684210526315788</v>
      </c>
    </row>
    <row r="9" spans="2:18" ht="15" thickBot="1" x14ac:dyDescent="0.35">
      <c r="B9" s="16">
        <v>40</v>
      </c>
      <c r="C9" s="17">
        <v>540</v>
      </c>
      <c r="D9" s="17">
        <v>39.597999999999999</v>
      </c>
      <c r="E9" s="17">
        <v>0.01</v>
      </c>
      <c r="F9" s="17">
        <v>594</v>
      </c>
      <c r="G9" s="17">
        <v>39.597999999999999</v>
      </c>
      <c r="H9" s="17">
        <v>0.05</v>
      </c>
      <c r="I9" s="17">
        <v>9.09</v>
      </c>
      <c r="J9" s="18">
        <v>666</v>
      </c>
      <c r="K9" s="17">
        <v>39.941099999999999</v>
      </c>
      <c r="L9" s="17">
        <v>104.88200000000001</v>
      </c>
      <c r="M9" s="17">
        <v>10.81</v>
      </c>
      <c r="N9" s="17">
        <v>0.6</v>
      </c>
      <c r="O9" s="12">
        <f t="shared" si="1"/>
        <v>0.6</v>
      </c>
      <c r="P9" s="12">
        <v>714</v>
      </c>
      <c r="Q9" s="12">
        <v>137.9</v>
      </c>
      <c r="R9" s="14">
        <f t="shared" si="0"/>
        <v>-6.7226890756302522</v>
      </c>
    </row>
    <row r="10" spans="2:18" ht="15" thickBot="1" x14ac:dyDescent="0.35">
      <c r="B10" s="16">
        <v>45</v>
      </c>
      <c r="C10" s="17">
        <v>600</v>
      </c>
      <c r="D10" s="17">
        <v>44.426400000000001</v>
      </c>
      <c r="E10" s="17">
        <v>0.02</v>
      </c>
      <c r="F10" s="17">
        <v>606</v>
      </c>
      <c r="G10" s="17">
        <v>44.014699999999998</v>
      </c>
      <c r="H10" s="17">
        <v>5.14</v>
      </c>
      <c r="I10" s="17">
        <v>0.99</v>
      </c>
      <c r="J10" s="18">
        <v>780</v>
      </c>
      <c r="K10" s="17">
        <v>44.426400000000001</v>
      </c>
      <c r="L10" s="17">
        <v>118.26900000000001</v>
      </c>
      <c r="M10" s="17">
        <v>22.31</v>
      </c>
      <c r="N10" s="17">
        <v>0.2</v>
      </c>
      <c r="O10" s="12">
        <f t="shared" si="1"/>
        <v>0.2</v>
      </c>
      <c r="P10" s="12">
        <v>816</v>
      </c>
      <c r="Q10" s="12">
        <v>204.98</v>
      </c>
      <c r="R10" s="14">
        <f t="shared" si="0"/>
        <v>-4.4117647058823533</v>
      </c>
    </row>
    <row r="11" spans="2:18" ht="15" thickBot="1" x14ac:dyDescent="0.35">
      <c r="B11" s="16">
        <v>50</v>
      </c>
      <c r="C11" s="17">
        <v>678</v>
      </c>
      <c r="D11" s="17">
        <v>49.831299999999999</v>
      </c>
      <c r="E11" s="17">
        <v>0.01</v>
      </c>
      <c r="F11" s="17">
        <v>732</v>
      </c>
      <c r="G11" s="17">
        <v>49.831299999999999</v>
      </c>
      <c r="H11" s="17">
        <v>0.06</v>
      </c>
      <c r="I11" s="17">
        <v>7.38</v>
      </c>
      <c r="J11" s="18">
        <v>852</v>
      </c>
      <c r="K11" s="17">
        <v>49.254800000000003</v>
      </c>
      <c r="L11" s="17">
        <v>121.526</v>
      </c>
      <c r="M11" s="17">
        <v>14.08</v>
      </c>
      <c r="N11" s="17">
        <v>0.2</v>
      </c>
      <c r="O11" s="12">
        <f t="shared" si="1"/>
        <v>0.2</v>
      </c>
      <c r="P11" s="12">
        <v>900</v>
      </c>
      <c r="Q11" s="12">
        <v>231.57</v>
      </c>
      <c r="R11" s="14">
        <f t="shared" si="0"/>
        <v>-5.333333333333333</v>
      </c>
    </row>
    <row r="12" spans="2:18" ht="15" thickBot="1" x14ac:dyDescent="0.35">
      <c r="B12" s="16">
        <v>55</v>
      </c>
      <c r="C12" s="17">
        <v>738</v>
      </c>
      <c r="D12" s="17">
        <v>53.740099999999998</v>
      </c>
      <c r="E12" s="17">
        <v>0.01</v>
      </c>
      <c r="F12" s="17">
        <v>792</v>
      </c>
      <c r="G12" s="17">
        <v>54.911700000000003</v>
      </c>
      <c r="H12" s="17">
        <v>7.0000000000000007E-2</v>
      </c>
      <c r="I12" s="17">
        <v>6.82</v>
      </c>
      <c r="J12" s="18">
        <v>942</v>
      </c>
      <c r="K12" s="17">
        <v>53.740099999999998</v>
      </c>
      <c r="L12" s="17">
        <v>127.65900000000001</v>
      </c>
      <c r="M12" s="17">
        <v>15.92</v>
      </c>
      <c r="N12" s="17">
        <v>0</v>
      </c>
      <c r="O12" s="12">
        <f t="shared" si="1"/>
        <v>0</v>
      </c>
      <c r="P12" s="12">
        <v>984</v>
      </c>
      <c r="Q12" s="12">
        <v>246.18</v>
      </c>
      <c r="R12" s="14">
        <f t="shared" si="0"/>
        <v>-4.2682926829268295</v>
      </c>
    </row>
    <row r="13" spans="2:18" ht="15" thickBot="1" x14ac:dyDescent="0.35">
      <c r="B13" s="16">
        <v>60</v>
      </c>
      <c r="C13" s="17">
        <v>780</v>
      </c>
      <c r="D13" s="17">
        <v>59.904899999999998</v>
      </c>
      <c r="E13" s="17">
        <v>0.02</v>
      </c>
      <c r="F13" s="17">
        <v>822</v>
      </c>
      <c r="G13" s="17">
        <v>59.960299999999997</v>
      </c>
      <c r="H13" s="17">
        <v>0.13</v>
      </c>
      <c r="I13" s="17">
        <v>5.1100000000000003</v>
      </c>
      <c r="J13" s="18">
        <v>1026</v>
      </c>
      <c r="K13" s="17">
        <v>59.396999999999998</v>
      </c>
      <c r="L13" s="17">
        <v>133.68799999999999</v>
      </c>
      <c r="M13" s="17">
        <v>19.88</v>
      </c>
      <c r="N13" s="17">
        <v>0.1</v>
      </c>
      <c r="O13" s="12">
        <f t="shared" si="1"/>
        <v>0.1</v>
      </c>
      <c r="P13" s="12">
        <v>1044</v>
      </c>
      <c r="Q13" s="12">
        <v>264.77</v>
      </c>
      <c r="R13" s="14">
        <f t="shared" si="0"/>
        <v>-1.7241379310344827</v>
      </c>
    </row>
    <row r="14" spans="2:18" ht="15" thickBot="1" x14ac:dyDescent="0.35">
      <c r="B14" s="16">
        <v>65</v>
      </c>
      <c r="C14" s="17">
        <v>900</v>
      </c>
      <c r="D14" s="17">
        <v>64.225399999999993</v>
      </c>
      <c r="E14" s="17">
        <v>0.02</v>
      </c>
      <c r="F14" s="17">
        <v>918</v>
      </c>
      <c r="G14" s="17">
        <v>64.225399999999993</v>
      </c>
      <c r="H14" s="17">
        <v>7.0000000000000007E-2</v>
      </c>
      <c r="I14" s="17">
        <v>1.96</v>
      </c>
      <c r="J14" s="18">
        <v>1080</v>
      </c>
      <c r="K14" s="17">
        <v>64.225399999999993</v>
      </c>
      <c r="L14" s="17">
        <v>134.15600000000001</v>
      </c>
      <c r="M14" s="17">
        <v>15</v>
      </c>
      <c r="N14" s="17">
        <v>0</v>
      </c>
      <c r="O14" s="12">
        <f t="shared" si="1"/>
        <v>0</v>
      </c>
      <c r="P14" s="12">
        <v>1116</v>
      </c>
      <c r="Q14" s="12">
        <v>232.57</v>
      </c>
      <c r="R14" s="14">
        <f t="shared" si="0"/>
        <v>-3.225806451612903</v>
      </c>
    </row>
    <row r="15" spans="2:18" ht="15" thickBot="1" x14ac:dyDescent="0.35">
      <c r="B15" s="16">
        <v>70</v>
      </c>
      <c r="C15" s="17">
        <v>1056</v>
      </c>
      <c r="D15" s="17">
        <v>69.882300000000001</v>
      </c>
      <c r="E15" s="17">
        <v>0.01</v>
      </c>
      <c r="F15" s="17">
        <v>1074</v>
      </c>
      <c r="G15" s="17">
        <v>69.882300000000001</v>
      </c>
      <c r="H15" s="17">
        <v>0.08</v>
      </c>
      <c r="I15" s="17">
        <v>1.68</v>
      </c>
      <c r="J15" s="18">
        <v>1140</v>
      </c>
      <c r="K15" s="17">
        <v>69.882300000000001</v>
      </c>
      <c r="L15" s="17">
        <v>136.92699999999999</v>
      </c>
      <c r="M15" s="17">
        <v>5.79</v>
      </c>
      <c r="N15" s="17">
        <v>0.2</v>
      </c>
      <c r="O15" s="12">
        <f t="shared" si="1"/>
        <v>0.2</v>
      </c>
      <c r="P15" s="12">
        <v>1176</v>
      </c>
      <c r="Q15" s="12">
        <v>230.95</v>
      </c>
      <c r="R15" s="14">
        <f t="shared" si="0"/>
        <v>-3.0612244897959182</v>
      </c>
    </row>
    <row r="16" spans="2:18" ht="15" thickBot="1" x14ac:dyDescent="0.35">
      <c r="B16" s="16">
        <v>75</v>
      </c>
      <c r="C16" s="17">
        <v>1104</v>
      </c>
      <c r="D16" s="17">
        <v>74.710700000000003</v>
      </c>
      <c r="E16" s="17">
        <v>0.01</v>
      </c>
      <c r="F16" s="17">
        <v>1122</v>
      </c>
      <c r="G16" s="17">
        <v>74.710700000000003</v>
      </c>
      <c r="H16" s="17">
        <v>7.0000000000000007E-2</v>
      </c>
      <c r="I16" s="17">
        <v>1.6</v>
      </c>
      <c r="J16" s="18">
        <v>1176</v>
      </c>
      <c r="K16" s="17">
        <v>74.710700000000003</v>
      </c>
      <c r="L16" s="17">
        <v>137.636</v>
      </c>
      <c r="M16" s="17">
        <v>4.59</v>
      </c>
      <c r="N16" s="17">
        <v>0.2</v>
      </c>
      <c r="O16" s="12">
        <f t="shared" si="1"/>
        <v>0.2</v>
      </c>
      <c r="P16" s="12">
        <v>1224</v>
      </c>
      <c r="Q16" s="12">
        <v>223.12</v>
      </c>
      <c r="R16" s="14">
        <f t="shared" si="0"/>
        <v>-3.9215686274509802</v>
      </c>
    </row>
    <row r="17" spans="2:18" ht="15" thickBot="1" x14ac:dyDescent="0.35">
      <c r="B17" s="16">
        <v>80</v>
      </c>
      <c r="C17" s="17">
        <v>1128</v>
      </c>
      <c r="D17" s="17">
        <v>78.367500000000007</v>
      </c>
      <c r="E17" s="17">
        <v>0.01</v>
      </c>
      <c r="F17" s="17">
        <v>1152</v>
      </c>
      <c r="G17" s="17">
        <v>79.781700000000001</v>
      </c>
      <c r="H17" s="17">
        <v>0.06</v>
      </c>
      <c r="I17" s="17">
        <v>2.08</v>
      </c>
      <c r="J17" s="18">
        <v>1212</v>
      </c>
      <c r="K17" s="17">
        <v>79.539100000000005</v>
      </c>
      <c r="L17" s="17">
        <v>138.792</v>
      </c>
      <c r="M17" s="17">
        <v>4.95</v>
      </c>
      <c r="N17" s="17">
        <v>0.2</v>
      </c>
      <c r="O17" s="12">
        <f t="shared" si="1"/>
        <v>0.2</v>
      </c>
      <c r="P17" s="12">
        <v>1272</v>
      </c>
      <c r="Q17" s="12">
        <v>212.27</v>
      </c>
      <c r="R17" s="14">
        <f t="shared" si="0"/>
        <v>-4.716981132075472</v>
      </c>
    </row>
    <row r="18" spans="2:18" ht="15" thickBot="1" x14ac:dyDescent="0.35">
      <c r="B18" s="16" t="s">
        <v>112</v>
      </c>
      <c r="C18" s="17">
        <v>10</v>
      </c>
      <c r="D18" s="17">
        <v>4.2361000000000004</v>
      </c>
      <c r="E18" s="17">
        <v>0</v>
      </c>
      <c r="F18" s="17">
        <v>10</v>
      </c>
      <c r="G18" s="17">
        <v>4.2361000000000004</v>
      </c>
      <c r="H18" s="17">
        <v>0.01</v>
      </c>
      <c r="I18" s="17">
        <v>0</v>
      </c>
      <c r="J18" s="21">
        <v>10</v>
      </c>
      <c r="K18" s="22">
        <v>4.2361000000000004</v>
      </c>
      <c r="L18" s="22">
        <v>41.198</v>
      </c>
      <c r="M18" s="22">
        <v>0</v>
      </c>
      <c r="N18" s="22">
        <v>1</v>
      </c>
      <c r="O18" s="23" t="b">
        <f t="shared" si="1"/>
        <v>0</v>
      </c>
      <c r="P18" s="23">
        <v>10</v>
      </c>
      <c r="Q18" s="12">
        <v>1.05</v>
      </c>
      <c r="R18" s="24">
        <f t="shared" si="0"/>
        <v>0</v>
      </c>
    </row>
    <row r="19" spans="2:18" ht="15" thickBot="1" x14ac:dyDescent="0.35">
      <c r="B19" s="16" t="s">
        <v>113</v>
      </c>
      <c r="C19" s="17">
        <v>30</v>
      </c>
      <c r="D19" s="17">
        <v>8.8750999999999998</v>
      </c>
      <c r="E19" s="17">
        <v>0.02</v>
      </c>
      <c r="F19" s="17">
        <v>40</v>
      </c>
      <c r="G19" s="17">
        <v>9.8928999999999991</v>
      </c>
      <c r="H19" s="17">
        <v>0.05</v>
      </c>
      <c r="I19" s="17">
        <v>25</v>
      </c>
      <c r="J19" s="21">
        <v>40</v>
      </c>
      <c r="K19" s="22">
        <v>9.8928999999999991</v>
      </c>
      <c r="L19" s="22">
        <v>43.765999999999998</v>
      </c>
      <c r="M19" s="22">
        <v>0</v>
      </c>
      <c r="N19" s="22">
        <v>1</v>
      </c>
      <c r="O19" s="23" t="b">
        <f t="shared" si="1"/>
        <v>0</v>
      </c>
      <c r="P19" s="23">
        <v>40</v>
      </c>
      <c r="Q19" s="12">
        <v>0.46</v>
      </c>
      <c r="R19" s="24">
        <f t="shared" si="0"/>
        <v>0</v>
      </c>
    </row>
    <row r="20" spans="2:18" ht="15" thickBot="1" x14ac:dyDescent="0.35">
      <c r="B20" s="16" t="s">
        <v>114</v>
      </c>
      <c r="C20" s="17">
        <v>75</v>
      </c>
      <c r="D20" s="17">
        <v>14.2136</v>
      </c>
      <c r="E20" s="17">
        <v>0.02</v>
      </c>
      <c r="F20" s="17">
        <v>80</v>
      </c>
      <c r="G20" s="17">
        <v>14.638999999999999</v>
      </c>
      <c r="H20" s="17">
        <v>0.03</v>
      </c>
      <c r="I20" s="17">
        <v>6.25</v>
      </c>
      <c r="J20" s="18">
        <v>80</v>
      </c>
      <c r="K20" s="17">
        <v>14.638999999999999</v>
      </c>
      <c r="L20" s="17">
        <v>60.076000000000001</v>
      </c>
      <c r="M20" s="17">
        <v>0</v>
      </c>
      <c r="N20" s="17">
        <v>1</v>
      </c>
      <c r="O20" s="12" t="b">
        <f t="shared" si="1"/>
        <v>0</v>
      </c>
      <c r="P20" s="12">
        <v>120</v>
      </c>
      <c r="Q20" s="12">
        <v>4.33</v>
      </c>
      <c r="R20" s="14">
        <f t="shared" si="0"/>
        <v>-33.333333333333336</v>
      </c>
    </row>
    <row r="21" spans="2:18" ht="15" thickBot="1" x14ac:dyDescent="0.35">
      <c r="B21" s="16" t="s">
        <v>115</v>
      </c>
      <c r="C21" s="17">
        <v>90</v>
      </c>
      <c r="D21" s="17">
        <v>19.385200000000001</v>
      </c>
      <c r="E21" s="17">
        <v>0.05</v>
      </c>
      <c r="F21" s="17">
        <v>90</v>
      </c>
      <c r="G21" s="17">
        <v>19.385200000000001</v>
      </c>
      <c r="H21" s="17">
        <v>0.06</v>
      </c>
      <c r="I21" s="17">
        <v>0</v>
      </c>
      <c r="J21" s="18">
        <v>145</v>
      </c>
      <c r="K21" s="17">
        <v>19.8704</v>
      </c>
      <c r="L21" s="17">
        <v>60.37</v>
      </c>
      <c r="M21" s="17">
        <v>37.93</v>
      </c>
      <c r="N21" s="17">
        <v>1</v>
      </c>
      <c r="O21" s="12">
        <f t="shared" si="1"/>
        <v>1</v>
      </c>
      <c r="P21" s="12">
        <v>195</v>
      </c>
      <c r="Q21" s="12">
        <v>6.17</v>
      </c>
      <c r="R21" s="14">
        <f t="shared" si="0"/>
        <v>-25.641025641025642</v>
      </c>
    </row>
    <row r="22" spans="2:18" ht="15" thickBot="1" x14ac:dyDescent="0.35">
      <c r="B22" s="16" t="s">
        <v>116</v>
      </c>
      <c r="C22" s="17">
        <v>175</v>
      </c>
      <c r="D22" s="17">
        <v>24.685700000000001</v>
      </c>
      <c r="E22" s="17">
        <v>0.03</v>
      </c>
      <c r="F22" s="17">
        <v>175</v>
      </c>
      <c r="G22" s="17">
        <v>24.685700000000001</v>
      </c>
      <c r="H22" s="17">
        <v>0.05</v>
      </c>
      <c r="I22" s="17">
        <v>0</v>
      </c>
      <c r="J22" s="18">
        <v>215</v>
      </c>
      <c r="K22" s="17">
        <v>24.959199999999999</v>
      </c>
      <c r="L22" s="17">
        <v>75.48</v>
      </c>
      <c r="M22" s="17">
        <v>18.600000000000001</v>
      </c>
      <c r="N22" s="17">
        <v>1</v>
      </c>
      <c r="O22" s="12">
        <f t="shared" si="1"/>
        <v>1</v>
      </c>
      <c r="P22" s="12">
        <v>290</v>
      </c>
      <c r="Q22" s="12">
        <v>73.42</v>
      </c>
      <c r="R22" s="14">
        <f t="shared" si="0"/>
        <v>-25.862068965517242</v>
      </c>
    </row>
    <row r="23" spans="2:18" ht="15" thickBot="1" x14ac:dyDescent="0.35">
      <c r="B23" s="16" t="s">
        <v>117</v>
      </c>
      <c r="C23" s="17">
        <v>270</v>
      </c>
      <c r="D23" s="17">
        <v>29.857299999999999</v>
      </c>
      <c r="E23" s="17">
        <v>0.01</v>
      </c>
      <c r="F23" s="17">
        <v>270</v>
      </c>
      <c r="G23" s="17">
        <v>29.857299999999999</v>
      </c>
      <c r="H23" s="17">
        <v>0.03</v>
      </c>
      <c r="I23" s="17">
        <v>0</v>
      </c>
      <c r="J23" s="18">
        <v>340</v>
      </c>
      <c r="K23" s="17">
        <v>29.042000000000002</v>
      </c>
      <c r="L23" s="17">
        <v>78.822999999999993</v>
      </c>
      <c r="M23" s="17">
        <v>20.59</v>
      </c>
      <c r="N23" s="17">
        <v>0.9</v>
      </c>
      <c r="O23" s="12">
        <f t="shared" si="1"/>
        <v>0.9</v>
      </c>
      <c r="P23" s="12">
        <v>400</v>
      </c>
      <c r="Q23" s="12">
        <v>54.82</v>
      </c>
      <c r="R23" s="14">
        <f t="shared" si="0"/>
        <v>-15</v>
      </c>
    </row>
    <row r="24" spans="2:18" ht="15" thickBot="1" x14ac:dyDescent="0.35">
      <c r="B24" s="16" t="s">
        <v>118</v>
      </c>
      <c r="C24" s="17">
        <v>405</v>
      </c>
      <c r="D24" s="17">
        <v>34.2136</v>
      </c>
      <c r="E24" s="17">
        <v>0.01</v>
      </c>
      <c r="F24" s="17">
        <v>410</v>
      </c>
      <c r="G24" s="17">
        <v>34.639000000000003</v>
      </c>
      <c r="H24" s="17">
        <v>0.04</v>
      </c>
      <c r="I24" s="17">
        <v>1.22</v>
      </c>
      <c r="J24" s="18">
        <v>455</v>
      </c>
      <c r="K24" s="17">
        <v>34.2136</v>
      </c>
      <c r="L24" s="17">
        <v>91.213999999999999</v>
      </c>
      <c r="M24" s="17">
        <v>9.89</v>
      </c>
      <c r="N24" s="17">
        <v>0.7</v>
      </c>
      <c r="O24" s="12">
        <f t="shared" si="1"/>
        <v>0.7</v>
      </c>
      <c r="P24" s="12">
        <v>460</v>
      </c>
      <c r="Q24" s="12">
        <v>32.42</v>
      </c>
      <c r="R24" s="14">
        <f t="shared" si="0"/>
        <v>-1.0869565217391304</v>
      </c>
    </row>
    <row r="25" spans="2:18" ht="15" thickBot="1" x14ac:dyDescent="0.35">
      <c r="B25" s="16" t="s">
        <v>119</v>
      </c>
      <c r="C25" s="17">
        <v>570</v>
      </c>
      <c r="D25" s="17">
        <v>39.385199999999998</v>
      </c>
      <c r="E25" s="17">
        <v>0.01</v>
      </c>
      <c r="F25" s="17">
        <v>575</v>
      </c>
      <c r="G25" s="17">
        <v>39.810600000000001</v>
      </c>
      <c r="H25" s="17">
        <v>0.04</v>
      </c>
      <c r="I25" s="17">
        <v>0.87</v>
      </c>
      <c r="J25" s="21">
        <v>575</v>
      </c>
      <c r="K25" s="22">
        <v>39.810600000000001</v>
      </c>
      <c r="L25" s="22">
        <v>100.755</v>
      </c>
      <c r="M25" s="22">
        <v>0</v>
      </c>
      <c r="N25" s="22">
        <v>1</v>
      </c>
      <c r="O25" s="23" t="b">
        <f t="shared" si="1"/>
        <v>0</v>
      </c>
      <c r="P25" s="23">
        <v>575</v>
      </c>
      <c r="Q25" s="12">
        <v>98.92</v>
      </c>
      <c r="R25" s="24">
        <f t="shared" si="0"/>
        <v>0</v>
      </c>
    </row>
    <row r="26" spans="2:18" ht="15" thickBot="1" x14ac:dyDescent="0.35">
      <c r="B26" s="16" t="s">
        <v>120</v>
      </c>
      <c r="C26" s="17">
        <v>620</v>
      </c>
      <c r="D26" s="17">
        <v>43.385199999999998</v>
      </c>
      <c r="E26" s="17">
        <v>0.01</v>
      </c>
      <c r="F26" s="17">
        <v>630</v>
      </c>
      <c r="G26" s="17">
        <v>44.2361</v>
      </c>
      <c r="H26" s="17">
        <v>0.04</v>
      </c>
      <c r="I26" s="17">
        <v>1.59</v>
      </c>
      <c r="J26" s="18">
        <v>640</v>
      </c>
      <c r="K26" s="17">
        <v>43.385199999999998</v>
      </c>
      <c r="L26" s="17">
        <v>108.57</v>
      </c>
      <c r="M26" s="17">
        <v>1.56</v>
      </c>
      <c r="N26" s="17">
        <v>0.2</v>
      </c>
      <c r="O26" s="12">
        <f t="shared" si="1"/>
        <v>0.2</v>
      </c>
      <c r="P26" s="12">
        <v>650</v>
      </c>
      <c r="Q26" s="12">
        <v>58.13</v>
      </c>
      <c r="R26" s="14">
        <f t="shared" si="0"/>
        <v>-1.5384615384615385</v>
      </c>
    </row>
    <row r="27" spans="2:18" ht="15" thickBot="1" x14ac:dyDescent="0.35">
      <c r="B27" s="16" t="s">
        <v>121</v>
      </c>
      <c r="C27" s="17">
        <v>660</v>
      </c>
      <c r="D27" s="17">
        <v>49.857300000000002</v>
      </c>
      <c r="E27" s="17">
        <v>0.02</v>
      </c>
      <c r="F27" s="17">
        <v>660</v>
      </c>
      <c r="G27" s="17">
        <v>49.857300000000002</v>
      </c>
      <c r="H27" s="17">
        <v>0.05</v>
      </c>
      <c r="I27" s="17">
        <v>0</v>
      </c>
      <c r="J27" s="18">
        <v>705</v>
      </c>
      <c r="K27" s="17">
        <v>49.385199999999998</v>
      </c>
      <c r="L27" s="17">
        <v>114.911</v>
      </c>
      <c r="M27" s="17">
        <v>6.38</v>
      </c>
      <c r="N27" s="17">
        <v>0.3</v>
      </c>
      <c r="O27" s="12">
        <f t="shared" si="1"/>
        <v>0.3</v>
      </c>
      <c r="P27" s="12">
        <v>730</v>
      </c>
      <c r="Q27" s="12">
        <v>68.05</v>
      </c>
      <c r="R27" s="14">
        <f t="shared" si="0"/>
        <v>-3.4246575342465753</v>
      </c>
    </row>
    <row r="28" spans="2:18" ht="15" thickBot="1" x14ac:dyDescent="0.35">
      <c r="B28" s="16" t="s">
        <v>122</v>
      </c>
      <c r="C28" s="17">
        <v>715</v>
      </c>
      <c r="D28" s="17">
        <v>54.2136</v>
      </c>
      <c r="E28" s="17">
        <v>0.01</v>
      </c>
      <c r="F28" s="17">
        <v>720</v>
      </c>
      <c r="G28" s="17">
        <v>54.639000000000003</v>
      </c>
      <c r="H28" s="17">
        <v>0.05</v>
      </c>
      <c r="I28" s="17">
        <v>0.69</v>
      </c>
      <c r="J28" s="18">
        <v>775</v>
      </c>
      <c r="K28" s="17">
        <v>54.2136</v>
      </c>
      <c r="L28" s="17">
        <v>120.324</v>
      </c>
      <c r="M28" s="17">
        <v>7.1</v>
      </c>
      <c r="N28" s="17">
        <v>0.8</v>
      </c>
      <c r="O28" s="12">
        <f t="shared" si="1"/>
        <v>0.8</v>
      </c>
      <c r="P28" s="12">
        <v>825</v>
      </c>
      <c r="Q28" s="12">
        <v>65.23</v>
      </c>
      <c r="R28" s="14">
        <f t="shared" si="0"/>
        <v>-6.0606060606060606</v>
      </c>
    </row>
    <row r="29" spans="2:18" ht="15" thickBot="1" x14ac:dyDescent="0.35">
      <c r="B29" s="16" t="s">
        <v>123</v>
      </c>
      <c r="C29" s="17">
        <v>720</v>
      </c>
      <c r="D29" s="17">
        <v>59.385199999999998</v>
      </c>
      <c r="E29" s="17">
        <v>0.02</v>
      </c>
      <c r="F29" s="17">
        <v>725</v>
      </c>
      <c r="G29" s="17">
        <v>59.810600000000001</v>
      </c>
      <c r="H29" s="17">
        <v>7.0000000000000007E-2</v>
      </c>
      <c r="I29" s="17">
        <v>0.69</v>
      </c>
      <c r="J29" s="18">
        <v>865</v>
      </c>
      <c r="K29" s="17">
        <v>59.302399999999999</v>
      </c>
      <c r="L29" s="17">
        <v>126.699</v>
      </c>
      <c r="M29" s="17">
        <v>16.18</v>
      </c>
      <c r="N29" s="17">
        <v>0.7</v>
      </c>
      <c r="O29" s="12">
        <f t="shared" si="1"/>
        <v>0.7</v>
      </c>
      <c r="P29" s="12">
        <v>915</v>
      </c>
      <c r="Q29" s="12">
        <v>84.59</v>
      </c>
      <c r="R29" s="14">
        <f t="shared" si="0"/>
        <v>-5.4644808743169397</v>
      </c>
    </row>
    <row r="30" spans="2:18" ht="15" thickBot="1" x14ac:dyDescent="0.35">
      <c r="B30" s="16" t="s">
        <v>124</v>
      </c>
      <c r="C30" s="17">
        <v>830</v>
      </c>
      <c r="D30" s="17">
        <v>63.385199999999998</v>
      </c>
      <c r="E30" s="17">
        <v>0.01</v>
      </c>
      <c r="F30" s="17">
        <v>840</v>
      </c>
      <c r="G30" s="17">
        <v>64.236099999999993</v>
      </c>
      <c r="H30" s="17">
        <v>0.04</v>
      </c>
      <c r="I30" s="17">
        <v>1.19</v>
      </c>
      <c r="J30" s="18">
        <v>940</v>
      </c>
      <c r="K30" s="17">
        <v>63.385199999999998</v>
      </c>
      <c r="L30" s="17">
        <v>131.721</v>
      </c>
      <c r="M30" s="17">
        <v>10.64</v>
      </c>
      <c r="N30" s="17">
        <v>0.3</v>
      </c>
      <c r="O30" s="12">
        <f t="shared" si="1"/>
        <v>0.3</v>
      </c>
      <c r="P30" s="12">
        <v>980</v>
      </c>
      <c r="Q30" s="12">
        <v>82.18</v>
      </c>
      <c r="R30" s="14">
        <f t="shared" si="0"/>
        <v>-4.0816326530612246</v>
      </c>
    </row>
    <row r="31" spans="2:18" ht="15" thickBot="1" x14ac:dyDescent="0.35">
      <c r="B31" s="16" t="s">
        <v>125</v>
      </c>
      <c r="C31" s="17">
        <v>855</v>
      </c>
      <c r="D31" s="17">
        <v>69.857299999999995</v>
      </c>
      <c r="E31" s="17">
        <v>0.02</v>
      </c>
      <c r="F31" s="17">
        <v>855</v>
      </c>
      <c r="G31" s="17">
        <v>69.857299999999995</v>
      </c>
      <c r="H31" s="17">
        <v>0.05</v>
      </c>
      <c r="I31" s="17">
        <v>0</v>
      </c>
      <c r="J31" s="18">
        <v>1000</v>
      </c>
      <c r="K31" s="17">
        <v>69.857299999999995</v>
      </c>
      <c r="L31" s="17">
        <v>134.89699999999999</v>
      </c>
      <c r="M31" s="17">
        <v>14.5</v>
      </c>
      <c r="N31" s="17">
        <v>0.5</v>
      </c>
      <c r="O31" s="12">
        <f t="shared" si="1"/>
        <v>0.5</v>
      </c>
      <c r="P31" s="12">
        <v>1070</v>
      </c>
      <c r="Q31" s="12">
        <v>119</v>
      </c>
      <c r="R31" s="14">
        <f t="shared" si="0"/>
        <v>-6.5420560747663554</v>
      </c>
    </row>
    <row r="32" spans="2:18" ht="15" thickBot="1" x14ac:dyDescent="0.35">
      <c r="B32" s="16" t="s">
        <v>126</v>
      </c>
      <c r="C32" s="17">
        <v>910</v>
      </c>
      <c r="D32" s="17">
        <v>74.342600000000004</v>
      </c>
      <c r="E32" s="17">
        <v>0.02</v>
      </c>
      <c r="F32" s="17">
        <v>915</v>
      </c>
      <c r="G32" s="17">
        <v>74.768000000000001</v>
      </c>
      <c r="H32" s="17">
        <v>0.06</v>
      </c>
      <c r="I32" s="17">
        <v>0.55000000000000004</v>
      </c>
      <c r="J32" s="18">
        <v>1050</v>
      </c>
      <c r="K32" s="17">
        <v>73.857299999999995</v>
      </c>
      <c r="L32" s="17">
        <v>140.499</v>
      </c>
      <c r="M32" s="17">
        <v>12.86</v>
      </c>
      <c r="N32" s="17">
        <v>0.3</v>
      </c>
      <c r="O32" s="12">
        <f t="shared" si="1"/>
        <v>0.3</v>
      </c>
      <c r="P32" s="12">
        <v>1140</v>
      </c>
      <c r="Q32" s="12">
        <v>116.7</v>
      </c>
      <c r="R32" s="14">
        <f t="shared" si="0"/>
        <v>-7.8947368421052628</v>
      </c>
    </row>
    <row r="33" spans="2:18" ht="15" thickBot="1" x14ac:dyDescent="0.35">
      <c r="B33" s="16" t="s">
        <v>127</v>
      </c>
      <c r="C33" s="17">
        <v>985</v>
      </c>
      <c r="D33" s="17">
        <v>79.157899999999998</v>
      </c>
      <c r="E33" s="17">
        <v>0.01</v>
      </c>
      <c r="F33" s="17">
        <v>990</v>
      </c>
      <c r="G33" s="17">
        <v>79.583299999999994</v>
      </c>
      <c r="H33" s="17">
        <v>7.0000000000000007E-2</v>
      </c>
      <c r="I33" s="17">
        <v>0.51</v>
      </c>
      <c r="J33" s="18">
        <v>1145</v>
      </c>
      <c r="K33" s="17">
        <v>79.042000000000002</v>
      </c>
      <c r="L33" s="17">
        <v>142.34800000000001</v>
      </c>
      <c r="M33" s="17">
        <v>13.54</v>
      </c>
      <c r="N33" s="17">
        <v>0.5</v>
      </c>
      <c r="O33" s="12">
        <f t="shared" si="1"/>
        <v>0.5</v>
      </c>
      <c r="P33" s="12">
        <v>1215</v>
      </c>
      <c r="Q33" s="12">
        <v>108.93</v>
      </c>
      <c r="R33" s="14">
        <f t="shared" si="0"/>
        <v>-5.761316872427984</v>
      </c>
    </row>
    <row r="34" spans="2:18" ht="15" thickBot="1" x14ac:dyDescent="0.35">
      <c r="B34" s="16" t="s">
        <v>128</v>
      </c>
      <c r="C34" s="17">
        <v>1130</v>
      </c>
      <c r="D34" s="17">
        <v>84.329400000000007</v>
      </c>
      <c r="E34" s="17">
        <v>0.01</v>
      </c>
      <c r="F34" s="17">
        <v>1135</v>
      </c>
      <c r="G34" s="17">
        <v>84.754900000000006</v>
      </c>
      <c r="H34" s="17">
        <v>0.08</v>
      </c>
      <c r="I34" s="17">
        <v>0.44</v>
      </c>
      <c r="J34" s="18">
        <v>1225</v>
      </c>
      <c r="K34" s="17">
        <v>84.685699999999997</v>
      </c>
      <c r="L34" s="17">
        <v>145.035</v>
      </c>
      <c r="M34" s="17">
        <v>7.35</v>
      </c>
      <c r="N34" s="17">
        <v>0.9</v>
      </c>
      <c r="O34" s="12">
        <f t="shared" si="1"/>
        <v>0.9</v>
      </c>
      <c r="P34" s="12">
        <v>1270</v>
      </c>
      <c r="Q34" s="12">
        <v>132.44999999999999</v>
      </c>
      <c r="R34" s="14">
        <f t="shared" si="0"/>
        <v>-3.5433070866141732</v>
      </c>
    </row>
    <row r="35" spans="2:18" ht="15" thickBot="1" x14ac:dyDescent="0.35">
      <c r="B35" s="16" t="s">
        <v>129</v>
      </c>
      <c r="C35" s="17">
        <v>1260</v>
      </c>
      <c r="D35" s="17">
        <v>88.329400000000007</v>
      </c>
      <c r="E35" s="17">
        <v>0.01</v>
      </c>
      <c r="F35" s="17">
        <v>1270</v>
      </c>
      <c r="G35" s="17">
        <v>89.180300000000003</v>
      </c>
      <c r="H35" s="17">
        <v>0.11</v>
      </c>
      <c r="I35" s="17">
        <v>0.79</v>
      </c>
      <c r="J35" s="18">
        <v>1275</v>
      </c>
      <c r="K35" s="17">
        <v>89.042000000000002</v>
      </c>
      <c r="L35" s="17">
        <v>146.845</v>
      </c>
      <c r="M35" s="17">
        <v>0.39</v>
      </c>
      <c r="N35" s="17">
        <v>0.4</v>
      </c>
      <c r="O35" s="12">
        <f t="shared" si="1"/>
        <v>0.4</v>
      </c>
      <c r="P35" s="12">
        <v>1340</v>
      </c>
      <c r="Q35" s="12">
        <v>502.41</v>
      </c>
      <c r="R35" s="14">
        <f t="shared" si="0"/>
        <v>-4.8507462686567164</v>
      </c>
    </row>
    <row r="36" spans="2:18" ht="15" thickBot="1" x14ac:dyDescent="0.35">
      <c r="B36" s="16" t="s">
        <v>130</v>
      </c>
      <c r="C36" s="17">
        <v>1310</v>
      </c>
      <c r="D36" s="17">
        <v>92.329400000000007</v>
      </c>
      <c r="E36" s="17">
        <v>0.02</v>
      </c>
      <c r="F36" s="17">
        <v>1330</v>
      </c>
      <c r="G36" s="17">
        <v>94.754900000000006</v>
      </c>
      <c r="H36" s="17">
        <v>0.24</v>
      </c>
      <c r="I36" s="17">
        <v>1.5</v>
      </c>
      <c r="J36" s="17">
        <v>1340</v>
      </c>
      <c r="K36" s="17">
        <v>94.685699999999997</v>
      </c>
      <c r="L36" s="17">
        <v>148.136</v>
      </c>
      <c r="M36" s="17">
        <v>0.75</v>
      </c>
      <c r="N36" s="17">
        <v>0.4</v>
      </c>
      <c r="O36" s="12">
        <f t="shared" si="1"/>
        <v>0.4</v>
      </c>
      <c r="P36" s="12">
        <v>1380</v>
      </c>
      <c r="Q36" s="12">
        <v>467.13</v>
      </c>
      <c r="R36" s="14">
        <f t="shared" ref="R36:R67" si="2">(J36-P36)*100/P36</f>
        <v>-2.8985507246376812</v>
      </c>
    </row>
    <row r="37" spans="2:18" ht="15" thickBot="1" x14ac:dyDescent="0.35">
      <c r="B37" s="16" t="s">
        <v>131</v>
      </c>
      <c r="C37" s="17">
        <v>1365</v>
      </c>
      <c r="D37" s="17">
        <v>99.157899999999998</v>
      </c>
      <c r="E37" s="17">
        <v>0.02</v>
      </c>
      <c r="F37" s="17">
        <v>1370</v>
      </c>
      <c r="G37" s="17">
        <v>99.583299999999994</v>
      </c>
      <c r="H37" s="17">
        <v>0.05</v>
      </c>
      <c r="I37" s="17">
        <v>0.36</v>
      </c>
      <c r="J37" s="18">
        <v>1410</v>
      </c>
      <c r="K37" s="17">
        <v>99.810599999999994</v>
      </c>
      <c r="L37" s="17">
        <v>147.30799999999999</v>
      </c>
      <c r="M37" s="17">
        <v>2.84</v>
      </c>
      <c r="N37" s="17">
        <v>0.4</v>
      </c>
      <c r="O37" s="12">
        <f t="shared" si="1"/>
        <v>0.4</v>
      </c>
      <c r="P37" s="12">
        <v>1435</v>
      </c>
      <c r="Q37" s="12">
        <v>128.56</v>
      </c>
      <c r="R37" s="14">
        <f t="shared" si="2"/>
        <v>-1.7421602787456445</v>
      </c>
    </row>
    <row r="38" spans="2:18" ht="15" thickBot="1" x14ac:dyDescent="0.35">
      <c r="B38" s="16" t="s">
        <v>132</v>
      </c>
      <c r="C38" s="17">
        <v>1385</v>
      </c>
      <c r="D38" s="17">
        <v>104.32940000000001</v>
      </c>
      <c r="E38" s="17">
        <v>0.02</v>
      </c>
      <c r="F38" s="17">
        <v>1390</v>
      </c>
      <c r="G38" s="17">
        <v>104.75490000000001</v>
      </c>
      <c r="H38" s="17">
        <v>0.05</v>
      </c>
      <c r="I38" s="17">
        <v>0.36</v>
      </c>
      <c r="J38" s="18">
        <v>1430</v>
      </c>
      <c r="K38" s="17">
        <v>104.5381</v>
      </c>
      <c r="L38" s="17">
        <v>148.6</v>
      </c>
      <c r="M38" s="17">
        <v>2.8</v>
      </c>
      <c r="N38" s="17">
        <v>0.3</v>
      </c>
      <c r="O38" s="12">
        <f t="shared" si="1"/>
        <v>0.3</v>
      </c>
      <c r="P38" s="12">
        <v>1510</v>
      </c>
      <c r="Q38" s="12">
        <v>316.3</v>
      </c>
      <c r="R38" s="14">
        <f t="shared" si="2"/>
        <v>-5.298013245033113</v>
      </c>
    </row>
    <row r="39" spans="2:18" ht="15" thickBot="1" x14ac:dyDescent="0.35">
      <c r="B39" s="16" t="s">
        <v>133</v>
      </c>
      <c r="C39" s="17">
        <v>1470</v>
      </c>
      <c r="D39" s="17">
        <v>109.9863</v>
      </c>
      <c r="E39" s="17">
        <v>0.01</v>
      </c>
      <c r="F39" s="17">
        <v>1470</v>
      </c>
      <c r="G39" s="17">
        <v>109.9863</v>
      </c>
      <c r="H39" s="17">
        <v>0.05</v>
      </c>
      <c r="I39" s="17">
        <v>0</v>
      </c>
      <c r="J39" s="18">
        <v>1510</v>
      </c>
      <c r="K39" s="17">
        <v>109.8573</v>
      </c>
      <c r="L39" s="17">
        <v>148.08000000000001</v>
      </c>
      <c r="M39" s="17">
        <v>2.65</v>
      </c>
      <c r="N39" s="17">
        <v>0.7</v>
      </c>
      <c r="O39" s="12">
        <f t="shared" si="1"/>
        <v>0.7</v>
      </c>
      <c r="P39" s="12">
        <v>1550</v>
      </c>
      <c r="Q39" s="12">
        <v>469.94</v>
      </c>
      <c r="R39" s="14">
        <f t="shared" si="2"/>
        <v>-2.5806451612903225</v>
      </c>
    </row>
    <row r="40" spans="2:18" ht="15" thickBot="1" x14ac:dyDescent="0.35">
      <c r="B40" s="16" t="s">
        <v>134</v>
      </c>
      <c r="C40" s="17">
        <v>1530</v>
      </c>
      <c r="D40" s="17">
        <v>114.80159999999999</v>
      </c>
      <c r="E40" s="17">
        <v>0.01</v>
      </c>
      <c r="F40" s="17">
        <v>1530</v>
      </c>
      <c r="G40" s="17">
        <v>114.80159999999999</v>
      </c>
      <c r="H40" s="17">
        <v>0.05</v>
      </c>
      <c r="I40" s="17">
        <v>0</v>
      </c>
      <c r="J40" s="18">
        <v>1570</v>
      </c>
      <c r="K40" s="17">
        <v>113.8573</v>
      </c>
      <c r="L40" s="17">
        <v>148.786</v>
      </c>
      <c r="M40" s="17">
        <v>2.5499999999999998</v>
      </c>
      <c r="N40" s="17">
        <v>0.1</v>
      </c>
      <c r="O40" s="12">
        <f t="shared" si="1"/>
        <v>0.1</v>
      </c>
      <c r="P40" s="12">
        <v>1595</v>
      </c>
      <c r="Q40" s="12">
        <v>474.64</v>
      </c>
      <c r="R40" s="14">
        <f t="shared" si="2"/>
        <v>-1.567398119122257</v>
      </c>
    </row>
    <row r="41" spans="2:18" ht="15" thickBot="1" x14ac:dyDescent="0.35">
      <c r="B41" s="16" t="s">
        <v>135</v>
      </c>
      <c r="C41" s="17">
        <v>1585</v>
      </c>
      <c r="D41" s="17">
        <v>119.1579</v>
      </c>
      <c r="E41" s="17">
        <v>0.01</v>
      </c>
      <c r="F41" s="17">
        <v>1590</v>
      </c>
      <c r="G41" s="17">
        <v>119.58329999999999</v>
      </c>
      <c r="H41" s="17">
        <v>0.04</v>
      </c>
      <c r="I41" s="17">
        <v>0.31</v>
      </c>
      <c r="J41" s="18">
        <v>1605</v>
      </c>
      <c r="K41" s="17">
        <v>119.8573</v>
      </c>
      <c r="L41" s="17">
        <v>144.994</v>
      </c>
      <c r="M41" s="17">
        <v>0.93</v>
      </c>
      <c r="N41" s="17">
        <v>0.9</v>
      </c>
      <c r="O41" s="12">
        <f t="shared" si="1"/>
        <v>0.9</v>
      </c>
      <c r="P41" s="12">
        <v>1635</v>
      </c>
      <c r="Q41" s="12">
        <v>357.98</v>
      </c>
      <c r="R41" s="14">
        <f t="shared" si="2"/>
        <v>-1.834862385321101</v>
      </c>
    </row>
    <row r="42" spans="2:18" ht="15" thickBot="1" x14ac:dyDescent="0.35">
      <c r="B42" s="16" t="s">
        <v>136</v>
      </c>
      <c r="C42" s="17">
        <v>1610</v>
      </c>
      <c r="D42" s="17">
        <v>124.32940000000001</v>
      </c>
      <c r="E42" s="17">
        <v>0.01</v>
      </c>
      <c r="F42" s="17">
        <v>1615</v>
      </c>
      <c r="G42" s="17">
        <v>124.75490000000001</v>
      </c>
      <c r="H42" s="17">
        <v>0.03</v>
      </c>
      <c r="I42" s="17">
        <v>0.31</v>
      </c>
      <c r="J42" s="18">
        <v>1640</v>
      </c>
      <c r="K42" s="17">
        <v>124.2136</v>
      </c>
      <c r="L42" s="17">
        <v>146.01900000000001</v>
      </c>
      <c r="M42" s="17">
        <v>1.52</v>
      </c>
      <c r="N42" s="17">
        <v>0.8</v>
      </c>
      <c r="O42" s="12">
        <f t="shared" si="1"/>
        <v>0.8</v>
      </c>
      <c r="P42" s="12">
        <v>1655</v>
      </c>
      <c r="Q42" s="12">
        <v>268.86</v>
      </c>
      <c r="R42" s="14">
        <f t="shared" si="2"/>
        <v>-0.90634441087613293</v>
      </c>
    </row>
    <row r="43" spans="2:18" ht="15" thickBot="1" x14ac:dyDescent="0.35">
      <c r="B43" s="16" t="s">
        <v>137</v>
      </c>
      <c r="C43" s="17">
        <v>1615</v>
      </c>
      <c r="D43" s="17">
        <v>128.32939999999999</v>
      </c>
      <c r="E43" s="17">
        <v>0.01</v>
      </c>
      <c r="F43" s="17">
        <v>1620</v>
      </c>
      <c r="G43" s="17">
        <v>128.75489999999999</v>
      </c>
      <c r="H43" s="17">
        <v>0.03</v>
      </c>
      <c r="I43" s="17">
        <v>0.31</v>
      </c>
      <c r="J43" s="18">
        <v>1675</v>
      </c>
      <c r="K43" s="17">
        <v>129.3852</v>
      </c>
      <c r="L43" s="17">
        <v>143.30199999999999</v>
      </c>
      <c r="M43" s="17">
        <v>3.28</v>
      </c>
      <c r="N43" s="17">
        <v>0</v>
      </c>
      <c r="O43" s="12">
        <f t="shared" si="1"/>
        <v>0</v>
      </c>
      <c r="P43" s="12">
        <v>1680</v>
      </c>
      <c r="Q43" s="12">
        <v>23.05</v>
      </c>
      <c r="R43" s="14">
        <f t="shared" si="2"/>
        <v>-0.29761904761904762</v>
      </c>
    </row>
    <row r="44" spans="2:18" ht="43.8" thickBot="1" x14ac:dyDescent="0.35">
      <c r="B44" s="16" t="s">
        <v>138</v>
      </c>
      <c r="C44" s="17">
        <v>10</v>
      </c>
      <c r="D44" s="17">
        <v>4.1425999999999998</v>
      </c>
      <c r="E44" s="17">
        <v>0</v>
      </c>
      <c r="F44" s="17">
        <v>10</v>
      </c>
      <c r="G44" s="17">
        <v>4.1425999999999998</v>
      </c>
      <c r="H44" s="17">
        <v>0</v>
      </c>
      <c r="I44" s="17">
        <v>0</v>
      </c>
      <c r="J44" s="21">
        <v>10</v>
      </c>
      <c r="K44" s="22">
        <v>4.1425999999999998</v>
      </c>
      <c r="L44" s="22">
        <v>15.308999999999999</v>
      </c>
      <c r="M44" s="22">
        <v>0</v>
      </c>
      <c r="N44" s="22">
        <v>1</v>
      </c>
      <c r="O44" s="23" t="b">
        <f t="shared" si="1"/>
        <v>0</v>
      </c>
      <c r="P44" s="23">
        <v>10</v>
      </c>
      <c r="Q44" s="12">
        <v>0.67</v>
      </c>
      <c r="R44" s="24">
        <f t="shared" si="2"/>
        <v>0</v>
      </c>
    </row>
    <row r="45" spans="2:18" ht="43.8" thickBot="1" x14ac:dyDescent="0.35">
      <c r="B45" s="16" t="s">
        <v>139</v>
      </c>
      <c r="C45" s="17">
        <v>15</v>
      </c>
      <c r="D45" s="17">
        <v>6.8665000000000003</v>
      </c>
      <c r="E45" s="17">
        <v>0.01</v>
      </c>
      <c r="F45" s="17">
        <v>15</v>
      </c>
      <c r="G45" s="17">
        <v>6.8665000000000003</v>
      </c>
      <c r="H45" s="17">
        <v>0.01</v>
      </c>
      <c r="I45" s="17">
        <v>0</v>
      </c>
      <c r="J45" s="21">
        <v>15</v>
      </c>
      <c r="K45" s="22">
        <v>6.8665000000000003</v>
      </c>
      <c r="L45" s="22">
        <v>23.364000000000001</v>
      </c>
      <c r="M45" s="22">
        <v>0</v>
      </c>
      <c r="N45" s="22">
        <v>1</v>
      </c>
      <c r="O45" s="23" t="b">
        <f t="shared" si="1"/>
        <v>0</v>
      </c>
      <c r="P45" s="23">
        <v>15</v>
      </c>
      <c r="Q45" s="12">
        <v>0.8</v>
      </c>
      <c r="R45" s="24">
        <f t="shared" si="2"/>
        <v>0</v>
      </c>
    </row>
    <row r="46" spans="2:18" ht="43.8" thickBot="1" x14ac:dyDescent="0.35">
      <c r="B46" s="16" t="s">
        <v>140</v>
      </c>
      <c r="C46" s="17">
        <v>25</v>
      </c>
      <c r="D46" s="17">
        <v>11.9617</v>
      </c>
      <c r="E46" s="17">
        <v>0.01</v>
      </c>
      <c r="F46" s="17">
        <v>35</v>
      </c>
      <c r="G46" s="17">
        <v>14.814399999999999</v>
      </c>
      <c r="H46" s="17">
        <v>0.01</v>
      </c>
      <c r="I46" s="17">
        <v>28.57</v>
      </c>
      <c r="J46" s="18">
        <v>35</v>
      </c>
      <c r="K46" s="17">
        <v>14.814399999999999</v>
      </c>
      <c r="L46" s="17">
        <v>27.07</v>
      </c>
      <c r="M46" s="17">
        <v>0</v>
      </c>
      <c r="N46" s="17">
        <v>1</v>
      </c>
      <c r="O46" s="12" t="b">
        <f t="shared" si="1"/>
        <v>0</v>
      </c>
      <c r="P46" s="12">
        <v>45</v>
      </c>
      <c r="Q46" s="12">
        <v>2.2799999999999998</v>
      </c>
      <c r="R46" s="14">
        <f t="shared" si="2"/>
        <v>-22.222222222222221</v>
      </c>
    </row>
    <row r="47" spans="2:18" ht="43.8" thickBot="1" x14ac:dyDescent="0.35">
      <c r="B47" s="16" t="s">
        <v>141</v>
      </c>
      <c r="C47" s="17">
        <v>40</v>
      </c>
      <c r="D47" s="17">
        <v>17.8032</v>
      </c>
      <c r="E47" s="17">
        <v>0.01</v>
      </c>
      <c r="F47" s="17">
        <v>40</v>
      </c>
      <c r="G47" s="17">
        <v>17.8032</v>
      </c>
      <c r="H47" s="17">
        <v>0.01</v>
      </c>
      <c r="I47" s="17">
        <v>0</v>
      </c>
      <c r="J47" s="18">
        <v>55</v>
      </c>
      <c r="K47" s="17">
        <v>19.659700000000001</v>
      </c>
      <c r="L47" s="17">
        <v>28.158999999999999</v>
      </c>
      <c r="M47" s="17">
        <v>27.27</v>
      </c>
      <c r="N47" s="17">
        <v>1</v>
      </c>
      <c r="O47" s="12">
        <f t="shared" si="1"/>
        <v>1</v>
      </c>
      <c r="P47" s="12">
        <v>65</v>
      </c>
      <c r="Q47" s="12">
        <v>17.489999999999998</v>
      </c>
      <c r="R47" s="14">
        <f t="shared" si="2"/>
        <v>-15.384615384615385</v>
      </c>
    </row>
    <row r="48" spans="2:18" ht="43.8" thickBot="1" x14ac:dyDescent="0.35">
      <c r="B48" s="16" t="s">
        <v>142</v>
      </c>
      <c r="C48" s="17">
        <v>50</v>
      </c>
      <c r="D48" s="17">
        <v>23.049800000000001</v>
      </c>
      <c r="E48" s="17">
        <v>0.01</v>
      </c>
      <c r="F48" s="17">
        <v>55</v>
      </c>
      <c r="G48" s="17">
        <v>24.8689</v>
      </c>
      <c r="H48" s="17">
        <v>0.03</v>
      </c>
      <c r="I48" s="17">
        <v>9.09</v>
      </c>
      <c r="J48" s="18">
        <v>70</v>
      </c>
      <c r="K48" s="17">
        <v>24.8843</v>
      </c>
      <c r="L48" s="17">
        <v>30.289000000000001</v>
      </c>
      <c r="M48" s="17">
        <v>21.43</v>
      </c>
      <c r="N48" s="17">
        <v>0.7</v>
      </c>
      <c r="O48" s="12">
        <f t="shared" si="1"/>
        <v>0.7</v>
      </c>
      <c r="P48" s="12">
        <v>90</v>
      </c>
      <c r="Q48" s="12">
        <v>9.01</v>
      </c>
      <c r="R48" s="14">
        <f t="shared" si="2"/>
        <v>-22.222222222222221</v>
      </c>
    </row>
    <row r="49" spans="2:18" ht="43.8" thickBot="1" x14ac:dyDescent="0.35">
      <c r="B49" s="16" t="s">
        <v>143</v>
      </c>
      <c r="C49" s="17">
        <v>65</v>
      </c>
      <c r="D49" s="17">
        <v>25.976099999999999</v>
      </c>
      <c r="E49" s="17">
        <v>0.01</v>
      </c>
      <c r="F49" s="17">
        <v>70</v>
      </c>
      <c r="G49" s="17">
        <v>29.783999999999999</v>
      </c>
      <c r="H49" s="17">
        <v>0.02</v>
      </c>
      <c r="I49" s="17">
        <v>7.14</v>
      </c>
      <c r="J49" s="18">
        <v>85</v>
      </c>
      <c r="K49" s="17">
        <v>29.1845</v>
      </c>
      <c r="L49" s="17">
        <v>32.430999999999997</v>
      </c>
      <c r="M49" s="17">
        <v>17.649999999999999</v>
      </c>
      <c r="N49" s="17">
        <v>0.9</v>
      </c>
      <c r="O49" s="12">
        <f t="shared" si="1"/>
        <v>0.9</v>
      </c>
      <c r="P49" s="12">
        <v>110</v>
      </c>
      <c r="Q49" s="12">
        <v>31.02</v>
      </c>
      <c r="R49" s="14">
        <f t="shared" si="2"/>
        <v>-22.727272727272727</v>
      </c>
    </row>
    <row r="50" spans="2:18" ht="43.8" thickBot="1" x14ac:dyDescent="0.35">
      <c r="B50" s="16" t="s">
        <v>144</v>
      </c>
      <c r="C50" s="17">
        <v>65</v>
      </c>
      <c r="D50" s="17">
        <v>25.976099999999999</v>
      </c>
      <c r="E50" s="17">
        <v>0.01</v>
      </c>
      <c r="F50" s="17">
        <v>80</v>
      </c>
      <c r="G50" s="17">
        <v>34.905900000000003</v>
      </c>
      <c r="H50" s="17">
        <v>0.04</v>
      </c>
      <c r="I50" s="17">
        <v>18.75</v>
      </c>
      <c r="J50" s="18">
        <v>125</v>
      </c>
      <c r="K50" s="17">
        <v>34.618000000000002</v>
      </c>
      <c r="L50" s="17">
        <v>35.981999999999999</v>
      </c>
      <c r="M50" s="17">
        <v>36</v>
      </c>
      <c r="N50" s="17">
        <v>0.7</v>
      </c>
      <c r="O50" s="12">
        <f t="shared" si="1"/>
        <v>0.7</v>
      </c>
      <c r="P50" s="12">
        <v>135</v>
      </c>
      <c r="Q50" s="12">
        <v>25.25</v>
      </c>
      <c r="R50" s="14">
        <f t="shared" si="2"/>
        <v>-7.4074074074074074</v>
      </c>
    </row>
    <row r="51" spans="2:18" ht="43.8" thickBot="1" x14ac:dyDescent="0.35">
      <c r="B51" s="16" t="s">
        <v>145</v>
      </c>
      <c r="C51" s="17">
        <v>75</v>
      </c>
      <c r="D51" s="17">
        <v>35.328899999999997</v>
      </c>
      <c r="E51" s="17">
        <v>0.01</v>
      </c>
      <c r="F51" s="17">
        <v>85</v>
      </c>
      <c r="G51" s="17">
        <v>39.711799999999997</v>
      </c>
      <c r="H51" s="17">
        <v>0.03</v>
      </c>
      <c r="I51" s="17">
        <v>11.76</v>
      </c>
      <c r="J51" s="18">
        <v>145</v>
      </c>
      <c r="K51" s="17">
        <v>39.121400000000001</v>
      </c>
      <c r="L51" s="17">
        <v>36.228000000000002</v>
      </c>
      <c r="M51" s="17">
        <v>41.38</v>
      </c>
      <c r="N51" s="17">
        <v>1</v>
      </c>
      <c r="O51" s="12">
        <f t="shared" si="1"/>
        <v>1</v>
      </c>
      <c r="P51" s="12">
        <v>155</v>
      </c>
      <c r="Q51" s="12">
        <v>17</v>
      </c>
      <c r="R51" s="14">
        <f t="shared" si="2"/>
        <v>-6.4516129032258061</v>
      </c>
    </row>
    <row r="52" spans="2:18" ht="43.8" thickBot="1" x14ac:dyDescent="0.35">
      <c r="B52" s="16" t="s">
        <v>146</v>
      </c>
      <c r="C52" s="17">
        <v>100</v>
      </c>
      <c r="D52" s="17">
        <v>44.389299999999999</v>
      </c>
      <c r="E52" s="17">
        <v>0.01</v>
      </c>
      <c r="F52" s="17">
        <v>100</v>
      </c>
      <c r="G52" s="17">
        <v>44.389299999999999</v>
      </c>
      <c r="H52" s="17">
        <v>0.02</v>
      </c>
      <c r="I52" s="17">
        <v>0</v>
      </c>
      <c r="J52" s="18">
        <v>170</v>
      </c>
      <c r="K52" s="17">
        <v>45.905500000000004</v>
      </c>
      <c r="L52" s="17">
        <v>38.31</v>
      </c>
      <c r="M52" s="17">
        <v>41.18</v>
      </c>
      <c r="N52" s="17">
        <v>0.8</v>
      </c>
      <c r="O52" s="12">
        <f t="shared" si="1"/>
        <v>0.8</v>
      </c>
      <c r="P52" s="12">
        <v>175</v>
      </c>
      <c r="Q52" s="12">
        <v>22</v>
      </c>
      <c r="R52" s="14">
        <f t="shared" si="2"/>
        <v>-2.8571428571428572</v>
      </c>
    </row>
    <row r="53" spans="2:18" ht="43.8" thickBot="1" x14ac:dyDescent="0.35">
      <c r="B53" s="16" t="s">
        <v>147</v>
      </c>
      <c r="C53" s="17">
        <v>110</v>
      </c>
      <c r="D53" s="17">
        <v>47.888500000000001</v>
      </c>
      <c r="E53" s="17">
        <v>0</v>
      </c>
      <c r="F53" s="17">
        <v>120</v>
      </c>
      <c r="G53" s="17">
        <v>49.991999999999997</v>
      </c>
      <c r="H53" s="17">
        <v>0.02</v>
      </c>
      <c r="I53" s="17">
        <v>8.33</v>
      </c>
      <c r="J53" s="18">
        <v>185</v>
      </c>
      <c r="K53" s="17">
        <v>48.340600000000002</v>
      </c>
      <c r="L53" s="17">
        <v>38.551000000000002</v>
      </c>
      <c r="M53" s="17">
        <v>35.14</v>
      </c>
      <c r="N53" s="17">
        <v>0.8</v>
      </c>
      <c r="O53" s="12">
        <f t="shared" si="1"/>
        <v>0.8</v>
      </c>
      <c r="P53" s="12">
        <v>190</v>
      </c>
      <c r="Q53" s="12">
        <v>25</v>
      </c>
      <c r="R53" s="14">
        <f t="shared" si="2"/>
        <v>-2.6315789473684212</v>
      </c>
    </row>
    <row r="54" spans="2:18" ht="43.8" thickBot="1" x14ac:dyDescent="0.35">
      <c r="B54" s="16" t="s">
        <v>148</v>
      </c>
      <c r="C54" s="17">
        <v>140</v>
      </c>
      <c r="D54" s="17">
        <v>54.8292</v>
      </c>
      <c r="E54" s="17">
        <v>0.01</v>
      </c>
      <c r="F54" s="17">
        <v>140</v>
      </c>
      <c r="G54" s="17">
        <v>54.8292</v>
      </c>
      <c r="H54" s="17">
        <v>0.02</v>
      </c>
      <c r="I54" s="17">
        <v>0</v>
      </c>
      <c r="J54" s="18">
        <v>195</v>
      </c>
      <c r="K54" s="17">
        <v>54.865299999999998</v>
      </c>
      <c r="L54" s="17">
        <v>40.451000000000001</v>
      </c>
      <c r="M54" s="17">
        <v>28.21</v>
      </c>
      <c r="N54" s="17">
        <v>1</v>
      </c>
      <c r="O54" s="12">
        <f t="shared" si="1"/>
        <v>1</v>
      </c>
      <c r="P54" s="12">
        <v>205</v>
      </c>
      <c r="Q54" s="12">
        <v>25</v>
      </c>
      <c r="R54" s="14">
        <f t="shared" si="2"/>
        <v>-4.8780487804878048</v>
      </c>
    </row>
    <row r="55" spans="2:18" ht="43.8" thickBot="1" x14ac:dyDescent="0.35">
      <c r="B55" s="16" t="s">
        <v>149</v>
      </c>
      <c r="C55" s="17">
        <v>160</v>
      </c>
      <c r="D55" s="17">
        <v>59.962400000000002</v>
      </c>
      <c r="E55" s="17">
        <v>0</v>
      </c>
      <c r="F55" s="17">
        <v>160</v>
      </c>
      <c r="G55" s="17">
        <v>59.962400000000002</v>
      </c>
      <c r="H55" s="17">
        <v>0.02</v>
      </c>
      <c r="I55" s="17">
        <v>0</v>
      </c>
      <c r="J55" s="18">
        <v>215</v>
      </c>
      <c r="K55" s="17">
        <v>59.061900000000001</v>
      </c>
      <c r="L55" s="17">
        <v>41.481999999999999</v>
      </c>
      <c r="M55" s="17">
        <v>25.58</v>
      </c>
      <c r="N55" s="17">
        <v>0.8</v>
      </c>
      <c r="O55" s="12">
        <f t="shared" si="1"/>
        <v>0.8</v>
      </c>
      <c r="P55" s="12">
        <v>225</v>
      </c>
      <c r="Q55" s="12">
        <v>25</v>
      </c>
      <c r="R55" s="14">
        <f t="shared" si="2"/>
        <v>-4.4444444444444446</v>
      </c>
    </row>
    <row r="56" spans="2:18" ht="43.8" thickBot="1" x14ac:dyDescent="0.35">
      <c r="B56" s="16" t="s">
        <v>150</v>
      </c>
      <c r="C56" s="17">
        <v>195</v>
      </c>
      <c r="D56" s="17">
        <v>63.897399999999998</v>
      </c>
      <c r="E56" s="17">
        <v>0</v>
      </c>
      <c r="F56" s="17">
        <v>205</v>
      </c>
      <c r="G56" s="17">
        <v>64.815299999999993</v>
      </c>
      <c r="H56" s="17">
        <v>0.02</v>
      </c>
      <c r="I56" s="17">
        <v>4.88</v>
      </c>
      <c r="J56" s="21">
        <v>240</v>
      </c>
      <c r="K56" s="22">
        <v>64.344200000000001</v>
      </c>
      <c r="L56" s="22">
        <v>42.978000000000002</v>
      </c>
      <c r="M56" s="22">
        <v>14.58</v>
      </c>
      <c r="N56" s="22">
        <v>0.9</v>
      </c>
      <c r="O56" s="23">
        <f t="shared" si="1"/>
        <v>0.9</v>
      </c>
      <c r="P56" s="23">
        <v>240</v>
      </c>
      <c r="Q56" s="12">
        <v>23</v>
      </c>
      <c r="R56" s="24">
        <f t="shared" si="2"/>
        <v>0</v>
      </c>
    </row>
    <row r="57" spans="2:18" ht="43.8" thickBot="1" x14ac:dyDescent="0.35">
      <c r="B57" s="16" t="s">
        <v>151</v>
      </c>
      <c r="C57" s="17">
        <v>205</v>
      </c>
      <c r="D57" s="17">
        <v>68.838099999999997</v>
      </c>
      <c r="E57" s="17">
        <v>0</v>
      </c>
      <c r="F57" s="17">
        <v>210</v>
      </c>
      <c r="G57" s="17">
        <v>69.606499999999997</v>
      </c>
      <c r="H57" s="17">
        <v>0.02</v>
      </c>
      <c r="I57" s="17">
        <v>2.38</v>
      </c>
      <c r="J57" s="18">
        <v>250</v>
      </c>
      <c r="K57" s="17">
        <v>69.112300000000005</v>
      </c>
      <c r="L57" s="17">
        <v>42.283000000000001</v>
      </c>
      <c r="M57" s="17">
        <v>16</v>
      </c>
      <c r="N57" s="17">
        <v>0.7</v>
      </c>
      <c r="O57" s="12">
        <f t="shared" si="1"/>
        <v>0.7</v>
      </c>
      <c r="P57" s="12">
        <v>260</v>
      </c>
      <c r="Q57" s="12">
        <v>25</v>
      </c>
      <c r="R57" s="14">
        <f t="shared" si="2"/>
        <v>-3.8461538461538463</v>
      </c>
    </row>
    <row r="58" spans="2:18" ht="43.8" thickBot="1" x14ac:dyDescent="0.35">
      <c r="B58" s="16" t="s">
        <v>152</v>
      </c>
      <c r="C58" s="17">
        <v>205</v>
      </c>
      <c r="D58" s="17">
        <v>68.838099999999997</v>
      </c>
      <c r="E58" s="17">
        <v>0</v>
      </c>
      <c r="F58" s="17">
        <v>215</v>
      </c>
      <c r="G58" s="17">
        <v>72.054299999999998</v>
      </c>
      <c r="H58" s="17">
        <v>5.87</v>
      </c>
      <c r="I58" s="17">
        <v>4.6500000000000004</v>
      </c>
      <c r="J58" s="18">
        <v>260</v>
      </c>
      <c r="K58" s="17">
        <v>72.582099999999997</v>
      </c>
      <c r="L58" s="17">
        <v>47.96</v>
      </c>
      <c r="M58" s="25">
        <v>17.309999999999999</v>
      </c>
      <c r="N58" s="17">
        <v>0.7</v>
      </c>
      <c r="O58" s="12">
        <f t="shared" si="1"/>
        <v>0.7</v>
      </c>
      <c r="P58" s="12">
        <v>265</v>
      </c>
      <c r="Q58" s="12">
        <v>25</v>
      </c>
      <c r="R58" s="14">
        <f t="shared" si="2"/>
        <v>-1.8867924528301887</v>
      </c>
    </row>
    <row r="59" spans="2:18" ht="43.8" thickBot="1" x14ac:dyDescent="0.35">
      <c r="B59" s="16" t="s">
        <v>153</v>
      </c>
      <c r="C59" s="17">
        <v>210</v>
      </c>
      <c r="D59" s="17">
        <v>74.223200000000006</v>
      </c>
      <c r="E59" s="17">
        <v>0</v>
      </c>
      <c r="F59" s="17">
        <v>215</v>
      </c>
      <c r="G59" s="17">
        <v>74.991600000000005</v>
      </c>
      <c r="H59" s="17">
        <v>0.02</v>
      </c>
      <c r="I59" s="17">
        <v>2.33</v>
      </c>
      <c r="J59" s="18">
        <v>265</v>
      </c>
      <c r="K59" s="17">
        <v>74.300299999999993</v>
      </c>
      <c r="L59" s="17">
        <v>42.539000000000001</v>
      </c>
      <c r="M59" s="25">
        <v>18.87</v>
      </c>
      <c r="N59" s="17">
        <v>0.8</v>
      </c>
      <c r="O59" s="12">
        <f t="shared" si="1"/>
        <v>0.8</v>
      </c>
      <c r="P59" s="12">
        <v>270</v>
      </c>
      <c r="Q59" s="12">
        <v>29</v>
      </c>
      <c r="R59" s="14">
        <f t="shared" si="2"/>
        <v>-1.8518518518518519</v>
      </c>
    </row>
    <row r="60" spans="2:18" ht="43.8" thickBot="1" x14ac:dyDescent="0.35">
      <c r="B60" s="16" t="s">
        <v>154</v>
      </c>
      <c r="C60" s="17">
        <v>220</v>
      </c>
      <c r="D60" s="17">
        <v>79.653599999999997</v>
      </c>
      <c r="E60" s="17">
        <v>0</v>
      </c>
      <c r="F60" s="17">
        <v>220</v>
      </c>
      <c r="G60" s="17">
        <v>79.653599999999997</v>
      </c>
      <c r="H60" s="17">
        <v>0.01</v>
      </c>
      <c r="I60" s="17">
        <v>0</v>
      </c>
      <c r="J60" s="18">
        <v>270</v>
      </c>
      <c r="K60" s="17">
        <v>79.357799999999997</v>
      </c>
      <c r="L60" s="17">
        <v>43.23</v>
      </c>
      <c r="M60" s="25">
        <v>18.52</v>
      </c>
      <c r="N60" s="17">
        <v>0.8</v>
      </c>
      <c r="O60" s="12">
        <f t="shared" si="1"/>
        <v>0.8</v>
      </c>
      <c r="P60" s="12">
        <v>280</v>
      </c>
      <c r="Q60" s="12">
        <v>27</v>
      </c>
      <c r="R60" s="14">
        <f t="shared" si="2"/>
        <v>-3.5714285714285716</v>
      </c>
    </row>
    <row r="61" spans="2:18" ht="43.8" thickBot="1" x14ac:dyDescent="0.35">
      <c r="B61" s="16" t="s">
        <v>155</v>
      </c>
      <c r="C61" s="17">
        <v>240</v>
      </c>
      <c r="D61" s="17">
        <v>84.8917</v>
      </c>
      <c r="E61" s="17">
        <v>0</v>
      </c>
      <c r="F61" s="17">
        <v>240</v>
      </c>
      <c r="G61" s="17">
        <v>84.8917</v>
      </c>
      <c r="H61" s="17">
        <v>0.02</v>
      </c>
      <c r="I61" s="17">
        <v>0</v>
      </c>
      <c r="J61" s="18">
        <v>280</v>
      </c>
      <c r="K61" s="17">
        <v>83.310699999999997</v>
      </c>
      <c r="L61" s="17">
        <v>42.427</v>
      </c>
      <c r="M61" s="25">
        <v>14.29</v>
      </c>
      <c r="N61" s="17">
        <v>0.9</v>
      </c>
      <c r="O61" s="12">
        <f t="shared" si="1"/>
        <v>0.9</v>
      </c>
      <c r="P61" s="12">
        <v>285</v>
      </c>
      <c r="Q61" s="12">
        <v>22</v>
      </c>
      <c r="R61" s="14">
        <f t="shared" si="2"/>
        <v>-1.7543859649122806</v>
      </c>
    </row>
    <row r="62" spans="2:18" ht="43.8" thickBot="1" x14ac:dyDescent="0.35">
      <c r="B62" s="16" t="s">
        <v>156</v>
      </c>
      <c r="C62" s="17">
        <v>100</v>
      </c>
      <c r="D62" s="17">
        <v>14.3683</v>
      </c>
      <c r="E62" s="17">
        <v>0</v>
      </c>
      <c r="F62" s="17">
        <v>115</v>
      </c>
      <c r="G62" s="17">
        <v>14.6676</v>
      </c>
      <c r="H62" s="17">
        <v>0.01</v>
      </c>
      <c r="I62" s="17">
        <v>13.04</v>
      </c>
      <c r="J62" s="21">
        <v>120</v>
      </c>
      <c r="K62" s="22">
        <v>14.8972</v>
      </c>
      <c r="L62" s="22">
        <v>17.62</v>
      </c>
      <c r="M62" s="22">
        <v>4.17</v>
      </c>
      <c r="N62" s="22">
        <v>0.3</v>
      </c>
      <c r="O62" s="23">
        <f t="shared" si="1"/>
        <v>0.3</v>
      </c>
      <c r="P62" s="23">
        <v>120</v>
      </c>
      <c r="Q62" s="12">
        <v>1.3</v>
      </c>
      <c r="R62" s="24">
        <f t="shared" si="2"/>
        <v>0</v>
      </c>
    </row>
    <row r="63" spans="2:18" ht="43.8" thickBot="1" x14ac:dyDescent="0.35">
      <c r="B63" s="16" t="s">
        <v>157</v>
      </c>
      <c r="C63" s="17">
        <v>165</v>
      </c>
      <c r="D63" s="17">
        <v>19.7149</v>
      </c>
      <c r="E63" s="17">
        <v>0</v>
      </c>
      <c r="F63" s="17">
        <v>165</v>
      </c>
      <c r="G63" s="17">
        <v>19.7149</v>
      </c>
      <c r="H63" s="17">
        <v>0</v>
      </c>
      <c r="I63" s="17">
        <v>0</v>
      </c>
      <c r="J63" s="18">
        <v>190</v>
      </c>
      <c r="K63" s="17">
        <v>19.961400000000001</v>
      </c>
      <c r="L63" s="17">
        <v>19.905999999999999</v>
      </c>
      <c r="M63" s="17">
        <v>13.16</v>
      </c>
      <c r="N63" s="17">
        <v>0.4</v>
      </c>
      <c r="O63" s="12">
        <f t="shared" si="1"/>
        <v>0.4</v>
      </c>
      <c r="P63" s="12">
        <v>200</v>
      </c>
      <c r="Q63" s="12">
        <v>2.2999999999999998</v>
      </c>
      <c r="R63" s="14">
        <f t="shared" si="2"/>
        <v>-5</v>
      </c>
    </row>
    <row r="64" spans="2:18" ht="43.8" thickBot="1" x14ac:dyDescent="0.35">
      <c r="B64" s="16" t="s">
        <v>158</v>
      </c>
      <c r="C64" s="17">
        <v>200</v>
      </c>
      <c r="D64" s="17">
        <v>21.491199999999999</v>
      </c>
      <c r="E64" s="17">
        <v>0</v>
      </c>
      <c r="F64" s="17">
        <v>200</v>
      </c>
      <c r="G64" s="17">
        <v>21.491199999999999</v>
      </c>
      <c r="H64" s="17">
        <v>0</v>
      </c>
      <c r="I64" s="17">
        <v>0</v>
      </c>
      <c r="J64" s="18">
        <v>200</v>
      </c>
      <c r="K64" s="17">
        <v>21.491199999999999</v>
      </c>
      <c r="L64" s="17">
        <v>19.603000000000002</v>
      </c>
      <c r="M64" s="17">
        <v>0</v>
      </c>
      <c r="N64" s="17">
        <v>1</v>
      </c>
      <c r="O64" s="12" t="b">
        <f t="shared" si="1"/>
        <v>0</v>
      </c>
      <c r="P64" s="12">
        <v>210</v>
      </c>
      <c r="Q64" s="12">
        <v>4.5</v>
      </c>
      <c r="R64" s="14">
        <f t="shared" si="2"/>
        <v>-4.7619047619047619</v>
      </c>
    </row>
    <row r="65" spans="2:18" ht="43.8" thickBot="1" x14ac:dyDescent="0.35">
      <c r="B65" s="16" t="s">
        <v>159</v>
      </c>
      <c r="C65" s="17">
        <v>200</v>
      </c>
      <c r="D65" s="17">
        <v>21.491199999999999</v>
      </c>
      <c r="E65" s="17">
        <v>0</v>
      </c>
      <c r="F65" s="17">
        <v>200</v>
      </c>
      <c r="G65" s="17">
        <v>21.491199999999999</v>
      </c>
      <c r="H65" s="17">
        <v>0</v>
      </c>
      <c r="I65" s="17">
        <v>0</v>
      </c>
      <c r="J65" s="21">
        <v>230</v>
      </c>
      <c r="K65" s="22">
        <v>24.776700000000002</v>
      </c>
      <c r="L65" s="22">
        <v>19.666</v>
      </c>
      <c r="M65" s="22">
        <v>13.04</v>
      </c>
      <c r="N65" s="22">
        <v>0.7</v>
      </c>
      <c r="O65" s="23">
        <f t="shared" si="1"/>
        <v>0.7</v>
      </c>
      <c r="P65" s="23">
        <v>230</v>
      </c>
      <c r="Q65" s="12">
        <v>6</v>
      </c>
      <c r="R65" s="24">
        <f t="shared" si="2"/>
        <v>0</v>
      </c>
    </row>
    <row r="66" spans="2:18" ht="43.8" thickBot="1" x14ac:dyDescent="0.35">
      <c r="B66" s="16" t="s">
        <v>160</v>
      </c>
      <c r="C66" s="17">
        <v>230</v>
      </c>
      <c r="D66" s="17">
        <v>25.740100000000002</v>
      </c>
      <c r="E66" s="17">
        <v>0</v>
      </c>
      <c r="F66" s="17">
        <v>230</v>
      </c>
      <c r="G66" s="17">
        <v>25.740100000000002</v>
      </c>
      <c r="H66" s="17">
        <v>0</v>
      </c>
      <c r="I66" s="17">
        <v>0</v>
      </c>
      <c r="J66" s="21">
        <v>230</v>
      </c>
      <c r="K66" s="22">
        <v>25.740100000000002</v>
      </c>
      <c r="L66" s="22">
        <v>21.181999999999999</v>
      </c>
      <c r="M66" s="22">
        <v>0</v>
      </c>
      <c r="N66" s="22">
        <v>1</v>
      </c>
      <c r="O66" s="23" t="b">
        <f t="shared" si="1"/>
        <v>0</v>
      </c>
      <c r="P66" s="23">
        <v>230</v>
      </c>
      <c r="Q66" s="12">
        <v>6</v>
      </c>
      <c r="R66" s="24">
        <f t="shared" si="2"/>
        <v>0</v>
      </c>
    </row>
    <row r="67" spans="2:18" ht="43.8" thickBot="1" x14ac:dyDescent="0.35">
      <c r="B67" s="16" t="s">
        <v>161</v>
      </c>
      <c r="C67" s="17">
        <v>230</v>
      </c>
      <c r="D67" s="17">
        <v>25.740100000000002</v>
      </c>
      <c r="E67" s="17">
        <v>0</v>
      </c>
      <c r="F67" s="17">
        <v>230</v>
      </c>
      <c r="G67" s="17">
        <v>25.740100000000002</v>
      </c>
      <c r="H67" s="17">
        <v>0</v>
      </c>
      <c r="I67" s="17">
        <v>0</v>
      </c>
      <c r="J67" s="18">
        <v>260</v>
      </c>
      <c r="K67" s="17">
        <v>29.865500000000001</v>
      </c>
      <c r="L67" s="17">
        <v>20.556999999999999</v>
      </c>
      <c r="M67" s="17">
        <v>11.54</v>
      </c>
      <c r="N67" s="17">
        <v>0.9</v>
      </c>
      <c r="O67" s="12">
        <f t="shared" si="1"/>
        <v>0.9</v>
      </c>
      <c r="P67" s="12">
        <v>265</v>
      </c>
      <c r="Q67" s="12">
        <v>6</v>
      </c>
      <c r="R67" s="14">
        <f t="shared" si="2"/>
        <v>-1.8867924528301887</v>
      </c>
    </row>
    <row r="68" spans="2:18" ht="43.8" thickBot="1" x14ac:dyDescent="0.35">
      <c r="B68" s="16" t="s">
        <v>162</v>
      </c>
      <c r="C68" s="17">
        <v>260</v>
      </c>
      <c r="D68" s="17">
        <v>31.530999999999999</v>
      </c>
      <c r="E68" s="17">
        <v>0</v>
      </c>
      <c r="F68" s="17">
        <v>260</v>
      </c>
      <c r="G68" s="17">
        <v>31.530999999999999</v>
      </c>
      <c r="H68" s="17">
        <v>0</v>
      </c>
      <c r="I68" s="17">
        <v>0</v>
      </c>
      <c r="J68" s="18">
        <v>280</v>
      </c>
      <c r="K68" s="17">
        <v>31.924499999999998</v>
      </c>
      <c r="L68" s="17">
        <v>21.116</v>
      </c>
      <c r="M68" s="17">
        <v>7.14</v>
      </c>
      <c r="N68" s="17">
        <v>0.9</v>
      </c>
      <c r="O68" s="12">
        <f t="shared" si="1"/>
        <v>0.9</v>
      </c>
      <c r="P68" s="12">
        <v>300</v>
      </c>
      <c r="Q68" s="12">
        <v>7</v>
      </c>
      <c r="R68" s="14">
        <f t="shared" ref="R68:R92" si="3">(J68-P68)*100/P68</f>
        <v>-6.666666666666667</v>
      </c>
    </row>
    <row r="69" spans="2:18" ht="43.8" thickBot="1" x14ac:dyDescent="0.35">
      <c r="B69" s="16" t="s">
        <v>163</v>
      </c>
      <c r="C69" s="17">
        <v>260</v>
      </c>
      <c r="D69" s="17">
        <v>31.530999999999999</v>
      </c>
      <c r="E69" s="17">
        <v>0</v>
      </c>
      <c r="F69" s="17">
        <v>260</v>
      </c>
      <c r="G69" s="17">
        <v>31.530999999999999</v>
      </c>
      <c r="H69" s="17">
        <v>0</v>
      </c>
      <c r="I69" s="17">
        <v>0</v>
      </c>
      <c r="J69" s="18">
        <v>310</v>
      </c>
      <c r="K69" s="17">
        <v>33.3384</v>
      </c>
      <c r="L69" s="17">
        <v>20.582999999999998</v>
      </c>
      <c r="M69" s="17">
        <v>16.13</v>
      </c>
      <c r="N69" s="17">
        <v>0.6</v>
      </c>
      <c r="O69" s="12">
        <f t="shared" ref="O69:O92" si="4">IF(M69&gt;0,N69)</f>
        <v>0.6</v>
      </c>
      <c r="P69" s="12">
        <v>320</v>
      </c>
      <c r="Q69" s="12">
        <v>8</v>
      </c>
      <c r="R69" s="14">
        <f t="shared" si="3"/>
        <v>-3.125</v>
      </c>
    </row>
    <row r="70" spans="2:18" ht="43.8" thickBot="1" x14ac:dyDescent="0.35">
      <c r="B70" s="16" t="s">
        <v>164</v>
      </c>
      <c r="C70" s="17">
        <v>260</v>
      </c>
      <c r="D70" s="17">
        <v>31.530999999999999</v>
      </c>
      <c r="E70" s="17">
        <v>0</v>
      </c>
      <c r="F70" s="17">
        <v>260</v>
      </c>
      <c r="G70" s="17">
        <v>31.530999999999999</v>
      </c>
      <c r="H70" s="17">
        <v>0</v>
      </c>
      <c r="I70" s="17">
        <v>0</v>
      </c>
      <c r="J70" s="18">
        <v>340</v>
      </c>
      <c r="K70" s="17">
        <v>37.7806</v>
      </c>
      <c r="L70" s="17">
        <v>20.210999999999999</v>
      </c>
      <c r="M70" s="17">
        <v>23.53</v>
      </c>
      <c r="N70" s="17">
        <v>0.4</v>
      </c>
      <c r="O70" s="12">
        <f t="shared" si="4"/>
        <v>0.4</v>
      </c>
      <c r="P70" s="12">
        <v>360</v>
      </c>
      <c r="Q70" s="12">
        <v>7</v>
      </c>
      <c r="R70" s="14">
        <f t="shared" si="3"/>
        <v>-5.5555555555555554</v>
      </c>
    </row>
    <row r="71" spans="2:18" ht="43.8" thickBot="1" x14ac:dyDescent="0.35">
      <c r="B71" s="16" t="s">
        <v>165</v>
      </c>
      <c r="C71" s="17">
        <v>290</v>
      </c>
      <c r="D71" s="17">
        <v>38.790199999999999</v>
      </c>
      <c r="E71" s="17">
        <v>0</v>
      </c>
      <c r="F71" s="17">
        <v>290</v>
      </c>
      <c r="G71" s="17">
        <v>38.790199999999999</v>
      </c>
      <c r="H71" s="17">
        <v>0</v>
      </c>
      <c r="I71" s="17">
        <v>0</v>
      </c>
      <c r="J71" s="18">
        <v>360</v>
      </c>
      <c r="K71" s="17">
        <v>39.639899999999997</v>
      </c>
      <c r="L71" s="17">
        <v>20.812000000000001</v>
      </c>
      <c r="M71" s="17">
        <v>19.440000000000001</v>
      </c>
      <c r="N71" s="17">
        <v>0.4</v>
      </c>
      <c r="O71" s="12">
        <f t="shared" si="4"/>
        <v>0.4</v>
      </c>
      <c r="P71" s="12">
        <v>395</v>
      </c>
      <c r="Q71" s="12">
        <v>7</v>
      </c>
      <c r="R71" s="14">
        <f t="shared" si="3"/>
        <v>-8.8607594936708853</v>
      </c>
    </row>
    <row r="72" spans="2:18" ht="43.8" thickBot="1" x14ac:dyDescent="0.35">
      <c r="B72" s="16" t="s">
        <v>166</v>
      </c>
      <c r="C72" s="17">
        <v>340</v>
      </c>
      <c r="D72" s="17">
        <v>42.864600000000003</v>
      </c>
      <c r="E72" s="17">
        <v>0</v>
      </c>
      <c r="F72" s="17">
        <v>340</v>
      </c>
      <c r="G72" s="17">
        <v>42.864600000000003</v>
      </c>
      <c r="H72" s="17">
        <v>0</v>
      </c>
      <c r="I72" s="17">
        <v>0</v>
      </c>
      <c r="J72" s="18">
        <v>435</v>
      </c>
      <c r="K72" s="17">
        <v>44.491900000000001</v>
      </c>
      <c r="L72" s="17">
        <v>20.664999999999999</v>
      </c>
      <c r="M72" s="17">
        <v>21.84</v>
      </c>
      <c r="N72" s="17">
        <v>0.4</v>
      </c>
      <c r="O72" s="12">
        <f t="shared" si="4"/>
        <v>0.4</v>
      </c>
      <c r="P72" s="12">
        <v>450</v>
      </c>
      <c r="Q72" s="12">
        <v>0.6</v>
      </c>
      <c r="R72" s="14">
        <f t="shared" si="3"/>
        <v>-3.3333333333333335</v>
      </c>
    </row>
    <row r="73" spans="2:18" ht="43.8" thickBot="1" x14ac:dyDescent="0.35">
      <c r="B73" s="16" t="s">
        <v>167</v>
      </c>
      <c r="C73" s="17">
        <v>160</v>
      </c>
      <c r="D73" s="17">
        <v>14.827500000000001</v>
      </c>
      <c r="E73" s="17">
        <v>0</v>
      </c>
      <c r="F73" s="17">
        <v>170</v>
      </c>
      <c r="G73" s="17">
        <v>14.846</v>
      </c>
      <c r="H73" s="17">
        <v>0.01</v>
      </c>
      <c r="I73" s="17">
        <v>5.88</v>
      </c>
      <c r="J73" s="21">
        <v>170</v>
      </c>
      <c r="K73" s="22">
        <v>14.846</v>
      </c>
      <c r="L73" s="22">
        <v>28.259</v>
      </c>
      <c r="M73" s="22">
        <v>0</v>
      </c>
      <c r="N73" s="22">
        <v>1</v>
      </c>
      <c r="O73" s="23" t="b">
        <f t="shared" si="4"/>
        <v>0</v>
      </c>
      <c r="P73" s="23">
        <v>170</v>
      </c>
      <c r="Q73" s="12">
        <v>4.4000000000000004</v>
      </c>
      <c r="R73" s="24">
        <f t="shared" si="3"/>
        <v>0</v>
      </c>
    </row>
    <row r="74" spans="2:18" ht="43.8" thickBot="1" x14ac:dyDescent="0.35">
      <c r="B74" s="16" t="s">
        <v>168</v>
      </c>
      <c r="C74" s="17">
        <v>180</v>
      </c>
      <c r="D74" s="17">
        <v>19.662700000000001</v>
      </c>
      <c r="E74" s="17">
        <v>0</v>
      </c>
      <c r="F74" s="17">
        <v>190</v>
      </c>
      <c r="G74" s="17">
        <v>19.6812</v>
      </c>
      <c r="H74" s="17">
        <v>0.01</v>
      </c>
      <c r="I74" s="17">
        <v>5.26</v>
      </c>
      <c r="J74" s="18">
        <v>190</v>
      </c>
      <c r="K74" s="17">
        <v>19.6812</v>
      </c>
      <c r="L74" s="17">
        <v>31.686</v>
      </c>
      <c r="M74" s="17">
        <v>0</v>
      </c>
      <c r="N74" s="17">
        <v>1</v>
      </c>
      <c r="O74" s="12" t="b">
        <f t="shared" si="4"/>
        <v>0</v>
      </c>
      <c r="P74" s="12">
        <v>200</v>
      </c>
      <c r="Q74" s="12">
        <v>5</v>
      </c>
      <c r="R74" s="14">
        <f t="shared" si="3"/>
        <v>-5</v>
      </c>
    </row>
    <row r="75" spans="2:18" ht="43.8" thickBot="1" x14ac:dyDescent="0.35">
      <c r="B75" s="16" t="s">
        <v>169</v>
      </c>
      <c r="C75" s="17">
        <v>220</v>
      </c>
      <c r="D75" s="17">
        <v>23.084900000000001</v>
      </c>
      <c r="E75" s="17">
        <v>0.01</v>
      </c>
      <c r="F75" s="17">
        <v>240</v>
      </c>
      <c r="G75" s="17">
        <v>24.4924</v>
      </c>
      <c r="H75" s="17">
        <v>0.05</v>
      </c>
      <c r="I75" s="17">
        <v>8.33</v>
      </c>
      <c r="J75" s="18">
        <v>250</v>
      </c>
      <c r="K75" s="17">
        <v>24.923500000000001</v>
      </c>
      <c r="L75" s="17">
        <v>32.966000000000001</v>
      </c>
      <c r="M75" s="17">
        <v>4</v>
      </c>
      <c r="N75" s="17">
        <v>0.7</v>
      </c>
      <c r="O75" s="12">
        <f t="shared" si="4"/>
        <v>0.7</v>
      </c>
      <c r="P75" s="12">
        <v>260</v>
      </c>
      <c r="Q75" s="12">
        <v>9.4</v>
      </c>
      <c r="R75" s="14">
        <f t="shared" si="3"/>
        <v>-3.8461538461538463</v>
      </c>
    </row>
    <row r="76" spans="2:18" ht="43.8" thickBot="1" x14ac:dyDescent="0.35">
      <c r="B76" s="16" t="s">
        <v>170</v>
      </c>
      <c r="C76" s="17">
        <v>290</v>
      </c>
      <c r="D76" s="17">
        <v>28.248100000000001</v>
      </c>
      <c r="E76" s="17">
        <v>0</v>
      </c>
      <c r="F76" s="17">
        <v>320</v>
      </c>
      <c r="G76" s="17">
        <v>28.7698</v>
      </c>
      <c r="H76" s="17">
        <v>0.01</v>
      </c>
      <c r="I76" s="17">
        <v>9.3800000000000008</v>
      </c>
      <c r="J76" s="21">
        <v>320</v>
      </c>
      <c r="K76" s="22">
        <v>28.7698</v>
      </c>
      <c r="L76" s="22">
        <v>34.427999999999997</v>
      </c>
      <c r="M76" s="22">
        <v>0</v>
      </c>
      <c r="N76" s="22">
        <v>1</v>
      </c>
      <c r="O76" s="23" t="b">
        <f t="shared" si="4"/>
        <v>0</v>
      </c>
      <c r="P76" s="23">
        <v>320</v>
      </c>
      <c r="Q76" s="12">
        <v>10</v>
      </c>
      <c r="R76" s="24">
        <f t="shared" si="3"/>
        <v>0</v>
      </c>
    </row>
    <row r="77" spans="2:18" ht="43.8" thickBot="1" x14ac:dyDescent="0.35">
      <c r="B77" s="16" t="s">
        <v>171</v>
      </c>
      <c r="C77" s="17">
        <v>370</v>
      </c>
      <c r="D77" s="17">
        <v>34.796199999999999</v>
      </c>
      <c r="E77" s="17">
        <v>0</v>
      </c>
      <c r="F77" s="17">
        <v>390</v>
      </c>
      <c r="G77" s="17">
        <v>34.933399999999999</v>
      </c>
      <c r="H77" s="17">
        <v>0.01</v>
      </c>
      <c r="I77" s="17">
        <v>5.13</v>
      </c>
      <c r="J77" s="21">
        <v>390</v>
      </c>
      <c r="K77" s="22">
        <v>34.933399999999999</v>
      </c>
      <c r="L77" s="22">
        <v>36.996000000000002</v>
      </c>
      <c r="M77" s="22">
        <v>0</v>
      </c>
      <c r="N77" s="22">
        <v>1</v>
      </c>
      <c r="O77" s="23" t="b">
        <f t="shared" si="4"/>
        <v>0</v>
      </c>
      <c r="P77" s="23">
        <v>390</v>
      </c>
      <c r="Q77" s="12">
        <v>15</v>
      </c>
      <c r="R77" s="24">
        <f t="shared" si="3"/>
        <v>0</v>
      </c>
    </row>
    <row r="78" spans="2:18" ht="43.8" thickBot="1" x14ac:dyDescent="0.35">
      <c r="B78" s="16" t="s">
        <v>172</v>
      </c>
      <c r="C78" s="17">
        <v>370</v>
      </c>
      <c r="D78" s="17">
        <v>34.796199999999999</v>
      </c>
      <c r="E78" s="17">
        <v>0</v>
      </c>
      <c r="F78" s="17">
        <v>400</v>
      </c>
      <c r="G78" s="17">
        <v>38.044400000000003</v>
      </c>
      <c r="H78" s="17">
        <v>0.01</v>
      </c>
      <c r="I78" s="17">
        <v>7.5</v>
      </c>
      <c r="J78" s="18">
        <v>410</v>
      </c>
      <c r="K78" s="17">
        <v>39.846800000000002</v>
      </c>
      <c r="L78" s="17">
        <v>38.164999999999999</v>
      </c>
      <c r="M78" s="17">
        <v>2.44</v>
      </c>
      <c r="N78" s="17">
        <v>0.4</v>
      </c>
      <c r="O78" s="12">
        <f t="shared" si="4"/>
        <v>0.4</v>
      </c>
      <c r="P78" s="12">
        <v>430</v>
      </c>
      <c r="Q78" s="12">
        <v>19</v>
      </c>
      <c r="R78" s="14">
        <f t="shared" si="3"/>
        <v>-4.6511627906976747</v>
      </c>
    </row>
    <row r="79" spans="2:18" ht="43.8" thickBot="1" x14ac:dyDescent="0.35">
      <c r="B79" s="16" t="s">
        <v>173</v>
      </c>
      <c r="C79" s="17">
        <v>420</v>
      </c>
      <c r="D79" s="17">
        <v>43.454599999999999</v>
      </c>
      <c r="E79" s="17">
        <v>0</v>
      </c>
      <c r="F79" s="17">
        <v>450</v>
      </c>
      <c r="G79" s="17">
        <v>43.976399999999998</v>
      </c>
      <c r="H79" s="17">
        <v>0.02</v>
      </c>
      <c r="I79" s="17">
        <v>6.67</v>
      </c>
      <c r="J79" s="18">
        <v>450</v>
      </c>
      <c r="K79" s="17">
        <v>43.976399999999998</v>
      </c>
      <c r="L79" s="17">
        <v>39.069000000000003</v>
      </c>
      <c r="M79" s="17">
        <v>0</v>
      </c>
      <c r="N79" s="17">
        <v>1</v>
      </c>
      <c r="O79" s="12" t="b">
        <f t="shared" si="4"/>
        <v>0</v>
      </c>
      <c r="P79" s="12">
        <v>470</v>
      </c>
      <c r="Q79" s="12">
        <v>27</v>
      </c>
      <c r="R79" s="14">
        <f t="shared" si="3"/>
        <v>-4.2553191489361701</v>
      </c>
    </row>
    <row r="80" spans="2:18" ht="43.8" thickBot="1" x14ac:dyDescent="0.35">
      <c r="B80" s="16" t="s">
        <v>174</v>
      </c>
      <c r="C80" s="17">
        <v>420</v>
      </c>
      <c r="D80" s="17">
        <v>43.454599999999999</v>
      </c>
      <c r="E80" s="17">
        <v>0.01</v>
      </c>
      <c r="F80" s="17">
        <v>470</v>
      </c>
      <c r="G80" s="17">
        <v>49.573799999999999</v>
      </c>
      <c r="H80" s="17">
        <v>0.02</v>
      </c>
      <c r="I80" s="17">
        <v>10.64</v>
      </c>
      <c r="J80" s="18">
        <v>470</v>
      </c>
      <c r="K80" s="17">
        <v>49.573799999999999</v>
      </c>
      <c r="L80" s="17">
        <v>40.686999999999998</v>
      </c>
      <c r="M80" s="17">
        <v>0</v>
      </c>
      <c r="N80" s="17">
        <v>1</v>
      </c>
      <c r="O80" s="12" t="b">
        <f t="shared" si="4"/>
        <v>0</v>
      </c>
      <c r="P80" s="12">
        <v>520</v>
      </c>
      <c r="Q80" s="12">
        <v>29</v>
      </c>
      <c r="R80" s="14">
        <f t="shared" si="3"/>
        <v>-9.615384615384615</v>
      </c>
    </row>
    <row r="81" spans="2:18" ht="43.8" thickBot="1" x14ac:dyDescent="0.35">
      <c r="B81" s="16" t="s">
        <v>175</v>
      </c>
      <c r="C81" s="17">
        <v>440</v>
      </c>
      <c r="D81" s="17">
        <v>52.347799999999999</v>
      </c>
      <c r="E81" s="17">
        <v>0.01</v>
      </c>
      <c r="F81" s="17">
        <v>470</v>
      </c>
      <c r="G81" s="17">
        <v>54.961199999999998</v>
      </c>
      <c r="H81" s="17">
        <v>0.02</v>
      </c>
      <c r="I81" s="17">
        <v>6.38</v>
      </c>
      <c r="J81" s="18">
        <v>490</v>
      </c>
      <c r="K81" s="17">
        <v>54.447299999999998</v>
      </c>
      <c r="L81" s="17">
        <v>41.341999999999999</v>
      </c>
      <c r="M81" s="17">
        <v>4.08</v>
      </c>
      <c r="N81" s="17">
        <v>0.5</v>
      </c>
      <c r="O81" s="12">
        <f t="shared" si="4"/>
        <v>0.5</v>
      </c>
      <c r="P81" s="12">
        <v>550</v>
      </c>
      <c r="Q81" s="12">
        <v>30</v>
      </c>
      <c r="R81" s="14">
        <f t="shared" si="3"/>
        <v>-10.909090909090908</v>
      </c>
    </row>
    <row r="82" spans="2:18" ht="43.8" thickBot="1" x14ac:dyDescent="0.35">
      <c r="B82" s="16" t="s">
        <v>176</v>
      </c>
      <c r="C82" s="17">
        <v>460</v>
      </c>
      <c r="D82" s="17">
        <v>55.6265</v>
      </c>
      <c r="E82" s="17">
        <v>0.01</v>
      </c>
      <c r="F82" s="17">
        <v>490</v>
      </c>
      <c r="G82" s="17">
        <v>58.874699999999997</v>
      </c>
      <c r="H82" s="17">
        <v>0.02</v>
      </c>
      <c r="I82" s="17">
        <v>6.12</v>
      </c>
      <c r="J82" s="18">
        <v>530</v>
      </c>
      <c r="K82" s="17">
        <v>59.101100000000002</v>
      </c>
      <c r="L82" s="17">
        <v>42.18</v>
      </c>
      <c r="M82" s="17">
        <v>7.55</v>
      </c>
      <c r="N82" s="17">
        <v>0.8</v>
      </c>
      <c r="O82" s="12">
        <f t="shared" si="4"/>
        <v>0.8</v>
      </c>
      <c r="P82" s="12">
        <v>580</v>
      </c>
      <c r="Q82" s="12">
        <v>28</v>
      </c>
      <c r="R82" s="14">
        <f t="shared" si="3"/>
        <v>-8.6206896551724146</v>
      </c>
    </row>
    <row r="83" spans="2:18" ht="43.8" thickBot="1" x14ac:dyDescent="0.35">
      <c r="B83" s="16" t="s">
        <v>177</v>
      </c>
      <c r="C83" s="17">
        <v>500</v>
      </c>
      <c r="D83" s="17">
        <v>63.419499999999999</v>
      </c>
      <c r="E83" s="17">
        <v>0.01</v>
      </c>
      <c r="F83" s="17">
        <v>530</v>
      </c>
      <c r="G83" s="17">
        <v>63.941299999999998</v>
      </c>
      <c r="H83" s="17">
        <v>0.02</v>
      </c>
      <c r="I83" s="17">
        <v>5.66</v>
      </c>
      <c r="J83" s="18">
        <v>550</v>
      </c>
      <c r="K83" s="17">
        <v>64.608699999999999</v>
      </c>
      <c r="L83" s="17">
        <v>44.139000000000003</v>
      </c>
      <c r="M83" s="17">
        <v>3.64</v>
      </c>
      <c r="N83" s="17">
        <v>0.6</v>
      </c>
      <c r="O83" s="12">
        <f t="shared" si="4"/>
        <v>0.6</v>
      </c>
      <c r="P83" s="12">
        <v>610</v>
      </c>
      <c r="Q83" s="12">
        <v>25</v>
      </c>
      <c r="R83" s="14">
        <f t="shared" si="3"/>
        <v>-9.8360655737704921</v>
      </c>
    </row>
    <row r="84" spans="2:18" ht="43.8" thickBot="1" x14ac:dyDescent="0.35">
      <c r="B84" s="16" t="s">
        <v>178</v>
      </c>
      <c r="C84" s="17">
        <v>530</v>
      </c>
      <c r="D84" s="17">
        <v>68.414500000000004</v>
      </c>
      <c r="E84" s="17">
        <v>0</v>
      </c>
      <c r="F84" s="17">
        <v>560</v>
      </c>
      <c r="G84" s="17">
        <v>68.936300000000003</v>
      </c>
      <c r="H84" s="17">
        <v>0.02</v>
      </c>
      <c r="I84" s="17">
        <v>5.36</v>
      </c>
      <c r="J84" s="18">
        <v>580</v>
      </c>
      <c r="K84" s="17">
        <v>69.939899999999994</v>
      </c>
      <c r="L84" s="17">
        <v>43.765000000000001</v>
      </c>
      <c r="M84" s="17">
        <v>3.45</v>
      </c>
      <c r="N84" s="17">
        <v>1</v>
      </c>
      <c r="O84" s="12">
        <f t="shared" si="4"/>
        <v>1</v>
      </c>
      <c r="P84" s="12">
        <v>640</v>
      </c>
      <c r="Q84" s="12">
        <v>30</v>
      </c>
      <c r="R84" s="14">
        <f t="shared" si="3"/>
        <v>-9.375</v>
      </c>
    </row>
    <row r="85" spans="2:18" ht="43.8" thickBot="1" x14ac:dyDescent="0.35">
      <c r="B85" s="16" t="s">
        <v>179</v>
      </c>
      <c r="C85" s="17">
        <v>550</v>
      </c>
      <c r="D85" s="17">
        <v>72.993799999999993</v>
      </c>
      <c r="E85" s="17">
        <v>0</v>
      </c>
      <c r="F85" s="17">
        <v>580</v>
      </c>
      <c r="G85" s="17">
        <v>73.515600000000006</v>
      </c>
      <c r="H85" s="17">
        <v>0.02</v>
      </c>
      <c r="I85" s="17">
        <v>5.17</v>
      </c>
      <c r="J85" s="18">
        <v>600</v>
      </c>
      <c r="K85" s="17">
        <v>74.893500000000003</v>
      </c>
      <c r="L85" s="17">
        <v>44.377000000000002</v>
      </c>
      <c r="M85" s="17">
        <v>3.33</v>
      </c>
      <c r="N85" s="17">
        <v>0.9</v>
      </c>
      <c r="O85" s="12">
        <f t="shared" si="4"/>
        <v>0.9</v>
      </c>
      <c r="P85" s="12">
        <v>670</v>
      </c>
      <c r="Q85" s="12">
        <v>29</v>
      </c>
      <c r="R85" s="14">
        <f t="shared" si="3"/>
        <v>-10.447761194029852</v>
      </c>
    </row>
    <row r="86" spans="2:18" ht="43.8" thickBot="1" x14ac:dyDescent="0.35">
      <c r="B86" s="16" t="s">
        <v>180</v>
      </c>
      <c r="C86" s="17">
        <v>580</v>
      </c>
      <c r="D86" s="17">
        <v>78.894900000000007</v>
      </c>
      <c r="E86" s="17">
        <v>0.01</v>
      </c>
      <c r="F86" s="17">
        <v>610</v>
      </c>
      <c r="G86" s="17">
        <v>79.416600000000003</v>
      </c>
      <c r="H86" s="17">
        <v>0.02</v>
      </c>
      <c r="I86" s="17">
        <v>4.92</v>
      </c>
      <c r="J86" s="18">
        <v>640</v>
      </c>
      <c r="K86" s="17">
        <v>79.544799999999995</v>
      </c>
      <c r="L86" s="17">
        <v>44.491</v>
      </c>
      <c r="M86" s="17">
        <v>4.6900000000000004</v>
      </c>
      <c r="N86" s="17">
        <v>0.8</v>
      </c>
      <c r="O86" s="12">
        <f t="shared" si="4"/>
        <v>0.8</v>
      </c>
      <c r="P86" s="12">
        <v>710</v>
      </c>
      <c r="Q86" s="12">
        <v>30</v>
      </c>
      <c r="R86" s="14">
        <f t="shared" si="3"/>
        <v>-9.8591549295774641</v>
      </c>
    </row>
    <row r="87" spans="2:18" ht="43.8" thickBot="1" x14ac:dyDescent="0.35">
      <c r="B87" s="16" t="s">
        <v>181</v>
      </c>
      <c r="C87" s="17">
        <v>600</v>
      </c>
      <c r="D87" s="17">
        <v>84.898899999999998</v>
      </c>
      <c r="E87" s="17">
        <v>0</v>
      </c>
      <c r="F87" s="17">
        <v>610</v>
      </c>
      <c r="G87" s="17">
        <v>84.917400000000001</v>
      </c>
      <c r="H87" s="17">
        <v>0.02</v>
      </c>
      <c r="I87" s="17">
        <v>1.64</v>
      </c>
      <c r="J87" s="18">
        <v>640</v>
      </c>
      <c r="K87" s="17">
        <v>84.516400000000004</v>
      </c>
      <c r="L87" s="17">
        <v>45.210999999999999</v>
      </c>
      <c r="M87" s="17">
        <v>4.6900000000000004</v>
      </c>
      <c r="N87" s="17">
        <v>0.8</v>
      </c>
      <c r="O87" s="12">
        <f t="shared" si="4"/>
        <v>0.8</v>
      </c>
      <c r="P87" s="12">
        <v>740</v>
      </c>
      <c r="Q87" s="12">
        <v>28</v>
      </c>
      <c r="R87" s="14">
        <f t="shared" si="3"/>
        <v>-13.513513513513514</v>
      </c>
    </row>
    <row r="88" spans="2:18" ht="43.8" thickBot="1" x14ac:dyDescent="0.35">
      <c r="B88" s="16" t="s">
        <v>182</v>
      </c>
      <c r="C88" s="17">
        <v>610</v>
      </c>
      <c r="D88" s="17">
        <v>89.464799999999997</v>
      </c>
      <c r="E88" s="17">
        <v>0</v>
      </c>
      <c r="F88" s="17">
        <v>640</v>
      </c>
      <c r="G88" s="17">
        <v>89.986599999999996</v>
      </c>
      <c r="H88" s="17">
        <v>0.02</v>
      </c>
      <c r="I88" s="17">
        <v>4.6900000000000004</v>
      </c>
      <c r="J88" s="18">
        <v>680</v>
      </c>
      <c r="K88" s="17">
        <v>88.677199999999999</v>
      </c>
      <c r="L88" s="17">
        <v>46.037999999999997</v>
      </c>
      <c r="M88" s="17">
        <v>5.88</v>
      </c>
      <c r="N88" s="17">
        <v>0.6</v>
      </c>
      <c r="O88" s="12">
        <f t="shared" si="4"/>
        <v>0.6</v>
      </c>
      <c r="P88" s="12">
        <v>770</v>
      </c>
      <c r="Q88" s="12">
        <v>24</v>
      </c>
      <c r="R88" s="14">
        <f t="shared" si="3"/>
        <v>-11.688311688311689</v>
      </c>
    </row>
    <row r="89" spans="2:18" ht="43.8" thickBot="1" x14ac:dyDescent="0.35">
      <c r="B89" s="16" t="s">
        <v>183</v>
      </c>
      <c r="C89" s="17">
        <v>660</v>
      </c>
      <c r="D89" s="17">
        <v>94.603099999999998</v>
      </c>
      <c r="E89" s="17">
        <v>0</v>
      </c>
      <c r="F89" s="17">
        <v>680</v>
      </c>
      <c r="G89" s="17">
        <v>94.740300000000005</v>
      </c>
      <c r="H89" s="17">
        <v>0.02</v>
      </c>
      <c r="I89" s="17">
        <v>2.94</v>
      </c>
      <c r="J89" s="18">
        <v>690</v>
      </c>
      <c r="K89" s="17">
        <v>94.514499999999998</v>
      </c>
      <c r="L89" s="17">
        <v>47.121000000000002</v>
      </c>
      <c r="M89" s="17">
        <v>1.45</v>
      </c>
      <c r="N89" s="17">
        <v>0.5</v>
      </c>
      <c r="O89" s="12">
        <f t="shared" si="4"/>
        <v>0.5</v>
      </c>
      <c r="P89" s="12">
        <v>790</v>
      </c>
      <c r="Q89" s="12">
        <v>22</v>
      </c>
      <c r="R89" s="14">
        <f t="shared" si="3"/>
        <v>-12.658227848101266</v>
      </c>
    </row>
    <row r="90" spans="2:18" ht="43.8" thickBot="1" x14ac:dyDescent="0.35">
      <c r="B90" s="16" t="s">
        <v>184</v>
      </c>
      <c r="C90" s="17">
        <v>660</v>
      </c>
      <c r="D90" s="17">
        <v>94.603099999999998</v>
      </c>
      <c r="E90" s="17">
        <v>0</v>
      </c>
      <c r="F90" s="17">
        <v>700</v>
      </c>
      <c r="G90" s="17">
        <v>99.872399999999999</v>
      </c>
      <c r="H90" s="17">
        <v>0.23</v>
      </c>
      <c r="I90" s="17">
        <v>5.71</v>
      </c>
      <c r="J90" s="18">
        <v>730</v>
      </c>
      <c r="K90" s="17">
        <v>97.905799999999999</v>
      </c>
      <c r="L90" s="17">
        <v>46.085999999999999</v>
      </c>
      <c r="M90" s="17">
        <v>4.1100000000000003</v>
      </c>
      <c r="N90" s="17">
        <v>1</v>
      </c>
      <c r="O90" s="12">
        <f t="shared" si="4"/>
        <v>1</v>
      </c>
      <c r="P90" s="12">
        <v>800</v>
      </c>
      <c r="Q90" s="12">
        <v>0.67</v>
      </c>
      <c r="R90" s="14">
        <f t="shared" si="3"/>
        <v>-8.75</v>
      </c>
    </row>
    <row r="91" spans="2:18" ht="43.8" thickBot="1" x14ac:dyDescent="0.35">
      <c r="B91" s="16" t="s">
        <v>185</v>
      </c>
      <c r="C91" s="17">
        <v>700</v>
      </c>
      <c r="D91" s="17">
        <v>103.19199999999999</v>
      </c>
      <c r="E91" s="17">
        <v>0</v>
      </c>
      <c r="F91" s="17">
        <v>730</v>
      </c>
      <c r="G91" s="17">
        <v>103.7137</v>
      </c>
      <c r="H91" s="17">
        <v>0.02</v>
      </c>
      <c r="I91" s="17">
        <v>4.1100000000000003</v>
      </c>
      <c r="J91" s="18">
        <v>770</v>
      </c>
      <c r="K91" s="17">
        <v>104.0594</v>
      </c>
      <c r="L91" s="17">
        <v>44.482999999999997</v>
      </c>
      <c r="M91" s="17">
        <v>5.19</v>
      </c>
      <c r="N91" s="17">
        <v>0.5</v>
      </c>
      <c r="O91" s="12">
        <f t="shared" si="4"/>
        <v>0.5</v>
      </c>
      <c r="P91" s="12">
        <v>800</v>
      </c>
      <c r="Q91" s="12">
        <v>0.6</v>
      </c>
      <c r="R91" s="14">
        <f t="shared" si="3"/>
        <v>-3.75</v>
      </c>
    </row>
    <row r="92" spans="2:18" ht="43.8" thickBot="1" x14ac:dyDescent="0.35">
      <c r="B92" s="16" t="s">
        <v>186</v>
      </c>
      <c r="C92" s="17">
        <v>700</v>
      </c>
      <c r="D92" s="17">
        <v>103.19199999999999</v>
      </c>
      <c r="E92" s="17">
        <v>0</v>
      </c>
      <c r="F92" s="17">
        <v>740</v>
      </c>
      <c r="G92" s="17">
        <v>108.46129999999999</v>
      </c>
      <c r="H92" s="17">
        <v>0.02</v>
      </c>
      <c r="I92" s="17">
        <v>5.41</v>
      </c>
      <c r="J92" s="21">
        <v>800</v>
      </c>
      <c r="K92" s="22">
        <v>109.90260000000001</v>
      </c>
      <c r="L92" s="22">
        <v>44.720999999999997</v>
      </c>
      <c r="M92" s="22">
        <v>7.5</v>
      </c>
      <c r="N92" s="22">
        <v>0.5</v>
      </c>
      <c r="O92" s="23">
        <f t="shared" si="4"/>
        <v>0.5</v>
      </c>
      <c r="P92" s="23">
        <v>800</v>
      </c>
      <c r="Q92" s="12">
        <v>0.72</v>
      </c>
      <c r="R92" s="24">
        <f t="shared" si="3"/>
        <v>0</v>
      </c>
    </row>
    <row r="93" spans="2:18" ht="15" thickBot="1" x14ac:dyDescent="0.35">
      <c r="B93" s="16"/>
      <c r="C93" s="17"/>
      <c r="D93" s="17"/>
      <c r="E93" s="17"/>
      <c r="F93" s="17"/>
      <c r="G93" s="17"/>
      <c r="H93" s="17"/>
      <c r="I93" s="17"/>
      <c r="J93" s="18"/>
      <c r="K93" s="17"/>
      <c r="L93" s="17"/>
      <c r="M93" s="17"/>
      <c r="O93" s="17">
        <f>_xlfn.MODE.SNGL(O4:O92)</f>
        <v>0.8</v>
      </c>
      <c r="Q93" s="12">
        <f>AVERAGE(Q4:Q92)</f>
        <v>82.788202247191037</v>
      </c>
      <c r="R93" s="14">
        <f>AVERAGE(R4:R92)</f>
        <v>-5.9784724771572488</v>
      </c>
    </row>
    <row r="94" spans="2:18" x14ac:dyDescent="0.3">
      <c r="L94" s="12">
        <f>SUM(L4:L93)</f>
        <v>6247.9839999999976</v>
      </c>
      <c r="M94" s="12">
        <f>AVERAGE(M4:M92)</f>
        <v>9.9429213483146093</v>
      </c>
      <c r="Q94" s="12">
        <f>SUM(Q3:Q92)</f>
        <v>7368.1500000000024</v>
      </c>
    </row>
    <row r="95" spans="2:18" x14ac:dyDescent="0.3">
      <c r="L95" s="12">
        <f>AVERAGE(L4:L92)</f>
        <v>70.202067415730312</v>
      </c>
    </row>
    <row r="96" spans="2:18" x14ac:dyDescent="0.3">
      <c r="L96" s="12" t="s">
        <v>99</v>
      </c>
      <c r="M96" s="12" t="s">
        <v>104</v>
      </c>
      <c r="N96" s="12" t="s">
        <v>100</v>
      </c>
      <c r="O96" s="12" t="s">
        <v>101</v>
      </c>
      <c r="P96" s="12" t="s">
        <v>103</v>
      </c>
      <c r="Q96" s="12" t="s">
        <v>102</v>
      </c>
      <c r="R96" s="12" t="s">
        <v>1</v>
      </c>
    </row>
    <row r="97" spans="12:18" x14ac:dyDescent="0.3">
      <c r="L97" s="14">
        <v>3</v>
      </c>
      <c r="M97" s="14">
        <f>M94</f>
        <v>9.9429213483146093</v>
      </c>
      <c r="N97" s="14">
        <f>R93</f>
        <v>-5.9784724771572488</v>
      </c>
      <c r="O97" s="14">
        <f>COUNTIF(R4:R92,"=0")</f>
        <v>15</v>
      </c>
      <c r="P97" s="14">
        <f>O93</f>
        <v>0.8</v>
      </c>
      <c r="Q97" s="14">
        <f>L95</f>
        <v>70.202067415730312</v>
      </c>
      <c r="R97" s="14">
        <f>L94</f>
        <v>6247.9839999999976</v>
      </c>
    </row>
  </sheetData>
  <mergeCells count="5">
    <mergeCell ref="C2:E2"/>
    <mergeCell ref="F2:I2"/>
    <mergeCell ref="J2:N2"/>
    <mergeCell ref="P2:Q2"/>
    <mergeCell ref="B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7"/>
  <sheetViews>
    <sheetView topLeftCell="K88" zoomScaleNormal="100" workbookViewId="0">
      <selection activeCell="R104" sqref="R104"/>
    </sheetView>
  </sheetViews>
  <sheetFormatPr baseColWidth="10" defaultRowHeight="14.4" x14ac:dyDescent="0.3"/>
  <cols>
    <col min="1" max="9" width="11.5546875" style="12"/>
    <col min="10" max="10" width="11.44140625" style="13"/>
    <col min="11" max="16" width="11.5546875" style="12"/>
    <col min="17" max="17" width="11.44140625" style="14"/>
    <col min="18" max="16384" width="11.5546875" style="12"/>
  </cols>
  <sheetData>
    <row r="1" spans="2:17" ht="15" thickBot="1" x14ac:dyDescent="0.35"/>
    <row r="2" spans="2:17" ht="15.75" customHeight="1" thickBot="1" x14ac:dyDescent="0.35">
      <c r="B2" s="15"/>
      <c r="C2" s="32" t="s">
        <v>2</v>
      </c>
      <c r="D2" s="33"/>
      <c r="E2" s="34"/>
      <c r="F2" s="32" t="s">
        <v>3</v>
      </c>
      <c r="G2" s="33"/>
      <c r="H2" s="33"/>
      <c r="I2" s="34"/>
      <c r="J2" s="32" t="s">
        <v>4</v>
      </c>
      <c r="K2" s="33"/>
      <c r="L2" s="33"/>
      <c r="M2" s="33"/>
      <c r="N2" s="34"/>
    </row>
    <row r="3" spans="2:17" ht="29.4" thickBot="1" x14ac:dyDescent="0.35">
      <c r="B3" s="16" t="s">
        <v>0</v>
      </c>
      <c r="C3" s="17" t="s">
        <v>5</v>
      </c>
      <c r="D3" s="17" t="s">
        <v>6</v>
      </c>
      <c r="E3" s="17" t="s">
        <v>7</v>
      </c>
      <c r="F3" s="17" t="s">
        <v>5</v>
      </c>
      <c r="G3" s="17" t="s">
        <v>6</v>
      </c>
      <c r="H3" s="17" t="s">
        <v>7</v>
      </c>
      <c r="I3" s="17" t="s">
        <v>8</v>
      </c>
      <c r="J3" s="18" t="s">
        <v>5</v>
      </c>
      <c r="K3" s="17" t="s">
        <v>6</v>
      </c>
      <c r="L3" s="17" t="s">
        <v>7</v>
      </c>
      <c r="M3" s="17" t="s">
        <v>8</v>
      </c>
      <c r="N3" s="17" t="s">
        <v>9</v>
      </c>
    </row>
    <row r="4" spans="2:17" ht="29.4" thickBot="1" x14ac:dyDescent="0.35">
      <c r="B4" s="15" t="s">
        <v>10</v>
      </c>
      <c r="C4" s="19">
        <v>36</v>
      </c>
      <c r="D4" s="19">
        <v>14.9985</v>
      </c>
      <c r="E4" s="19">
        <v>0.03</v>
      </c>
      <c r="F4" s="19">
        <v>78</v>
      </c>
      <c r="G4" s="19">
        <v>14.901</v>
      </c>
      <c r="H4" s="19">
        <v>0.08</v>
      </c>
      <c r="I4" s="19">
        <v>53.85</v>
      </c>
      <c r="J4" s="20">
        <v>78</v>
      </c>
      <c r="K4" s="19">
        <v>14.901</v>
      </c>
      <c r="L4" s="19">
        <v>90.765000000000001</v>
      </c>
      <c r="M4" s="19">
        <v>0</v>
      </c>
      <c r="N4" s="19">
        <v>1</v>
      </c>
      <c r="O4" s="12" t="b">
        <f>IF(M4&gt;0,N4)</f>
        <v>0</v>
      </c>
      <c r="P4" s="12">
        <v>96</v>
      </c>
      <c r="Q4" s="14">
        <f>(J4-P4)*100/P4</f>
        <v>-18.75</v>
      </c>
    </row>
    <row r="5" spans="2:17" ht="29.4" thickBot="1" x14ac:dyDescent="0.35">
      <c r="B5" s="16" t="s">
        <v>11</v>
      </c>
      <c r="C5" s="17">
        <v>186</v>
      </c>
      <c r="D5" s="17">
        <v>19.798999999999999</v>
      </c>
      <c r="E5" s="17">
        <v>0</v>
      </c>
      <c r="F5" s="17">
        <v>294</v>
      </c>
      <c r="G5" s="17">
        <v>19.798999999999999</v>
      </c>
      <c r="H5" s="17">
        <v>0.03</v>
      </c>
      <c r="I5" s="17">
        <v>36.729999999999997</v>
      </c>
      <c r="J5" s="21">
        <v>294</v>
      </c>
      <c r="K5" s="22">
        <v>19.798999999999999</v>
      </c>
      <c r="L5" s="22">
        <v>58.195</v>
      </c>
      <c r="M5" s="22">
        <v>0</v>
      </c>
      <c r="N5" s="22">
        <v>1</v>
      </c>
      <c r="O5" s="23" t="b">
        <f t="shared" ref="O5:O68" si="0">IF(M5&gt;0,N5)</f>
        <v>0</v>
      </c>
      <c r="P5" s="23">
        <v>294</v>
      </c>
      <c r="Q5" s="24">
        <f t="shared" ref="Q5:Q68" si="1">(J5-P5)*100/P5</f>
        <v>0</v>
      </c>
    </row>
    <row r="6" spans="2:17" ht="29.4" thickBot="1" x14ac:dyDescent="0.35">
      <c r="B6" s="16" t="s">
        <v>12</v>
      </c>
      <c r="C6" s="17">
        <v>282</v>
      </c>
      <c r="D6" s="17">
        <v>24.627400000000002</v>
      </c>
      <c r="E6" s="17">
        <v>0.01</v>
      </c>
      <c r="F6" s="17">
        <v>390</v>
      </c>
      <c r="G6" s="17">
        <v>24.627400000000002</v>
      </c>
      <c r="H6" s="17">
        <v>0.04</v>
      </c>
      <c r="I6" s="17">
        <v>27.69</v>
      </c>
      <c r="J6" s="21">
        <v>390</v>
      </c>
      <c r="K6" s="22">
        <v>24.627400000000002</v>
      </c>
      <c r="L6" s="22">
        <v>65.378</v>
      </c>
      <c r="M6" s="22">
        <v>0</v>
      </c>
      <c r="N6" s="22">
        <v>1</v>
      </c>
      <c r="O6" s="23" t="b">
        <f t="shared" si="0"/>
        <v>0</v>
      </c>
      <c r="P6" s="23">
        <v>390</v>
      </c>
      <c r="Q6" s="24">
        <f t="shared" si="1"/>
        <v>0</v>
      </c>
    </row>
    <row r="7" spans="2:17" ht="29.4" thickBot="1" x14ac:dyDescent="0.35">
      <c r="B7" s="16" t="s">
        <v>13</v>
      </c>
      <c r="C7" s="17">
        <v>360</v>
      </c>
      <c r="D7" s="17">
        <v>29.4558</v>
      </c>
      <c r="E7" s="17">
        <v>0.02</v>
      </c>
      <c r="F7" s="17">
        <v>468</v>
      </c>
      <c r="G7" s="17">
        <v>29.4558</v>
      </c>
      <c r="H7" s="17">
        <v>0.08</v>
      </c>
      <c r="I7" s="17">
        <v>23.08</v>
      </c>
      <c r="J7" s="18">
        <v>468</v>
      </c>
      <c r="K7" s="17">
        <v>29.4558</v>
      </c>
      <c r="L7" s="17">
        <v>85.168000000000006</v>
      </c>
      <c r="M7" s="17">
        <v>0</v>
      </c>
      <c r="N7" s="17">
        <v>1</v>
      </c>
      <c r="O7" s="12" t="b">
        <f t="shared" si="0"/>
        <v>0</v>
      </c>
      <c r="P7" s="12">
        <v>474</v>
      </c>
      <c r="Q7" s="14">
        <f t="shared" si="1"/>
        <v>-1.2658227848101267</v>
      </c>
    </row>
    <row r="8" spans="2:17" ht="29.4" thickBot="1" x14ac:dyDescent="0.35">
      <c r="B8" s="16" t="s">
        <v>14</v>
      </c>
      <c r="C8" s="17">
        <v>414</v>
      </c>
      <c r="D8" s="17">
        <v>34.797499999999999</v>
      </c>
      <c r="E8" s="17">
        <v>0.02</v>
      </c>
      <c r="F8" s="17">
        <v>468</v>
      </c>
      <c r="G8" s="17">
        <v>34.797499999999999</v>
      </c>
      <c r="H8" s="17">
        <v>0.06</v>
      </c>
      <c r="I8" s="17">
        <v>11.54</v>
      </c>
      <c r="J8" s="18">
        <v>528</v>
      </c>
      <c r="K8" s="17">
        <v>34.860799999999998</v>
      </c>
      <c r="L8" s="17">
        <v>91.533000000000001</v>
      </c>
      <c r="M8" s="17">
        <v>11.36</v>
      </c>
      <c r="N8" s="17">
        <v>0.8</v>
      </c>
      <c r="O8" s="12">
        <f t="shared" si="0"/>
        <v>0.8</v>
      </c>
      <c r="P8" s="12">
        <v>570</v>
      </c>
      <c r="Q8" s="14">
        <f t="shared" si="1"/>
        <v>-7.3684210526315788</v>
      </c>
    </row>
    <row r="9" spans="2:17" ht="29.4" thickBot="1" x14ac:dyDescent="0.35">
      <c r="B9" s="16" t="s">
        <v>15</v>
      </c>
      <c r="C9" s="17">
        <v>540</v>
      </c>
      <c r="D9" s="17">
        <v>39.597999999999999</v>
      </c>
      <c r="E9" s="17">
        <v>0.01</v>
      </c>
      <c r="F9" s="17">
        <v>594</v>
      </c>
      <c r="G9" s="17">
        <v>39.597999999999999</v>
      </c>
      <c r="H9" s="17">
        <v>0.04</v>
      </c>
      <c r="I9" s="17">
        <v>9.09</v>
      </c>
      <c r="J9" s="18">
        <v>654</v>
      </c>
      <c r="K9" s="17">
        <v>39.941099999999999</v>
      </c>
      <c r="L9" s="17">
        <v>100.762</v>
      </c>
      <c r="M9" s="17">
        <v>9.17</v>
      </c>
      <c r="N9" s="17">
        <v>0.3</v>
      </c>
      <c r="O9" s="12">
        <f t="shared" si="0"/>
        <v>0.3</v>
      </c>
      <c r="P9" s="12">
        <v>714</v>
      </c>
      <c r="Q9" s="14">
        <f t="shared" si="1"/>
        <v>-8.4033613445378155</v>
      </c>
    </row>
    <row r="10" spans="2:17" ht="29.4" thickBot="1" x14ac:dyDescent="0.35">
      <c r="B10" s="16" t="s">
        <v>16</v>
      </c>
      <c r="C10" s="17">
        <v>600</v>
      </c>
      <c r="D10" s="17">
        <v>44.426400000000001</v>
      </c>
      <c r="E10" s="17">
        <v>0.02</v>
      </c>
      <c r="F10" s="17">
        <v>606</v>
      </c>
      <c r="G10" s="17">
        <v>44.014699999999998</v>
      </c>
      <c r="H10" s="17">
        <v>5.15</v>
      </c>
      <c r="I10" s="17">
        <v>0.99</v>
      </c>
      <c r="J10" s="18">
        <v>780</v>
      </c>
      <c r="K10" s="17">
        <v>44.426400000000001</v>
      </c>
      <c r="L10" s="17">
        <v>119.592</v>
      </c>
      <c r="M10" s="17">
        <v>22.31</v>
      </c>
      <c r="N10" s="17">
        <v>0.2</v>
      </c>
      <c r="O10" s="12">
        <f t="shared" si="0"/>
        <v>0.2</v>
      </c>
      <c r="P10" s="12">
        <v>816</v>
      </c>
      <c r="Q10" s="14">
        <f t="shared" si="1"/>
        <v>-4.4117647058823533</v>
      </c>
    </row>
    <row r="11" spans="2:17" ht="29.4" thickBot="1" x14ac:dyDescent="0.35">
      <c r="B11" s="16" t="s">
        <v>17</v>
      </c>
      <c r="C11" s="17">
        <v>678</v>
      </c>
      <c r="D11" s="17">
        <v>49.831299999999999</v>
      </c>
      <c r="E11" s="17">
        <v>0.01</v>
      </c>
      <c r="F11" s="17">
        <v>732</v>
      </c>
      <c r="G11" s="17">
        <v>49.831299999999999</v>
      </c>
      <c r="H11" s="17">
        <v>0.06</v>
      </c>
      <c r="I11" s="17">
        <v>7.38</v>
      </c>
      <c r="J11" s="18">
        <v>852</v>
      </c>
      <c r="K11" s="17">
        <v>49.831299999999999</v>
      </c>
      <c r="L11" s="17">
        <v>121.437</v>
      </c>
      <c r="M11" s="17">
        <v>14.08</v>
      </c>
      <c r="N11" s="17">
        <v>0.1</v>
      </c>
      <c r="O11" s="12">
        <f t="shared" si="0"/>
        <v>0.1</v>
      </c>
      <c r="P11" s="12">
        <v>900</v>
      </c>
      <c r="Q11" s="14">
        <f t="shared" si="1"/>
        <v>-5.333333333333333</v>
      </c>
    </row>
    <row r="12" spans="2:17" ht="29.4" thickBot="1" x14ac:dyDescent="0.35">
      <c r="B12" s="16" t="s">
        <v>18</v>
      </c>
      <c r="C12" s="17">
        <v>738</v>
      </c>
      <c r="D12" s="17">
        <v>53.740099999999998</v>
      </c>
      <c r="E12" s="17">
        <v>0.01</v>
      </c>
      <c r="F12" s="17">
        <v>792</v>
      </c>
      <c r="G12" s="17">
        <v>54.911700000000003</v>
      </c>
      <c r="H12" s="17">
        <v>7.0000000000000007E-2</v>
      </c>
      <c r="I12" s="17">
        <v>6.82</v>
      </c>
      <c r="J12" s="18">
        <v>942</v>
      </c>
      <c r="K12" s="17">
        <v>53.740099999999998</v>
      </c>
      <c r="L12" s="17">
        <v>125.389</v>
      </c>
      <c r="M12" s="17">
        <v>15.92</v>
      </c>
      <c r="N12" s="17">
        <v>0.1</v>
      </c>
      <c r="O12" s="12">
        <f t="shared" si="0"/>
        <v>0.1</v>
      </c>
      <c r="P12" s="12">
        <v>984</v>
      </c>
      <c r="Q12" s="14">
        <f t="shared" si="1"/>
        <v>-4.2682926829268295</v>
      </c>
    </row>
    <row r="13" spans="2:17" ht="29.4" thickBot="1" x14ac:dyDescent="0.35">
      <c r="B13" s="16" t="s">
        <v>19</v>
      </c>
      <c r="C13" s="17">
        <v>780</v>
      </c>
      <c r="D13" s="17">
        <v>59.904899999999998</v>
      </c>
      <c r="E13" s="17">
        <v>0.02</v>
      </c>
      <c r="F13" s="17">
        <v>822</v>
      </c>
      <c r="G13" s="17">
        <v>59.960299999999997</v>
      </c>
      <c r="H13" s="17">
        <v>0.11</v>
      </c>
      <c r="I13" s="17">
        <v>5.1100000000000003</v>
      </c>
      <c r="J13" s="18">
        <v>1026</v>
      </c>
      <c r="K13" s="17">
        <v>59.396999999999998</v>
      </c>
      <c r="L13" s="17">
        <v>129.661</v>
      </c>
      <c r="M13" s="17">
        <v>19.88</v>
      </c>
      <c r="N13" s="17">
        <v>0.1</v>
      </c>
      <c r="O13" s="12">
        <f t="shared" si="0"/>
        <v>0.1</v>
      </c>
      <c r="P13" s="12">
        <v>1044</v>
      </c>
      <c r="Q13" s="14">
        <f t="shared" si="1"/>
        <v>-1.7241379310344827</v>
      </c>
    </row>
    <row r="14" spans="2:17" ht="29.4" thickBot="1" x14ac:dyDescent="0.35">
      <c r="B14" s="16" t="s">
        <v>20</v>
      </c>
      <c r="C14" s="17">
        <v>900</v>
      </c>
      <c r="D14" s="17">
        <v>64.225399999999993</v>
      </c>
      <c r="E14" s="17">
        <v>0.02</v>
      </c>
      <c r="F14" s="17">
        <v>918</v>
      </c>
      <c r="G14" s="17">
        <v>64.225399999999993</v>
      </c>
      <c r="H14" s="17">
        <v>7.0000000000000007E-2</v>
      </c>
      <c r="I14" s="17">
        <v>1.96</v>
      </c>
      <c r="J14" s="18">
        <v>1080</v>
      </c>
      <c r="K14" s="17">
        <v>64.225399999999993</v>
      </c>
      <c r="L14" s="17">
        <v>131.59399999999999</v>
      </c>
      <c r="M14" s="17">
        <v>15</v>
      </c>
      <c r="N14" s="17">
        <v>0</v>
      </c>
      <c r="O14" s="12">
        <f t="shared" si="0"/>
        <v>0</v>
      </c>
      <c r="P14" s="12">
        <v>1116</v>
      </c>
      <c r="Q14" s="14">
        <f t="shared" si="1"/>
        <v>-3.225806451612903</v>
      </c>
    </row>
    <row r="15" spans="2:17" ht="29.4" thickBot="1" x14ac:dyDescent="0.35">
      <c r="B15" s="16" t="s">
        <v>21</v>
      </c>
      <c r="C15" s="17">
        <v>1056</v>
      </c>
      <c r="D15" s="17">
        <v>69.882300000000001</v>
      </c>
      <c r="E15" s="17">
        <v>0.01</v>
      </c>
      <c r="F15" s="17">
        <v>1074</v>
      </c>
      <c r="G15" s="17">
        <v>69.882300000000001</v>
      </c>
      <c r="H15" s="17">
        <v>0.06</v>
      </c>
      <c r="I15" s="17">
        <v>1.68</v>
      </c>
      <c r="J15" s="18">
        <v>1128</v>
      </c>
      <c r="K15" s="17">
        <v>69.882300000000001</v>
      </c>
      <c r="L15" s="17">
        <v>136.25899999999999</v>
      </c>
      <c r="M15" s="17">
        <v>4.79</v>
      </c>
      <c r="N15" s="17">
        <v>0</v>
      </c>
      <c r="O15" s="12">
        <f t="shared" si="0"/>
        <v>0</v>
      </c>
      <c r="P15" s="12">
        <v>1176</v>
      </c>
      <c r="Q15" s="14">
        <f t="shared" si="1"/>
        <v>-4.0816326530612246</v>
      </c>
    </row>
    <row r="16" spans="2:17" ht="29.4" thickBot="1" x14ac:dyDescent="0.35">
      <c r="B16" s="16" t="s">
        <v>22</v>
      </c>
      <c r="C16" s="17">
        <v>1104</v>
      </c>
      <c r="D16" s="17">
        <v>74.710700000000003</v>
      </c>
      <c r="E16" s="17">
        <v>0.01</v>
      </c>
      <c r="F16" s="17">
        <v>1122</v>
      </c>
      <c r="G16" s="17">
        <v>74.710700000000003</v>
      </c>
      <c r="H16" s="17">
        <v>0.06</v>
      </c>
      <c r="I16" s="17">
        <v>1.6</v>
      </c>
      <c r="J16" s="18">
        <v>1176</v>
      </c>
      <c r="K16" s="17">
        <v>74.710700000000003</v>
      </c>
      <c r="L16" s="17">
        <v>138.28899999999999</v>
      </c>
      <c r="M16" s="17">
        <v>4.59</v>
      </c>
      <c r="N16" s="17">
        <v>0.2</v>
      </c>
      <c r="O16" s="12">
        <f t="shared" si="0"/>
        <v>0.2</v>
      </c>
      <c r="P16" s="12">
        <v>1224</v>
      </c>
      <c r="Q16" s="14">
        <f t="shared" si="1"/>
        <v>-3.9215686274509802</v>
      </c>
    </row>
    <row r="17" spans="2:17" ht="29.4" thickBot="1" x14ac:dyDescent="0.35">
      <c r="B17" s="16" t="s">
        <v>23</v>
      </c>
      <c r="C17" s="17">
        <v>1128</v>
      </c>
      <c r="D17" s="17">
        <v>78.367500000000007</v>
      </c>
      <c r="E17" s="17">
        <v>0.01</v>
      </c>
      <c r="F17" s="17">
        <v>1152</v>
      </c>
      <c r="G17" s="17">
        <v>79.781700000000001</v>
      </c>
      <c r="H17" s="17">
        <v>0.06</v>
      </c>
      <c r="I17" s="17">
        <v>2.08</v>
      </c>
      <c r="J17" s="18">
        <v>1212</v>
      </c>
      <c r="K17" s="17">
        <v>79.287199999999999</v>
      </c>
      <c r="L17" s="17">
        <v>138.13300000000001</v>
      </c>
      <c r="M17" s="17">
        <v>4.95</v>
      </c>
      <c r="N17" s="17">
        <v>0.2</v>
      </c>
      <c r="O17" s="12">
        <f t="shared" si="0"/>
        <v>0.2</v>
      </c>
      <c r="P17" s="12">
        <v>1272</v>
      </c>
      <c r="Q17" s="14">
        <f t="shared" si="1"/>
        <v>-4.716981132075472</v>
      </c>
    </row>
    <row r="18" spans="2:17" ht="29.4" thickBot="1" x14ac:dyDescent="0.35">
      <c r="B18" s="16" t="s">
        <v>24</v>
      </c>
      <c r="C18" s="17">
        <v>10</v>
      </c>
      <c r="D18" s="17">
        <v>4.2361000000000004</v>
      </c>
      <c r="E18" s="17">
        <v>0</v>
      </c>
      <c r="F18" s="17">
        <v>10</v>
      </c>
      <c r="G18" s="17">
        <v>4.2361000000000004</v>
      </c>
      <c r="H18" s="17">
        <v>0.01</v>
      </c>
      <c r="I18" s="17">
        <v>0</v>
      </c>
      <c r="J18" s="21">
        <v>10</v>
      </c>
      <c r="K18" s="22">
        <v>4.2361000000000004</v>
      </c>
      <c r="L18" s="22">
        <v>41.171999999999997</v>
      </c>
      <c r="M18" s="22">
        <v>0</v>
      </c>
      <c r="N18" s="22">
        <v>1</v>
      </c>
      <c r="O18" s="23" t="b">
        <f t="shared" si="0"/>
        <v>0</v>
      </c>
      <c r="P18" s="23">
        <v>10</v>
      </c>
      <c r="Q18" s="24">
        <f t="shared" si="1"/>
        <v>0</v>
      </c>
    </row>
    <row r="19" spans="2:17" ht="29.4" thickBot="1" x14ac:dyDescent="0.35">
      <c r="B19" s="16" t="s">
        <v>25</v>
      </c>
      <c r="C19" s="17">
        <v>30</v>
      </c>
      <c r="D19" s="17">
        <v>8.8750999999999998</v>
      </c>
      <c r="E19" s="17">
        <v>0.02</v>
      </c>
      <c r="F19" s="17">
        <v>40</v>
      </c>
      <c r="G19" s="17">
        <v>9.8928999999999991</v>
      </c>
      <c r="H19" s="17">
        <v>0.03</v>
      </c>
      <c r="I19" s="17">
        <v>25</v>
      </c>
      <c r="J19" s="21">
        <v>40</v>
      </c>
      <c r="K19" s="22">
        <v>9.8928999999999991</v>
      </c>
      <c r="L19" s="22">
        <v>43.014000000000003</v>
      </c>
      <c r="M19" s="22">
        <v>0</v>
      </c>
      <c r="N19" s="22">
        <v>1</v>
      </c>
      <c r="O19" s="23" t="b">
        <f t="shared" si="0"/>
        <v>0</v>
      </c>
      <c r="P19" s="23">
        <v>40</v>
      </c>
      <c r="Q19" s="24">
        <f t="shared" si="1"/>
        <v>0</v>
      </c>
    </row>
    <row r="20" spans="2:17" ht="29.4" thickBot="1" x14ac:dyDescent="0.35">
      <c r="B20" s="16" t="s">
        <v>26</v>
      </c>
      <c r="C20" s="17">
        <v>75</v>
      </c>
      <c r="D20" s="17">
        <v>14.2136</v>
      </c>
      <c r="E20" s="17">
        <v>0.02</v>
      </c>
      <c r="F20" s="17">
        <v>80</v>
      </c>
      <c r="G20" s="17">
        <v>14.638999999999999</v>
      </c>
      <c r="H20" s="17">
        <v>0.03</v>
      </c>
      <c r="I20" s="17">
        <v>6.25</v>
      </c>
      <c r="J20" s="18">
        <v>80</v>
      </c>
      <c r="K20" s="17">
        <v>14.638999999999999</v>
      </c>
      <c r="L20" s="17">
        <v>61.67</v>
      </c>
      <c r="M20" s="17">
        <v>0</v>
      </c>
      <c r="N20" s="17">
        <v>1</v>
      </c>
      <c r="O20" s="12" t="b">
        <f t="shared" si="0"/>
        <v>0</v>
      </c>
      <c r="P20" s="12">
        <v>120</v>
      </c>
      <c r="Q20" s="14">
        <f t="shared" si="1"/>
        <v>-33.333333333333336</v>
      </c>
    </row>
    <row r="21" spans="2:17" ht="29.4" thickBot="1" x14ac:dyDescent="0.35">
      <c r="B21" s="16" t="s">
        <v>27</v>
      </c>
      <c r="C21" s="17">
        <v>90</v>
      </c>
      <c r="D21" s="17">
        <v>19.385200000000001</v>
      </c>
      <c r="E21" s="17">
        <v>0.03</v>
      </c>
      <c r="F21" s="17">
        <v>90</v>
      </c>
      <c r="G21" s="17">
        <v>19.385200000000001</v>
      </c>
      <c r="H21" s="17">
        <v>0.04</v>
      </c>
      <c r="I21" s="17">
        <v>0</v>
      </c>
      <c r="J21" s="18">
        <v>145</v>
      </c>
      <c r="K21" s="17">
        <v>19.8704</v>
      </c>
      <c r="L21" s="17">
        <v>61.847000000000001</v>
      </c>
      <c r="M21" s="17">
        <v>37.93</v>
      </c>
      <c r="N21" s="17">
        <v>1</v>
      </c>
      <c r="O21" s="12">
        <f t="shared" si="0"/>
        <v>1</v>
      </c>
      <c r="P21" s="12">
        <v>195</v>
      </c>
      <c r="Q21" s="14">
        <f t="shared" si="1"/>
        <v>-25.641025641025642</v>
      </c>
    </row>
    <row r="22" spans="2:17" ht="29.4" thickBot="1" x14ac:dyDescent="0.35">
      <c r="B22" s="16" t="s">
        <v>28</v>
      </c>
      <c r="C22" s="17">
        <v>175</v>
      </c>
      <c r="D22" s="17">
        <v>24.685700000000001</v>
      </c>
      <c r="E22" s="17">
        <v>0.03</v>
      </c>
      <c r="F22" s="17">
        <v>175</v>
      </c>
      <c r="G22" s="17">
        <v>24.685700000000001</v>
      </c>
      <c r="H22" s="17">
        <v>0.04</v>
      </c>
      <c r="I22" s="17">
        <v>0</v>
      </c>
      <c r="J22" s="18">
        <v>215</v>
      </c>
      <c r="K22" s="17">
        <v>24.959199999999999</v>
      </c>
      <c r="L22" s="17">
        <v>72.39</v>
      </c>
      <c r="M22" s="17">
        <v>18.600000000000001</v>
      </c>
      <c r="N22" s="17">
        <v>1</v>
      </c>
      <c r="O22" s="12">
        <f t="shared" si="0"/>
        <v>1</v>
      </c>
      <c r="P22" s="12">
        <v>290</v>
      </c>
      <c r="Q22" s="14">
        <f t="shared" si="1"/>
        <v>-25.862068965517242</v>
      </c>
    </row>
    <row r="23" spans="2:17" ht="29.4" thickBot="1" x14ac:dyDescent="0.35">
      <c r="B23" s="16" t="s">
        <v>29</v>
      </c>
      <c r="C23" s="17">
        <v>270</v>
      </c>
      <c r="D23" s="17">
        <v>29.857299999999999</v>
      </c>
      <c r="E23" s="17">
        <v>0.01</v>
      </c>
      <c r="F23" s="17">
        <v>270</v>
      </c>
      <c r="G23" s="17">
        <v>29.857299999999999</v>
      </c>
      <c r="H23" s="17">
        <v>0.03</v>
      </c>
      <c r="I23" s="17">
        <v>0</v>
      </c>
      <c r="J23" s="18">
        <v>340</v>
      </c>
      <c r="K23" s="17">
        <v>29.042000000000002</v>
      </c>
      <c r="L23" s="17">
        <v>81.340999999999994</v>
      </c>
      <c r="M23" s="17">
        <v>20.59</v>
      </c>
      <c r="N23" s="17">
        <v>0.9</v>
      </c>
      <c r="O23" s="12">
        <f t="shared" si="0"/>
        <v>0.9</v>
      </c>
      <c r="P23" s="12">
        <v>400</v>
      </c>
      <c r="Q23" s="14">
        <f t="shared" si="1"/>
        <v>-15</v>
      </c>
    </row>
    <row r="24" spans="2:17" ht="29.4" thickBot="1" x14ac:dyDescent="0.35">
      <c r="B24" s="16" t="s">
        <v>30</v>
      </c>
      <c r="C24" s="17">
        <v>405</v>
      </c>
      <c r="D24" s="17">
        <v>34.2136</v>
      </c>
      <c r="E24" s="17">
        <v>0.01</v>
      </c>
      <c r="F24" s="17">
        <v>410</v>
      </c>
      <c r="G24" s="17">
        <v>34.639000000000003</v>
      </c>
      <c r="H24" s="17">
        <v>0.04</v>
      </c>
      <c r="I24" s="17">
        <v>1.22</v>
      </c>
      <c r="J24" s="18">
        <v>455</v>
      </c>
      <c r="K24" s="17">
        <v>34.2136</v>
      </c>
      <c r="L24" s="17">
        <v>89.843999999999994</v>
      </c>
      <c r="M24" s="17">
        <v>9.89</v>
      </c>
      <c r="N24" s="17">
        <v>0.8</v>
      </c>
      <c r="O24" s="12">
        <f t="shared" si="0"/>
        <v>0.8</v>
      </c>
      <c r="P24" s="12">
        <v>460</v>
      </c>
      <c r="Q24" s="14">
        <f t="shared" si="1"/>
        <v>-1.0869565217391304</v>
      </c>
    </row>
    <row r="25" spans="2:17" ht="29.4" thickBot="1" x14ac:dyDescent="0.35">
      <c r="B25" s="16" t="s">
        <v>31</v>
      </c>
      <c r="C25" s="17">
        <v>570</v>
      </c>
      <c r="D25" s="17">
        <v>39.385199999999998</v>
      </c>
      <c r="E25" s="17">
        <v>0.01</v>
      </c>
      <c r="F25" s="17">
        <v>575</v>
      </c>
      <c r="G25" s="17">
        <v>39.810600000000001</v>
      </c>
      <c r="H25" s="17">
        <v>0.04</v>
      </c>
      <c r="I25" s="17">
        <v>0.87</v>
      </c>
      <c r="J25" s="21">
        <v>575</v>
      </c>
      <c r="K25" s="22">
        <v>39.810600000000001</v>
      </c>
      <c r="L25" s="22">
        <v>100.185</v>
      </c>
      <c r="M25" s="22">
        <v>0</v>
      </c>
      <c r="N25" s="22">
        <v>1</v>
      </c>
      <c r="O25" s="23" t="b">
        <f t="shared" si="0"/>
        <v>0</v>
      </c>
      <c r="P25" s="23">
        <v>575</v>
      </c>
      <c r="Q25" s="24">
        <f t="shared" si="1"/>
        <v>0</v>
      </c>
    </row>
    <row r="26" spans="2:17" ht="29.4" thickBot="1" x14ac:dyDescent="0.35">
      <c r="B26" s="16" t="s">
        <v>32</v>
      </c>
      <c r="C26" s="17">
        <v>620</v>
      </c>
      <c r="D26" s="17">
        <v>43.385199999999998</v>
      </c>
      <c r="E26" s="17">
        <v>0.01</v>
      </c>
      <c r="F26" s="17">
        <v>630</v>
      </c>
      <c r="G26" s="17">
        <v>44.2361</v>
      </c>
      <c r="H26" s="17">
        <v>0.04</v>
      </c>
      <c r="I26" s="17">
        <v>1.59</v>
      </c>
      <c r="J26" s="18">
        <v>640</v>
      </c>
      <c r="K26" s="17">
        <v>43.385199999999998</v>
      </c>
      <c r="L26" s="17">
        <v>107.398</v>
      </c>
      <c r="M26" s="17">
        <v>1.56</v>
      </c>
      <c r="N26" s="17">
        <v>0.1</v>
      </c>
      <c r="O26" s="12">
        <f t="shared" si="0"/>
        <v>0.1</v>
      </c>
      <c r="P26" s="12">
        <v>650</v>
      </c>
      <c r="Q26" s="14">
        <f t="shared" si="1"/>
        <v>-1.5384615384615385</v>
      </c>
    </row>
    <row r="27" spans="2:17" ht="29.4" thickBot="1" x14ac:dyDescent="0.35">
      <c r="B27" s="16" t="s">
        <v>33</v>
      </c>
      <c r="C27" s="17">
        <v>660</v>
      </c>
      <c r="D27" s="17">
        <v>49.857300000000002</v>
      </c>
      <c r="E27" s="17">
        <v>0.02</v>
      </c>
      <c r="F27" s="17">
        <v>660</v>
      </c>
      <c r="G27" s="17">
        <v>49.857300000000002</v>
      </c>
      <c r="H27" s="17">
        <v>0.05</v>
      </c>
      <c r="I27" s="17">
        <v>0</v>
      </c>
      <c r="J27" s="18">
        <v>705</v>
      </c>
      <c r="K27" s="17">
        <v>49.385199999999998</v>
      </c>
      <c r="L27" s="17">
        <v>113.688</v>
      </c>
      <c r="M27" s="17">
        <v>6.38</v>
      </c>
      <c r="N27" s="17">
        <v>0.3</v>
      </c>
      <c r="O27" s="12">
        <f t="shared" si="0"/>
        <v>0.3</v>
      </c>
      <c r="P27" s="12">
        <v>730</v>
      </c>
      <c r="Q27" s="14">
        <f t="shared" si="1"/>
        <v>-3.4246575342465753</v>
      </c>
    </row>
    <row r="28" spans="2:17" ht="29.4" thickBot="1" x14ac:dyDescent="0.35">
      <c r="B28" s="16" t="s">
        <v>34</v>
      </c>
      <c r="C28" s="17">
        <v>715</v>
      </c>
      <c r="D28" s="17">
        <v>54.2136</v>
      </c>
      <c r="E28" s="17">
        <v>0.01</v>
      </c>
      <c r="F28" s="17">
        <v>720</v>
      </c>
      <c r="G28" s="17">
        <v>54.639000000000003</v>
      </c>
      <c r="H28" s="17">
        <v>0.05</v>
      </c>
      <c r="I28" s="17">
        <v>0.69</v>
      </c>
      <c r="J28" s="18">
        <v>775</v>
      </c>
      <c r="K28" s="17">
        <v>54.2136</v>
      </c>
      <c r="L28" s="17">
        <v>119.158</v>
      </c>
      <c r="M28" s="17">
        <v>7.1</v>
      </c>
      <c r="N28" s="17">
        <v>0.5</v>
      </c>
      <c r="O28" s="12">
        <f t="shared" si="0"/>
        <v>0.5</v>
      </c>
      <c r="P28" s="12">
        <v>825</v>
      </c>
      <c r="Q28" s="14">
        <f t="shared" si="1"/>
        <v>-6.0606060606060606</v>
      </c>
    </row>
    <row r="29" spans="2:17" ht="29.4" thickBot="1" x14ac:dyDescent="0.35">
      <c r="B29" s="16" t="s">
        <v>35</v>
      </c>
      <c r="C29" s="17">
        <v>720</v>
      </c>
      <c r="D29" s="17">
        <v>59.385199999999998</v>
      </c>
      <c r="E29" s="17">
        <v>0.02</v>
      </c>
      <c r="F29" s="17">
        <v>725</v>
      </c>
      <c r="G29" s="17">
        <v>59.810600000000001</v>
      </c>
      <c r="H29" s="17">
        <v>0.06</v>
      </c>
      <c r="I29" s="17">
        <v>0.69</v>
      </c>
      <c r="J29" s="18">
        <v>840</v>
      </c>
      <c r="K29" s="17">
        <v>59.385199999999998</v>
      </c>
      <c r="L29" s="17">
        <v>130.381</v>
      </c>
      <c r="M29" s="17">
        <v>13.69</v>
      </c>
      <c r="N29" s="17">
        <v>0.3</v>
      </c>
      <c r="O29" s="12">
        <f t="shared" si="0"/>
        <v>0.3</v>
      </c>
      <c r="P29" s="12">
        <v>915</v>
      </c>
      <c r="Q29" s="14">
        <f t="shared" si="1"/>
        <v>-8.1967213114754092</v>
      </c>
    </row>
    <row r="30" spans="2:17" ht="29.4" thickBot="1" x14ac:dyDescent="0.35">
      <c r="B30" s="16" t="s">
        <v>36</v>
      </c>
      <c r="C30" s="17">
        <v>830</v>
      </c>
      <c r="D30" s="17">
        <v>63.385199999999998</v>
      </c>
      <c r="E30" s="17">
        <v>0.01</v>
      </c>
      <c r="F30" s="17">
        <v>840</v>
      </c>
      <c r="G30" s="17">
        <v>64.236099999999993</v>
      </c>
      <c r="H30" s="17">
        <v>0.04</v>
      </c>
      <c r="I30" s="17">
        <v>1.19</v>
      </c>
      <c r="J30" s="18">
        <v>910</v>
      </c>
      <c r="K30" s="17">
        <v>63.385199999999998</v>
      </c>
      <c r="L30" s="17">
        <v>130.053</v>
      </c>
      <c r="M30" s="17">
        <v>7.69</v>
      </c>
      <c r="N30" s="17">
        <v>0.3</v>
      </c>
      <c r="O30" s="12">
        <f t="shared" si="0"/>
        <v>0.3</v>
      </c>
      <c r="P30" s="12">
        <v>980</v>
      </c>
      <c r="Q30" s="14">
        <f t="shared" si="1"/>
        <v>-7.1428571428571432</v>
      </c>
    </row>
    <row r="31" spans="2:17" ht="29.4" thickBot="1" x14ac:dyDescent="0.35">
      <c r="B31" s="16" t="s">
        <v>37</v>
      </c>
      <c r="C31" s="17">
        <v>855</v>
      </c>
      <c r="D31" s="17">
        <v>69.857299999999995</v>
      </c>
      <c r="E31" s="17">
        <v>0.02</v>
      </c>
      <c r="F31" s="17">
        <v>855</v>
      </c>
      <c r="G31" s="17">
        <v>69.857299999999995</v>
      </c>
      <c r="H31" s="17">
        <v>0.05</v>
      </c>
      <c r="I31" s="17">
        <v>0</v>
      </c>
      <c r="J31" s="18">
        <v>955</v>
      </c>
      <c r="K31" s="17">
        <v>69.870400000000004</v>
      </c>
      <c r="L31" s="17">
        <v>148.86000000000001</v>
      </c>
      <c r="M31" s="17">
        <v>10.47</v>
      </c>
      <c r="N31" s="17">
        <v>0.4</v>
      </c>
      <c r="O31" s="12">
        <f t="shared" si="0"/>
        <v>0.4</v>
      </c>
      <c r="P31" s="12">
        <v>1070</v>
      </c>
      <c r="Q31" s="14">
        <f t="shared" si="1"/>
        <v>-10.747663551401869</v>
      </c>
    </row>
    <row r="32" spans="2:17" ht="29.4" thickBot="1" x14ac:dyDescent="0.35">
      <c r="B32" s="16" t="s">
        <v>38</v>
      </c>
      <c r="C32" s="17">
        <v>910</v>
      </c>
      <c r="D32" s="17">
        <v>74.342600000000004</v>
      </c>
      <c r="E32" s="17">
        <v>0.02</v>
      </c>
      <c r="F32" s="17">
        <v>915</v>
      </c>
      <c r="G32" s="17">
        <v>74.768000000000001</v>
      </c>
      <c r="H32" s="17">
        <v>0.08</v>
      </c>
      <c r="I32" s="17">
        <v>0.55000000000000004</v>
      </c>
      <c r="J32" s="18">
        <v>1050</v>
      </c>
      <c r="K32" s="17">
        <v>74.959199999999996</v>
      </c>
      <c r="L32" s="17">
        <v>147.631</v>
      </c>
      <c r="M32" s="17">
        <v>12.86</v>
      </c>
      <c r="N32" s="17">
        <v>0.5</v>
      </c>
      <c r="O32" s="12">
        <f t="shared" si="0"/>
        <v>0.5</v>
      </c>
      <c r="P32" s="12">
        <v>1140</v>
      </c>
      <c r="Q32" s="14">
        <f t="shared" si="1"/>
        <v>-7.8947368421052628</v>
      </c>
    </row>
    <row r="33" spans="2:17" ht="29.4" thickBot="1" x14ac:dyDescent="0.35">
      <c r="B33" s="16" t="s">
        <v>39</v>
      </c>
      <c r="C33" s="17">
        <v>985</v>
      </c>
      <c r="D33" s="17">
        <v>79.157899999999998</v>
      </c>
      <c r="E33" s="17">
        <v>0.01</v>
      </c>
      <c r="F33" s="17">
        <v>990</v>
      </c>
      <c r="G33" s="17">
        <v>79.583299999999994</v>
      </c>
      <c r="H33" s="17">
        <v>0.08</v>
      </c>
      <c r="I33" s="17">
        <v>0.51</v>
      </c>
      <c r="J33" s="18">
        <v>1145</v>
      </c>
      <c r="K33" s="17">
        <v>79.042000000000002</v>
      </c>
      <c r="L33" s="17">
        <v>144.482</v>
      </c>
      <c r="M33" s="17">
        <v>13.54</v>
      </c>
      <c r="N33" s="17">
        <v>0.5</v>
      </c>
      <c r="O33" s="12">
        <f t="shared" si="0"/>
        <v>0.5</v>
      </c>
      <c r="P33" s="12">
        <v>1215</v>
      </c>
      <c r="Q33" s="14">
        <f t="shared" si="1"/>
        <v>-5.761316872427984</v>
      </c>
    </row>
    <row r="34" spans="2:17" ht="29.4" thickBot="1" x14ac:dyDescent="0.35">
      <c r="B34" s="16" t="s">
        <v>40</v>
      </c>
      <c r="C34" s="17">
        <v>1130</v>
      </c>
      <c r="D34" s="17">
        <v>84.329400000000007</v>
      </c>
      <c r="E34" s="17">
        <v>0.01</v>
      </c>
      <c r="F34" s="17">
        <v>1135</v>
      </c>
      <c r="G34" s="17">
        <v>84.754900000000006</v>
      </c>
      <c r="H34" s="17">
        <v>0.14000000000000001</v>
      </c>
      <c r="I34" s="17">
        <v>0.44</v>
      </c>
      <c r="J34" s="18">
        <v>1210</v>
      </c>
      <c r="K34" s="17">
        <v>84.596299999999999</v>
      </c>
      <c r="L34" s="17">
        <v>145.006</v>
      </c>
      <c r="M34" s="17">
        <v>6.2</v>
      </c>
      <c r="N34" s="17">
        <v>0.1</v>
      </c>
      <c r="O34" s="12">
        <f t="shared" si="0"/>
        <v>0.1</v>
      </c>
      <c r="P34" s="12">
        <v>1270</v>
      </c>
      <c r="Q34" s="14">
        <f t="shared" si="1"/>
        <v>-4.7244094488188972</v>
      </c>
    </row>
    <row r="35" spans="2:17" ht="29.4" thickBot="1" x14ac:dyDescent="0.35">
      <c r="B35" s="16" t="s">
        <v>41</v>
      </c>
      <c r="C35" s="17">
        <v>1260</v>
      </c>
      <c r="D35" s="17">
        <v>88.329400000000007</v>
      </c>
      <c r="E35" s="17">
        <v>0.01</v>
      </c>
      <c r="F35" s="17">
        <v>1270</v>
      </c>
      <c r="G35" s="17">
        <v>89.180300000000003</v>
      </c>
      <c r="H35" s="17">
        <v>0.08</v>
      </c>
      <c r="I35" s="17">
        <v>0.79</v>
      </c>
      <c r="J35" s="18">
        <v>1270</v>
      </c>
      <c r="K35" s="17">
        <v>89.180300000000003</v>
      </c>
      <c r="L35" s="17">
        <v>146.785</v>
      </c>
      <c r="M35" s="17">
        <v>0</v>
      </c>
      <c r="N35" s="17">
        <v>1</v>
      </c>
      <c r="O35" s="12" t="b">
        <f t="shared" si="0"/>
        <v>0</v>
      </c>
      <c r="P35" s="12">
        <v>1340</v>
      </c>
      <c r="Q35" s="14">
        <f t="shared" si="1"/>
        <v>-5.2238805970149258</v>
      </c>
    </row>
    <row r="36" spans="2:17" ht="29.4" thickBot="1" x14ac:dyDescent="0.35">
      <c r="B36" s="16" t="s">
        <v>42</v>
      </c>
      <c r="C36" s="17">
        <v>1310</v>
      </c>
      <c r="D36" s="17">
        <v>92.329400000000007</v>
      </c>
      <c r="E36" s="17">
        <v>0.02</v>
      </c>
      <c r="F36" s="17">
        <v>1330</v>
      </c>
      <c r="G36" s="17">
        <v>94.754900000000006</v>
      </c>
      <c r="H36" s="17">
        <v>0.2</v>
      </c>
      <c r="I36" s="17">
        <v>1.5</v>
      </c>
      <c r="J36" s="18">
        <v>1330</v>
      </c>
      <c r="K36" s="17">
        <v>94.754900000000006</v>
      </c>
      <c r="L36" s="17">
        <v>147.673</v>
      </c>
      <c r="M36" s="17">
        <v>0</v>
      </c>
      <c r="N36" s="17">
        <v>1</v>
      </c>
      <c r="O36" s="12" t="b">
        <f t="shared" si="0"/>
        <v>0</v>
      </c>
      <c r="P36" s="12">
        <v>1380</v>
      </c>
      <c r="Q36" s="14">
        <f t="shared" si="1"/>
        <v>-3.6231884057971016</v>
      </c>
    </row>
    <row r="37" spans="2:17" ht="29.4" thickBot="1" x14ac:dyDescent="0.35">
      <c r="B37" s="16" t="s">
        <v>43</v>
      </c>
      <c r="C37" s="17">
        <v>1365</v>
      </c>
      <c r="D37" s="17">
        <v>99.157899999999998</v>
      </c>
      <c r="E37" s="17">
        <v>0.02</v>
      </c>
      <c r="F37" s="17">
        <v>1370</v>
      </c>
      <c r="G37" s="17">
        <v>99.583299999999994</v>
      </c>
      <c r="H37" s="17">
        <v>0.09</v>
      </c>
      <c r="I37" s="17">
        <v>0.36</v>
      </c>
      <c r="J37" s="18">
        <v>1375</v>
      </c>
      <c r="K37" s="17">
        <v>99.385199999999998</v>
      </c>
      <c r="L37" s="17">
        <v>149.08000000000001</v>
      </c>
      <c r="M37" s="17">
        <v>0.36</v>
      </c>
      <c r="N37" s="17">
        <v>0</v>
      </c>
      <c r="O37" s="12">
        <f t="shared" si="0"/>
        <v>0</v>
      </c>
      <c r="P37" s="12">
        <v>1435</v>
      </c>
      <c r="Q37" s="14">
        <f t="shared" si="1"/>
        <v>-4.1811846689895473</v>
      </c>
    </row>
    <row r="38" spans="2:17" ht="29.4" thickBot="1" x14ac:dyDescent="0.35">
      <c r="B38" s="16" t="s">
        <v>44</v>
      </c>
      <c r="C38" s="17">
        <v>1385</v>
      </c>
      <c r="D38" s="17">
        <v>104.32940000000001</v>
      </c>
      <c r="E38" s="17">
        <v>0.02</v>
      </c>
      <c r="F38" s="17">
        <v>1390</v>
      </c>
      <c r="G38" s="17">
        <v>104.75490000000001</v>
      </c>
      <c r="H38" s="17">
        <v>0.05</v>
      </c>
      <c r="I38" s="17">
        <v>0.36</v>
      </c>
      <c r="J38" s="18">
        <v>1425</v>
      </c>
      <c r="K38" s="17">
        <v>104.32940000000001</v>
      </c>
      <c r="L38" s="17">
        <v>151.50200000000001</v>
      </c>
      <c r="M38" s="17">
        <v>2.46</v>
      </c>
      <c r="N38" s="17">
        <v>0</v>
      </c>
      <c r="O38" s="12">
        <f t="shared" si="0"/>
        <v>0</v>
      </c>
      <c r="P38" s="12">
        <v>1510</v>
      </c>
      <c r="Q38" s="14">
        <f t="shared" si="1"/>
        <v>-5.629139072847682</v>
      </c>
    </row>
    <row r="39" spans="2:17" ht="29.4" thickBot="1" x14ac:dyDescent="0.35">
      <c r="B39" s="16" t="s">
        <v>45</v>
      </c>
      <c r="C39" s="17">
        <v>1470</v>
      </c>
      <c r="D39" s="17">
        <v>109.9863</v>
      </c>
      <c r="E39" s="17">
        <v>0.01</v>
      </c>
      <c r="F39" s="17">
        <v>1470</v>
      </c>
      <c r="G39" s="17">
        <v>109.9863</v>
      </c>
      <c r="H39" s="17">
        <v>0.05</v>
      </c>
      <c r="I39" s="17">
        <v>0</v>
      </c>
      <c r="J39" s="18">
        <v>1480</v>
      </c>
      <c r="K39" s="17">
        <v>109.6314</v>
      </c>
      <c r="L39" s="17">
        <v>147.84</v>
      </c>
      <c r="M39" s="17">
        <v>0.68</v>
      </c>
      <c r="N39" s="17">
        <v>0.1</v>
      </c>
      <c r="O39" s="12">
        <f t="shared" si="0"/>
        <v>0.1</v>
      </c>
      <c r="P39" s="12">
        <v>1550</v>
      </c>
      <c r="Q39" s="14">
        <f t="shared" si="1"/>
        <v>-4.5161290322580649</v>
      </c>
    </row>
    <row r="40" spans="2:17" ht="29.4" thickBot="1" x14ac:dyDescent="0.35">
      <c r="B40" s="16" t="s">
        <v>46</v>
      </c>
      <c r="C40" s="17">
        <v>1530</v>
      </c>
      <c r="D40" s="17">
        <v>114.80159999999999</v>
      </c>
      <c r="E40" s="17">
        <v>0.02</v>
      </c>
      <c r="F40" s="17">
        <v>1530</v>
      </c>
      <c r="G40" s="17">
        <v>114.80159999999999</v>
      </c>
      <c r="H40" s="17">
        <v>0.05</v>
      </c>
      <c r="I40" s="17">
        <v>0</v>
      </c>
      <c r="J40" s="18">
        <v>1570</v>
      </c>
      <c r="K40" s="17">
        <v>113.8573</v>
      </c>
      <c r="L40" s="17">
        <v>147.58000000000001</v>
      </c>
      <c r="M40" s="17">
        <v>2.5499999999999998</v>
      </c>
      <c r="N40" s="17">
        <v>0</v>
      </c>
      <c r="O40" s="12">
        <f t="shared" si="0"/>
        <v>0</v>
      </c>
      <c r="P40" s="12">
        <v>1595</v>
      </c>
      <c r="Q40" s="14">
        <f t="shared" si="1"/>
        <v>-1.567398119122257</v>
      </c>
    </row>
    <row r="41" spans="2:17" ht="29.4" thickBot="1" x14ac:dyDescent="0.35">
      <c r="B41" s="16" t="s">
        <v>47</v>
      </c>
      <c r="C41" s="17">
        <v>1585</v>
      </c>
      <c r="D41" s="17">
        <v>119.1579</v>
      </c>
      <c r="E41" s="17">
        <v>0.01</v>
      </c>
      <c r="F41" s="17">
        <v>1590</v>
      </c>
      <c r="G41" s="17">
        <v>119.58329999999999</v>
      </c>
      <c r="H41" s="17">
        <v>0.04</v>
      </c>
      <c r="I41" s="17">
        <v>0.31</v>
      </c>
      <c r="J41" s="18">
        <v>1600</v>
      </c>
      <c r="K41" s="17">
        <v>119.7097</v>
      </c>
      <c r="L41" s="17">
        <v>145.078</v>
      </c>
      <c r="M41" s="17">
        <v>0.62</v>
      </c>
      <c r="N41" s="17">
        <v>0.2</v>
      </c>
      <c r="O41" s="12">
        <f t="shared" si="0"/>
        <v>0.2</v>
      </c>
      <c r="P41" s="12">
        <v>1635</v>
      </c>
      <c r="Q41" s="14">
        <f t="shared" si="1"/>
        <v>-2.1406727828746179</v>
      </c>
    </row>
    <row r="42" spans="2:17" ht="29.4" thickBot="1" x14ac:dyDescent="0.35">
      <c r="B42" s="16" t="s">
        <v>48</v>
      </c>
      <c r="C42" s="17">
        <v>1610</v>
      </c>
      <c r="D42" s="17">
        <v>124.32940000000001</v>
      </c>
      <c r="E42" s="17">
        <v>0.01</v>
      </c>
      <c r="F42" s="17">
        <v>1615</v>
      </c>
      <c r="G42" s="17">
        <v>124.75490000000001</v>
      </c>
      <c r="H42" s="17">
        <v>0.03</v>
      </c>
      <c r="I42" s="17">
        <v>0.31</v>
      </c>
      <c r="J42" s="18">
        <v>1635</v>
      </c>
      <c r="K42" s="17">
        <v>123.8573</v>
      </c>
      <c r="L42" s="17">
        <v>145.95699999999999</v>
      </c>
      <c r="M42" s="17">
        <v>1.22</v>
      </c>
      <c r="N42" s="17">
        <v>0</v>
      </c>
      <c r="O42" s="12">
        <f t="shared" si="0"/>
        <v>0</v>
      </c>
      <c r="P42" s="12">
        <v>1655</v>
      </c>
      <c r="Q42" s="14">
        <f t="shared" si="1"/>
        <v>-1.2084592145015105</v>
      </c>
    </row>
    <row r="43" spans="2:17" ht="29.4" thickBot="1" x14ac:dyDescent="0.35">
      <c r="B43" s="16" t="s">
        <v>49</v>
      </c>
      <c r="C43" s="17">
        <v>1615</v>
      </c>
      <c r="D43" s="17">
        <v>128.32939999999999</v>
      </c>
      <c r="E43" s="17">
        <v>0.01</v>
      </c>
      <c r="F43" s="17">
        <v>1620</v>
      </c>
      <c r="G43" s="17">
        <v>128.75489999999999</v>
      </c>
      <c r="H43" s="17">
        <v>0.03</v>
      </c>
      <c r="I43" s="17">
        <v>0.31</v>
      </c>
      <c r="J43" s="18">
        <v>1675</v>
      </c>
      <c r="K43" s="17">
        <v>129.3852</v>
      </c>
      <c r="L43" s="17">
        <v>143.96199999999999</v>
      </c>
      <c r="M43" s="17">
        <v>3.28</v>
      </c>
      <c r="N43" s="17">
        <v>0.1</v>
      </c>
      <c r="O43" s="12">
        <f t="shared" si="0"/>
        <v>0.1</v>
      </c>
      <c r="P43" s="12">
        <v>1680</v>
      </c>
      <c r="Q43" s="14">
        <f t="shared" si="1"/>
        <v>-0.29761904761904762</v>
      </c>
    </row>
    <row r="44" spans="2:17" ht="43.8" thickBot="1" x14ac:dyDescent="0.35">
      <c r="B44" s="16" t="s">
        <v>50</v>
      </c>
      <c r="C44" s="17">
        <v>10</v>
      </c>
      <c r="D44" s="17">
        <v>4.1425999999999998</v>
      </c>
      <c r="E44" s="17">
        <v>0.01</v>
      </c>
      <c r="F44" s="17">
        <v>10</v>
      </c>
      <c r="G44" s="17">
        <v>4.1425999999999998</v>
      </c>
      <c r="H44" s="17">
        <v>0.01</v>
      </c>
      <c r="I44" s="17">
        <v>0</v>
      </c>
      <c r="J44" s="21">
        <v>10</v>
      </c>
      <c r="K44" s="22">
        <v>4.1425999999999998</v>
      </c>
      <c r="L44" s="22">
        <v>15.212</v>
      </c>
      <c r="M44" s="22">
        <v>0</v>
      </c>
      <c r="N44" s="22">
        <v>1</v>
      </c>
      <c r="O44" s="23" t="b">
        <f t="shared" si="0"/>
        <v>0</v>
      </c>
      <c r="P44" s="23">
        <v>10</v>
      </c>
      <c r="Q44" s="24">
        <f t="shared" si="1"/>
        <v>0</v>
      </c>
    </row>
    <row r="45" spans="2:17" ht="43.8" thickBot="1" x14ac:dyDescent="0.35">
      <c r="B45" s="16" t="s">
        <v>51</v>
      </c>
      <c r="C45" s="17">
        <v>15</v>
      </c>
      <c r="D45" s="17">
        <v>6.8665000000000003</v>
      </c>
      <c r="E45" s="17">
        <v>0.01</v>
      </c>
      <c r="F45" s="17">
        <v>15</v>
      </c>
      <c r="G45" s="17">
        <v>6.8665000000000003</v>
      </c>
      <c r="H45" s="17">
        <v>0.01</v>
      </c>
      <c r="I45" s="17">
        <v>0</v>
      </c>
      <c r="J45" s="21">
        <v>15</v>
      </c>
      <c r="K45" s="22">
        <v>6.8665000000000003</v>
      </c>
      <c r="L45" s="22">
        <v>23.053999999999998</v>
      </c>
      <c r="M45" s="22">
        <v>0</v>
      </c>
      <c r="N45" s="22">
        <v>1</v>
      </c>
      <c r="O45" s="23" t="b">
        <f t="shared" si="0"/>
        <v>0</v>
      </c>
      <c r="P45" s="23">
        <v>15</v>
      </c>
      <c r="Q45" s="24">
        <f t="shared" si="1"/>
        <v>0</v>
      </c>
    </row>
    <row r="46" spans="2:17" ht="43.8" thickBot="1" x14ac:dyDescent="0.35">
      <c r="B46" s="16" t="s">
        <v>52</v>
      </c>
      <c r="C46" s="17">
        <v>25</v>
      </c>
      <c r="D46" s="17">
        <v>11.9617</v>
      </c>
      <c r="E46" s="17">
        <v>0.01</v>
      </c>
      <c r="F46" s="17">
        <v>35</v>
      </c>
      <c r="G46" s="17">
        <v>14.814399999999999</v>
      </c>
      <c r="H46" s="17">
        <v>0.01</v>
      </c>
      <c r="I46" s="17">
        <v>28.57</v>
      </c>
      <c r="J46" s="18">
        <v>35</v>
      </c>
      <c r="K46" s="17">
        <v>14.814399999999999</v>
      </c>
      <c r="L46" s="17">
        <v>26.916</v>
      </c>
      <c r="M46" s="17">
        <v>0</v>
      </c>
      <c r="N46" s="17">
        <v>1</v>
      </c>
      <c r="O46" s="12" t="b">
        <f t="shared" si="0"/>
        <v>0</v>
      </c>
      <c r="P46" s="12">
        <v>45</v>
      </c>
      <c r="Q46" s="14">
        <f t="shared" si="1"/>
        <v>-22.222222222222221</v>
      </c>
    </row>
    <row r="47" spans="2:17" ht="43.8" thickBot="1" x14ac:dyDescent="0.35">
      <c r="B47" s="16" t="s">
        <v>53</v>
      </c>
      <c r="C47" s="17">
        <v>40</v>
      </c>
      <c r="D47" s="17">
        <v>17.8032</v>
      </c>
      <c r="E47" s="17">
        <v>0.01</v>
      </c>
      <c r="F47" s="17">
        <v>40</v>
      </c>
      <c r="G47" s="17">
        <v>17.8032</v>
      </c>
      <c r="H47" s="17">
        <v>0.01</v>
      </c>
      <c r="I47" s="17">
        <v>0</v>
      </c>
      <c r="J47" s="18">
        <v>55</v>
      </c>
      <c r="K47" s="17">
        <v>19.4026</v>
      </c>
      <c r="L47" s="17">
        <v>28.709</v>
      </c>
      <c r="M47" s="17">
        <v>27.27</v>
      </c>
      <c r="N47" s="17">
        <v>0.7</v>
      </c>
      <c r="O47" s="12">
        <f t="shared" si="0"/>
        <v>0.7</v>
      </c>
      <c r="P47" s="12">
        <v>65</v>
      </c>
      <c r="Q47" s="14">
        <f t="shared" si="1"/>
        <v>-15.384615384615385</v>
      </c>
    </row>
    <row r="48" spans="2:17" ht="43.8" thickBot="1" x14ac:dyDescent="0.35">
      <c r="B48" s="16" t="s">
        <v>54</v>
      </c>
      <c r="C48" s="17">
        <v>50</v>
      </c>
      <c r="D48" s="17">
        <v>23.049800000000001</v>
      </c>
      <c r="E48" s="17">
        <v>0.01</v>
      </c>
      <c r="F48" s="17">
        <v>55</v>
      </c>
      <c r="G48" s="17">
        <v>24.8689</v>
      </c>
      <c r="H48" s="17">
        <v>0.03</v>
      </c>
      <c r="I48" s="17">
        <v>9.09</v>
      </c>
      <c r="J48" s="18">
        <v>70</v>
      </c>
      <c r="K48" s="17">
        <v>24.616199999999999</v>
      </c>
      <c r="L48" s="17">
        <v>29.869</v>
      </c>
      <c r="M48" s="17">
        <v>21.43</v>
      </c>
      <c r="N48" s="17">
        <v>0.7</v>
      </c>
      <c r="O48" s="12">
        <f t="shared" si="0"/>
        <v>0.7</v>
      </c>
      <c r="P48" s="12">
        <v>90</v>
      </c>
      <c r="Q48" s="14">
        <f t="shared" si="1"/>
        <v>-22.222222222222221</v>
      </c>
    </row>
    <row r="49" spans="2:17" ht="43.8" thickBot="1" x14ac:dyDescent="0.35">
      <c r="B49" s="16" t="s">
        <v>55</v>
      </c>
      <c r="C49" s="17">
        <v>65</v>
      </c>
      <c r="D49" s="17">
        <v>25.976099999999999</v>
      </c>
      <c r="E49" s="17">
        <v>0.01</v>
      </c>
      <c r="F49" s="17">
        <v>70</v>
      </c>
      <c r="G49" s="17">
        <v>29.783999999999999</v>
      </c>
      <c r="H49" s="17">
        <v>0.02</v>
      </c>
      <c r="I49" s="17">
        <v>7.14</v>
      </c>
      <c r="J49" s="18">
        <v>85</v>
      </c>
      <c r="K49" s="17">
        <v>29.1845</v>
      </c>
      <c r="L49" s="17">
        <v>32.213999999999999</v>
      </c>
      <c r="M49" s="17">
        <v>17.649999999999999</v>
      </c>
      <c r="N49" s="17">
        <v>0.8</v>
      </c>
      <c r="O49" s="12">
        <f t="shared" si="0"/>
        <v>0.8</v>
      </c>
      <c r="P49" s="12">
        <v>110</v>
      </c>
      <c r="Q49" s="14">
        <f t="shared" si="1"/>
        <v>-22.727272727272727</v>
      </c>
    </row>
    <row r="50" spans="2:17" ht="43.8" thickBot="1" x14ac:dyDescent="0.35">
      <c r="B50" s="16" t="s">
        <v>56</v>
      </c>
      <c r="C50" s="17">
        <v>65</v>
      </c>
      <c r="D50" s="17">
        <v>25.976099999999999</v>
      </c>
      <c r="E50" s="17">
        <v>0.01</v>
      </c>
      <c r="F50" s="17">
        <v>80</v>
      </c>
      <c r="G50" s="17">
        <v>34.905900000000003</v>
      </c>
      <c r="H50" s="17">
        <v>7.0000000000000007E-2</v>
      </c>
      <c r="I50" s="17">
        <v>18.75</v>
      </c>
      <c r="J50" s="18">
        <v>120</v>
      </c>
      <c r="K50" s="17">
        <v>34.659599999999998</v>
      </c>
      <c r="L50" s="17">
        <v>34.317999999999998</v>
      </c>
      <c r="M50" s="17">
        <v>33.33</v>
      </c>
      <c r="N50" s="17">
        <v>0.6</v>
      </c>
      <c r="O50" s="12">
        <f t="shared" si="0"/>
        <v>0.6</v>
      </c>
      <c r="P50" s="12">
        <v>135</v>
      </c>
      <c r="Q50" s="14">
        <f t="shared" si="1"/>
        <v>-11.111111111111111</v>
      </c>
    </row>
    <row r="51" spans="2:17" ht="43.8" thickBot="1" x14ac:dyDescent="0.35">
      <c r="B51" s="16" t="s">
        <v>57</v>
      </c>
      <c r="C51" s="17">
        <v>75</v>
      </c>
      <c r="D51" s="17">
        <v>35.328899999999997</v>
      </c>
      <c r="E51" s="17">
        <v>0.01</v>
      </c>
      <c r="F51" s="17">
        <v>85</v>
      </c>
      <c r="G51" s="17">
        <v>39.711799999999997</v>
      </c>
      <c r="H51" s="17">
        <v>0.03</v>
      </c>
      <c r="I51" s="17">
        <v>11.76</v>
      </c>
      <c r="J51" s="18">
        <v>145</v>
      </c>
      <c r="K51" s="17">
        <v>39.871600000000001</v>
      </c>
      <c r="L51" s="17">
        <v>36.401000000000003</v>
      </c>
      <c r="M51" s="17">
        <v>41.38</v>
      </c>
      <c r="N51" s="17">
        <v>0.6</v>
      </c>
      <c r="O51" s="12">
        <f t="shared" si="0"/>
        <v>0.6</v>
      </c>
      <c r="P51" s="12">
        <v>155</v>
      </c>
      <c r="Q51" s="14">
        <f t="shared" si="1"/>
        <v>-6.4516129032258061</v>
      </c>
    </row>
    <row r="52" spans="2:17" ht="43.8" thickBot="1" x14ac:dyDescent="0.35">
      <c r="B52" s="16" t="s">
        <v>58</v>
      </c>
      <c r="C52" s="17">
        <v>100</v>
      </c>
      <c r="D52" s="17">
        <v>44.389299999999999</v>
      </c>
      <c r="E52" s="17">
        <v>0.01</v>
      </c>
      <c r="F52" s="17">
        <v>100</v>
      </c>
      <c r="G52" s="17">
        <v>44.389299999999999</v>
      </c>
      <c r="H52" s="17">
        <v>0.02</v>
      </c>
      <c r="I52" s="17">
        <v>0</v>
      </c>
      <c r="J52" s="18">
        <v>170</v>
      </c>
      <c r="K52" s="17">
        <v>45.905500000000004</v>
      </c>
      <c r="L52" s="17">
        <v>37.884</v>
      </c>
      <c r="M52" s="17">
        <v>41.18</v>
      </c>
      <c r="N52" s="17">
        <v>0.9</v>
      </c>
      <c r="O52" s="12">
        <f t="shared" si="0"/>
        <v>0.9</v>
      </c>
      <c r="P52" s="12">
        <v>175</v>
      </c>
      <c r="Q52" s="14">
        <f t="shared" si="1"/>
        <v>-2.8571428571428572</v>
      </c>
    </row>
    <row r="53" spans="2:17" ht="43.8" thickBot="1" x14ac:dyDescent="0.35">
      <c r="B53" s="16" t="s">
        <v>59</v>
      </c>
      <c r="C53" s="17">
        <v>110</v>
      </c>
      <c r="D53" s="17">
        <v>47.888500000000001</v>
      </c>
      <c r="E53" s="17">
        <v>0.01</v>
      </c>
      <c r="F53" s="17">
        <v>120</v>
      </c>
      <c r="G53" s="17">
        <v>49.991999999999997</v>
      </c>
      <c r="H53" s="17">
        <v>0.02</v>
      </c>
      <c r="I53" s="17">
        <v>8.33</v>
      </c>
      <c r="J53" s="18">
        <v>185</v>
      </c>
      <c r="K53" s="17">
        <v>48.340600000000002</v>
      </c>
      <c r="L53" s="17">
        <v>38.244</v>
      </c>
      <c r="M53" s="17">
        <v>35.14</v>
      </c>
      <c r="N53" s="17">
        <v>0.6</v>
      </c>
      <c r="O53" s="12">
        <f t="shared" si="0"/>
        <v>0.6</v>
      </c>
      <c r="P53" s="12">
        <v>190</v>
      </c>
      <c r="Q53" s="14">
        <f t="shared" si="1"/>
        <v>-2.6315789473684212</v>
      </c>
    </row>
    <row r="54" spans="2:17" ht="43.8" thickBot="1" x14ac:dyDescent="0.35">
      <c r="B54" s="16" t="s">
        <v>60</v>
      </c>
      <c r="C54" s="17">
        <v>140</v>
      </c>
      <c r="D54" s="17">
        <v>54.8292</v>
      </c>
      <c r="E54" s="17">
        <v>0.01</v>
      </c>
      <c r="F54" s="17">
        <v>140</v>
      </c>
      <c r="G54" s="17">
        <v>54.8292</v>
      </c>
      <c r="H54" s="17">
        <v>0.02</v>
      </c>
      <c r="I54" s="17">
        <v>0</v>
      </c>
      <c r="J54" s="18">
        <v>195</v>
      </c>
      <c r="K54" s="17">
        <v>54.113199999999999</v>
      </c>
      <c r="L54" s="17">
        <v>40.268999999999998</v>
      </c>
      <c r="M54" s="17">
        <v>28.21</v>
      </c>
      <c r="N54" s="17">
        <v>0.7</v>
      </c>
      <c r="O54" s="12">
        <f t="shared" si="0"/>
        <v>0.7</v>
      </c>
      <c r="P54" s="12">
        <v>205</v>
      </c>
      <c r="Q54" s="14">
        <f t="shared" si="1"/>
        <v>-4.8780487804878048</v>
      </c>
    </row>
    <row r="55" spans="2:17" ht="43.8" thickBot="1" x14ac:dyDescent="0.35">
      <c r="B55" s="16" t="s">
        <v>61</v>
      </c>
      <c r="C55" s="17">
        <v>160</v>
      </c>
      <c r="D55" s="17">
        <v>59.962400000000002</v>
      </c>
      <c r="E55" s="17">
        <v>0</v>
      </c>
      <c r="F55" s="17">
        <v>160</v>
      </c>
      <c r="G55" s="17">
        <v>59.962400000000002</v>
      </c>
      <c r="H55" s="17">
        <v>0.02</v>
      </c>
      <c r="I55" s="17">
        <v>0</v>
      </c>
      <c r="J55" s="18">
        <v>215</v>
      </c>
      <c r="K55" s="17">
        <v>59.061900000000001</v>
      </c>
      <c r="L55" s="17">
        <v>40.448999999999998</v>
      </c>
      <c r="M55" s="17">
        <v>25.58</v>
      </c>
      <c r="N55" s="17">
        <v>0.8</v>
      </c>
      <c r="O55" s="12">
        <f t="shared" si="0"/>
        <v>0.8</v>
      </c>
      <c r="P55" s="12">
        <v>225</v>
      </c>
      <c r="Q55" s="14">
        <f t="shared" si="1"/>
        <v>-4.4444444444444446</v>
      </c>
    </row>
    <row r="56" spans="2:17" ht="43.8" thickBot="1" x14ac:dyDescent="0.35">
      <c r="B56" s="16" t="s">
        <v>62</v>
      </c>
      <c r="C56" s="17">
        <v>195</v>
      </c>
      <c r="D56" s="17">
        <v>63.897399999999998</v>
      </c>
      <c r="E56" s="17">
        <v>0</v>
      </c>
      <c r="F56" s="17">
        <v>205</v>
      </c>
      <c r="G56" s="17">
        <v>64.815299999999993</v>
      </c>
      <c r="H56" s="17">
        <v>0.02</v>
      </c>
      <c r="I56" s="17">
        <v>4.88</v>
      </c>
      <c r="J56" s="18">
        <v>225</v>
      </c>
      <c r="K56" s="17">
        <v>64.769000000000005</v>
      </c>
      <c r="L56" s="17">
        <v>41.216999999999999</v>
      </c>
      <c r="M56" s="17">
        <v>8.89</v>
      </c>
      <c r="N56" s="17">
        <v>1</v>
      </c>
      <c r="O56" s="12">
        <f t="shared" si="0"/>
        <v>1</v>
      </c>
      <c r="P56" s="12">
        <v>240</v>
      </c>
      <c r="Q56" s="14">
        <f t="shared" si="1"/>
        <v>-6.25</v>
      </c>
    </row>
    <row r="57" spans="2:17" ht="43.8" thickBot="1" x14ac:dyDescent="0.35">
      <c r="B57" s="16" t="s">
        <v>63</v>
      </c>
      <c r="C57" s="17">
        <v>205</v>
      </c>
      <c r="D57" s="17">
        <v>68.838099999999997</v>
      </c>
      <c r="E57" s="17">
        <v>0</v>
      </c>
      <c r="F57" s="17">
        <v>210</v>
      </c>
      <c r="G57" s="17">
        <v>69.606499999999997</v>
      </c>
      <c r="H57" s="17">
        <v>0.02</v>
      </c>
      <c r="I57" s="17">
        <v>2.38</v>
      </c>
      <c r="J57" s="18">
        <v>235</v>
      </c>
      <c r="K57" s="17">
        <v>68.904799999999994</v>
      </c>
      <c r="L57" s="17">
        <v>41.734000000000002</v>
      </c>
      <c r="M57" s="17">
        <v>10.64</v>
      </c>
      <c r="N57" s="17">
        <v>0.9</v>
      </c>
      <c r="O57" s="12">
        <f t="shared" si="0"/>
        <v>0.9</v>
      </c>
      <c r="P57" s="12">
        <v>260</v>
      </c>
      <c r="Q57" s="14">
        <f t="shared" si="1"/>
        <v>-9.615384615384615</v>
      </c>
    </row>
    <row r="58" spans="2:17" ht="43.8" thickBot="1" x14ac:dyDescent="0.35">
      <c r="B58" s="16" t="s">
        <v>64</v>
      </c>
      <c r="C58" s="17">
        <v>205</v>
      </c>
      <c r="D58" s="17">
        <v>68.838099999999997</v>
      </c>
      <c r="E58" s="17">
        <v>0</v>
      </c>
      <c r="F58" s="17">
        <v>215</v>
      </c>
      <c r="G58" s="17">
        <v>72.054299999999998</v>
      </c>
      <c r="H58" s="17">
        <v>5.91</v>
      </c>
      <c r="I58" s="17">
        <v>4.6500000000000004</v>
      </c>
      <c r="J58" s="18">
        <v>245</v>
      </c>
      <c r="K58" s="17">
        <v>71.808899999999994</v>
      </c>
      <c r="L58" s="17">
        <v>48.209000000000003</v>
      </c>
      <c r="M58" s="17">
        <v>12.24</v>
      </c>
      <c r="N58" s="17">
        <v>0.8</v>
      </c>
      <c r="O58" s="12">
        <f t="shared" si="0"/>
        <v>0.8</v>
      </c>
      <c r="P58" s="12">
        <v>265</v>
      </c>
      <c r="Q58" s="14">
        <f t="shared" si="1"/>
        <v>-7.5471698113207548</v>
      </c>
    </row>
    <row r="59" spans="2:17" ht="43.8" thickBot="1" x14ac:dyDescent="0.35">
      <c r="B59" s="16" t="s">
        <v>65</v>
      </c>
      <c r="C59" s="17">
        <v>210</v>
      </c>
      <c r="D59" s="17">
        <v>74.223200000000006</v>
      </c>
      <c r="E59" s="17">
        <v>0</v>
      </c>
      <c r="F59" s="17">
        <v>215</v>
      </c>
      <c r="G59" s="17">
        <v>74.991600000000005</v>
      </c>
      <c r="H59" s="17">
        <v>0.02</v>
      </c>
      <c r="I59" s="17">
        <v>2.33</v>
      </c>
      <c r="J59" s="18">
        <v>245</v>
      </c>
      <c r="K59" s="17">
        <v>74.561599999999999</v>
      </c>
      <c r="L59" s="17">
        <v>42.302</v>
      </c>
      <c r="M59" s="17">
        <v>12.24</v>
      </c>
      <c r="N59" s="17">
        <v>0.9</v>
      </c>
      <c r="O59" s="12">
        <f t="shared" si="0"/>
        <v>0.9</v>
      </c>
      <c r="P59" s="12">
        <v>270</v>
      </c>
      <c r="Q59" s="14">
        <f t="shared" si="1"/>
        <v>-9.2592592592592595</v>
      </c>
    </row>
    <row r="60" spans="2:17" ht="43.8" thickBot="1" x14ac:dyDescent="0.35">
      <c r="B60" s="16" t="s">
        <v>66</v>
      </c>
      <c r="C60" s="17">
        <v>220</v>
      </c>
      <c r="D60" s="17">
        <v>79.653599999999997</v>
      </c>
      <c r="E60" s="17">
        <v>0</v>
      </c>
      <c r="F60" s="17">
        <v>220</v>
      </c>
      <c r="G60" s="17">
        <v>79.653599999999997</v>
      </c>
      <c r="H60" s="17">
        <v>0.01</v>
      </c>
      <c r="I60" s="17">
        <v>0</v>
      </c>
      <c r="J60" s="18">
        <v>260</v>
      </c>
      <c r="K60" s="17">
        <v>79.836799999999997</v>
      </c>
      <c r="L60" s="17">
        <v>41.923999999999999</v>
      </c>
      <c r="M60" s="17">
        <v>15.38</v>
      </c>
      <c r="N60" s="17">
        <v>1</v>
      </c>
      <c r="O60" s="12">
        <f t="shared" si="0"/>
        <v>1</v>
      </c>
      <c r="P60" s="12">
        <v>280</v>
      </c>
      <c r="Q60" s="14">
        <f t="shared" si="1"/>
        <v>-7.1428571428571432</v>
      </c>
    </row>
    <row r="61" spans="2:17" ht="43.8" thickBot="1" x14ac:dyDescent="0.35">
      <c r="B61" s="16" t="s">
        <v>67</v>
      </c>
      <c r="C61" s="17">
        <v>240</v>
      </c>
      <c r="D61" s="17">
        <v>84.8917</v>
      </c>
      <c r="E61" s="17">
        <v>0</v>
      </c>
      <c r="F61" s="17">
        <v>240</v>
      </c>
      <c r="G61" s="17">
        <v>84.8917</v>
      </c>
      <c r="H61" s="17">
        <v>0.02</v>
      </c>
      <c r="I61" s="17">
        <v>0</v>
      </c>
      <c r="J61" s="18">
        <v>260</v>
      </c>
      <c r="K61" s="17">
        <v>84.778999999999996</v>
      </c>
      <c r="L61" s="17">
        <v>41.883000000000003</v>
      </c>
      <c r="M61" s="17">
        <v>7.69</v>
      </c>
      <c r="N61" s="17">
        <v>0.9</v>
      </c>
      <c r="O61" s="12">
        <f t="shared" si="0"/>
        <v>0.9</v>
      </c>
      <c r="P61" s="12">
        <v>285</v>
      </c>
      <c r="Q61" s="14">
        <f t="shared" si="1"/>
        <v>-8.7719298245614041</v>
      </c>
    </row>
    <row r="62" spans="2:17" ht="43.8" thickBot="1" x14ac:dyDescent="0.35">
      <c r="B62" s="16" t="s">
        <v>68</v>
      </c>
      <c r="C62" s="17">
        <v>100</v>
      </c>
      <c r="D62" s="17">
        <v>14.3683</v>
      </c>
      <c r="E62" s="17">
        <v>0</v>
      </c>
      <c r="F62" s="17">
        <v>115</v>
      </c>
      <c r="G62" s="17">
        <v>14.6676</v>
      </c>
      <c r="H62" s="17">
        <v>0.01</v>
      </c>
      <c r="I62" s="17">
        <v>13.04</v>
      </c>
      <c r="J62" s="21">
        <v>120</v>
      </c>
      <c r="K62" s="22">
        <v>14.8972</v>
      </c>
      <c r="L62" s="22">
        <v>17.535</v>
      </c>
      <c r="M62" s="22">
        <v>4.17</v>
      </c>
      <c r="N62" s="22">
        <v>0.3</v>
      </c>
      <c r="O62" s="23">
        <f t="shared" si="0"/>
        <v>0.3</v>
      </c>
      <c r="P62" s="23">
        <v>120</v>
      </c>
      <c r="Q62" s="24">
        <f t="shared" si="1"/>
        <v>0</v>
      </c>
    </row>
    <row r="63" spans="2:17" ht="43.8" thickBot="1" x14ac:dyDescent="0.35">
      <c r="B63" s="16" t="s">
        <v>69</v>
      </c>
      <c r="C63" s="17">
        <v>165</v>
      </c>
      <c r="D63" s="17">
        <v>19.7149</v>
      </c>
      <c r="E63" s="17">
        <v>0</v>
      </c>
      <c r="F63" s="17">
        <v>165</v>
      </c>
      <c r="G63" s="17">
        <v>19.7149</v>
      </c>
      <c r="H63" s="17">
        <v>0</v>
      </c>
      <c r="I63" s="17">
        <v>0</v>
      </c>
      <c r="J63" s="18">
        <v>180</v>
      </c>
      <c r="K63" s="17">
        <v>19.345600000000001</v>
      </c>
      <c r="L63" s="17">
        <v>19.064</v>
      </c>
      <c r="M63" s="17">
        <v>8.33</v>
      </c>
      <c r="N63" s="17">
        <v>0.5</v>
      </c>
      <c r="O63" s="12">
        <f t="shared" si="0"/>
        <v>0.5</v>
      </c>
      <c r="P63" s="12">
        <v>200</v>
      </c>
      <c r="Q63" s="14">
        <f t="shared" si="1"/>
        <v>-10</v>
      </c>
    </row>
    <row r="64" spans="2:17" ht="43.8" thickBot="1" x14ac:dyDescent="0.35">
      <c r="B64" s="16" t="s">
        <v>70</v>
      </c>
      <c r="C64" s="17">
        <v>200</v>
      </c>
      <c r="D64" s="17">
        <v>21.491199999999999</v>
      </c>
      <c r="E64" s="17">
        <v>0</v>
      </c>
      <c r="F64" s="17">
        <v>200</v>
      </c>
      <c r="G64" s="17">
        <v>21.491199999999999</v>
      </c>
      <c r="H64" s="17">
        <v>0</v>
      </c>
      <c r="I64" s="17">
        <v>0</v>
      </c>
      <c r="J64" s="18">
        <v>200</v>
      </c>
      <c r="K64" s="17">
        <v>21.491199999999999</v>
      </c>
      <c r="L64" s="17">
        <v>19.475000000000001</v>
      </c>
      <c r="M64" s="17">
        <v>0</v>
      </c>
      <c r="N64" s="17">
        <v>1</v>
      </c>
      <c r="O64" s="12" t="b">
        <f t="shared" si="0"/>
        <v>0</v>
      </c>
      <c r="P64" s="12">
        <v>210</v>
      </c>
      <c r="Q64" s="14">
        <f t="shared" si="1"/>
        <v>-4.7619047619047619</v>
      </c>
    </row>
    <row r="65" spans="2:17" ht="43.8" thickBot="1" x14ac:dyDescent="0.35">
      <c r="B65" s="16" t="s">
        <v>71</v>
      </c>
      <c r="C65" s="17">
        <v>200</v>
      </c>
      <c r="D65" s="17">
        <v>21.491199999999999</v>
      </c>
      <c r="E65" s="17">
        <v>0</v>
      </c>
      <c r="F65" s="17">
        <v>200</v>
      </c>
      <c r="G65" s="17">
        <v>21.491199999999999</v>
      </c>
      <c r="H65" s="17">
        <v>0</v>
      </c>
      <c r="I65" s="17">
        <v>0</v>
      </c>
      <c r="J65" s="21">
        <v>230</v>
      </c>
      <c r="K65" s="22">
        <v>24.776700000000002</v>
      </c>
      <c r="L65" s="22">
        <v>19.5</v>
      </c>
      <c r="M65" s="22">
        <v>13.04</v>
      </c>
      <c r="N65" s="22">
        <v>0.4</v>
      </c>
      <c r="O65" s="23">
        <f t="shared" si="0"/>
        <v>0.4</v>
      </c>
      <c r="P65" s="23">
        <v>230</v>
      </c>
      <c r="Q65" s="24">
        <f t="shared" si="1"/>
        <v>0</v>
      </c>
    </row>
    <row r="66" spans="2:17" ht="43.8" thickBot="1" x14ac:dyDescent="0.35">
      <c r="B66" s="16" t="s">
        <v>72</v>
      </c>
      <c r="C66" s="17">
        <v>230</v>
      </c>
      <c r="D66" s="17">
        <v>25.740100000000002</v>
      </c>
      <c r="E66" s="17">
        <v>0</v>
      </c>
      <c r="F66" s="17">
        <v>230</v>
      </c>
      <c r="G66" s="17">
        <v>25.740100000000002</v>
      </c>
      <c r="H66" s="17">
        <v>0</v>
      </c>
      <c r="I66" s="17">
        <v>0</v>
      </c>
      <c r="J66" s="21">
        <v>230</v>
      </c>
      <c r="K66" s="22">
        <v>25.740100000000002</v>
      </c>
      <c r="L66" s="22">
        <v>19.239999999999998</v>
      </c>
      <c r="M66" s="22">
        <v>0</v>
      </c>
      <c r="N66" s="22">
        <v>1</v>
      </c>
      <c r="O66" s="23" t="b">
        <f t="shared" si="0"/>
        <v>0</v>
      </c>
      <c r="P66" s="23">
        <v>230</v>
      </c>
      <c r="Q66" s="24">
        <f t="shared" si="1"/>
        <v>0</v>
      </c>
    </row>
    <row r="67" spans="2:17" ht="43.8" thickBot="1" x14ac:dyDescent="0.35">
      <c r="B67" s="16" t="s">
        <v>73</v>
      </c>
      <c r="C67" s="17">
        <v>230</v>
      </c>
      <c r="D67" s="17">
        <v>25.740100000000002</v>
      </c>
      <c r="E67" s="17">
        <v>0</v>
      </c>
      <c r="F67" s="17">
        <v>230</v>
      </c>
      <c r="G67" s="17">
        <v>25.740100000000002</v>
      </c>
      <c r="H67" s="17">
        <v>0</v>
      </c>
      <c r="I67" s="17">
        <v>0</v>
      </c>
      <c r="J67" s="18">
        <v>250</v>
      </c>
      <c r="K67" s="17">
        <v>29.371700000000001</v>
      </c>
      <c r="L67" s="17">
        <v>19.524999999999999</v>
      </c>
      <c r="M67" s="17">
        <v>8</v>
      </c>
      <c r="N67" s="17">
        <v>0.6</v>
      </c>
      <c r="O67" s="12">
        <f t="shared" si="0"/>
        <v>0.6</v>
      </c>
      <c r="P67" s="12">
        <v>265</v>
      </c>
      <c r="Q67" s="14">
        <f t="shared" si="1"/>
        <v>-5.6603773584905657</v>
      </c>
    </row>
    <row r="68" spans="2:17" ht="43.8" thickBot="1" x14ac:dyDescent="0.35">
      <c r="B68" s="16" t="s">
        <v>74</v>
      </c>
      <c r="C68" s="17">
        <v>260</v>
      </c>
      <c r="D68" s="17">
        <v>31.530999999999999</v>
      </c>
      <c r="E68" s="17">
        <v>0</v>
      </c>
      <c r="F68" s="17">
        <v>260</v>
      </c>
      <c r="G68" s="17">
        <v>31.530999999999999</v>
      </c>
      <c r="H68" s="17">
        <v>0</v>
      </c>
      <c r="I68" s="17">
        <v>0</v>
      </c>
      <c r="J68" s="18">
        <v>270</v>
      </c>
      <c r="K68" s="17">
        <v>31.940100000000001</v>
      </c>
      <c r="L68" s="17">
        <v>19.628</v>
      </c>
      <c r="M68" s="17">
        <v>3.7</v>
      </c>
      <c r="N68" s="17">
        <v>0.8</v>
      </c>
      <c r="O68" s="12">
        <f t="shared" si="0"/>
        <v>0.8</v>
      </c>
      <c r="P68" s="12">
        <v>300</v>
      </c>
      <c r="Q68" s="14">
        <f t="shared" si="1"/>
        <v>-10</v>
      </c>
    </row>
    <row r="69" spans="2:17" ht="43.8" thickBot="1" x14ac:dyDescent="0.35">
      <c r="B69" s="16" t="s">
        <v>75</v>
      </c>
      <c r="C69" s="17">
        <v>260</v>
      </c>
      <c r="D69" s="17">
        <v>31.530999999999999</v>
      </c>
      <c r="E69" s="17">
        <v>0</v>
      </c>
      <c r="F69" s="17">
        <v>260</v>
      </c>
      <c r="G69" s="17">
        <v>31.530999999999999</v>
      </c>
      <c r="H69" s="17">
        <v>0</v>
      </c>
      <c r="I69" s="17">
        <v>0</v>
      </c>
      <c r="J69" s="18">
        <v>310</v>
      </c>
      <c r="K69" s="17">
        <v>33.3384</v>
      </c>
      <c r="L69" s="17">
        <v>19.861999999999998</v>
      </c>
      <c r="M69" s="17">
        <v>16.13</v>
      </c>
      <c r="N69" s="17">
        <v>0.8</v>
      </c>
      <c r="O69" s="12">
        <f t="shared" ref="O69:O92" si="2">IF(M69&gt;0,N69)</f>
        <v>0.8</v>
      </c>
      <c r="P69" s="12">
        <v>320</v>
      </c>
      <c r="Q69" s="14">
        <f t="shared" ref="Q69:Q92" si="3">(J69-P69)*100/P69</f>
        <v>-3.125</v>
      </c>
    </row>
    <row r="70" spans="2:17" ht="43.8" thickBot="1" x14ac:dyDescent="0.35">
      <c r="B70" s="16" t="s">
        <v>76</v>
      </c>
      <c r="C70" s="17">
        <v>260</v>
      </c>
      <c r="D70" s="17">
        <v>31.530999999999999</v>
      </c>
      <c r="E70" s="17">
        <v>0</v>
      </c>
      <c r="F70" s="17">
        <v>260</v>
      </c>
      <c r="G70" s="17">
        <v>31.530999999999999</v>
      </c>
      <c r="H70" s="17">
        <v>0</v>
      </c>
      <c r="I70" s="17">
        <v>0</v>
      </c>
      <c r="J70" s="18">
        <v>340</v>
      </c>
      <c r="K70" s="17">
        <v>37.7806</v>
      </c>
      <c r="L70" s="17">
        <v>19.991</v>
      </c>
      <c r="M70" s="17">
        <v>23.53</v>
      </c>
      <c r="N70" s="17">
        <v>0.4</v>
      </c>
      <c r="O70" s="12">
        <f t="shared" si="2"/>
        <v>0.4</v>
      </c>
      <c r="P70" s="12">
        <v>360</v>
      </c>
      <c r="Q70" s="14">
        <f t="shared" si="3"/>
        <v>-5.5555555555555554</v>
      </c>
    </row>
    <row r="71" spans="2:17" ht="43.8" thickBot="1" x14ac:dyDescent="0.35">
      <c r="B71" s="16" t="s">
        <v>77</v>
      </c>
      <c r="C71" s="17">
        <v>290</v>
      </c>
      <c r="D71" s="17">
        <v>38.790199999999999</v>
      </c>
      <c r="E71" s="17">
        <v>0</v>
      </c>
      <c r="F71" s="17">
        <v>290</v>
      </c>
      <c r="G71" s="17">
        <v>38.790199999999999</v>
      </c>
      <c r="H71" s="17">
        <v>0</v>
      </c>
      <c r="I71" s="17">
        <v>0</v>
      </c>
      <c r="J71" s="18">
        <v>360</v>
      </c>
      <c r="K71" s="17">
        <v>39.639899999999997</v>
      </c>
      <c r="L71" s="17">
        <v>19.928000000000001</v>
      </c>
      <c r="M71" s="17">
        <v>19.440000000000001</v>
      </c>
      <c r="N71" s="17">
        <v>0.4</v>
      </c>
      <c r="O71" s="12">
        <f t="shared" si="2"/>
        <v>0.4</v>
      </c>
      <c r="P71" s="12">
        <v>395</v>
      </c>
      <c r="Q71" s="14">
        <f t="shared" si="3"/>
        <v>-8.8607594936708853</v>
      </c>
    </row>
    <row r="72" spans="2:17" ht="43.8" thickBot="1" x14ac:dyDescent="0.35">
      <c r="B72" s="16" t="s">
        <v>78</v>
      </c>
      <c r="C72" s="17">
        <v>340</v>
      </c>
      <c r="D72" s="17">
        <v>42.864600000000003</v>
      </c>
      <c r="E72" s="17">
        <v>0</v>
      </c>
      <c r="F72" s="17">
        <v>340</v>
      </c>
      <c r="G72" s="17">
        <v>42.864600000000003</v>
      </c>
      <c r="H72" s="17">
        <v>0</v>
      </c>
      <c r="I72" s="17">
        <v>0</v>
      </c>
      <c r="J72" s="18">
        <v>435</v>
      </c>
      <c r="K72" s="17">
        <v>44.491900000000001</v>
      </c>
      <c r="L72" s="17">
        <v>19.446000000000002</v>
      </c>
      <c r="M72" s="17">
        <v>21.84</v>
      </c>
      <c r="N72" s="17">
        <v>0.4</v>
      </c>
      <c r="O72" s="12">
        <f t="shared" si="2"/>
        <v>0.4</v>
      </c>
      <c r="P72" s="12">
        <v>450</v>
      </c>
      <c r="Q72" s="14">
        <f t="shared" si="3"/>
        <v>-3.3333333333333335</v>
      </c>
    </row>
    <row r="73" spans="2:17" ht="58.2" thickBot="1" x14ac:dyDescent="0.35">
      <c r="B73" s="16" t="s">
        <v>79</v>
      </c>
      <c r="C73" s="17">
        <v>160</v>
      </c>
      <c r="D73" s="17">
        <v>14.827500000000001</v>
      </c>
      <c r="E73" s="17">
        <v>0</v>
      </c>
      <c r="F73" s="17">
        <v>170</v>
      </c>
      <c r="G73" s="17">
        <v>14.846</v>
      </c>
      <c r="H73" s="17">
        <v>0.01</v>
      </c>
      <c r="I73" s="17">
        <v>5.88</v>
      </c>
      <c r="J73" s="21">
        <v>170</v>
      </c>
      <c r="K73" s="22">
        <v>14.846</v>
      </c>
      <c r="L73" s="22">
        <v>27.786999999999999</v>
      </c>
      <c r="M73" s="22">
        <v>0</v>
      </c>
      <c r="N73" s="22">
        <v>1</v>
      </c>
      <c r="O73" s="23" t="b">
        <f t="shared" si="2"/>
        <v>0</v>
      </c>
      <c r="P73" s="23">
        <v>170</v>
      </c>
      <c r="Q73" s="24">
        <f t="shared" si="3"/>
        <v>0</v>
      </c>
    </row>
    <row r="74" spans="2:17" ht="58.2" thickBot="1" x14ac:dyDescent="0.35">
      <c r="B74" s="16" t="s">
        <v>80</v>
      </c>
      <c r="C74" s="17">
        <v>180</v>
      </c>
      <c r="D74" s="17">
        <v>19.662700000000001</v>
      </c>
      <c r="E74" s="17">
        <v>0</v>
      </c>
      <c r="F74" s="17">
        <v>190</v>
      </c>
      <c r="G74" s="17">
        <v>19.6812</v>
      </c>
      <c r="H74" s="17">
        <v>0.01</v>
      </c>
      <c r="I74" s="17">
        <v>5.26</v>
      </c>
      <c r="J74" s="18">
        <v>190</v>
      </c>
      <c r="K74" s="17">
        <v>19.6812</v>
      </c>
      <c r="L74" s="17">
        <v>31.292000000000002</v>
      </c>
      <c r="M74" s="17">
        <v>0</v>
      </c>
      <c r="N74" s="17">
        <v>1</v>
      </c>
      <c r="O74" s="12" t="b">
        <f t="shared" si="2"/>
        <v>0</v>
      </c>
      <c r="P74" s="12">
        <v>200</v>
      </c>
      <c r="Q74" s="14">
        <f t="shared" si="3"/>
        <v>-5</v>
      </c>
    </row>
    <row r="75" spans="2:17" ht="58.2" thickBot="1" x14ac:dyDescent="0.35">
      <c r="B75" s="16" t="s">
        <v>81</v>
      </c>
      <c r="C75" s="17">
        <v>220</v>
      </c>
      <c r="D75" s="17">
        <v>23.084900000000001</v>
      </c>
      <c r="E75" s="17">
        <v>0</v>
      </c>
      <c r="F75" s="17">
        <v>240</v>
      </c>
      <c r="G75" s="17">
        <v>24.4924</v>
      </c>
      <c r="H75" s="17">
        <v>0.05</v>
      </c>
      <c r="I75" s="17">
        <v>8.33</v>
      </c>
      <c r="J75" s="18">
        <v>250</v>
      </c>
      <c r="K75" s="17">
        <v>24.923500000000001</v>
      </c>
      <c r="L75" s="17">
        <v>32.329000000000001</v>
      </c>
      <c r="M75" s="17">
        <v>4</v>
      </c>
      <c r="N75" s="17">
        <v>0.7</v>
      </c>
      <c r="O75" s="12">
        <f t="shared" si="2"/>
        <v>0.7</v>
      </c>
      <c r="P75" s="12">
        <v>260</v>
      </c>
      <c r="Q75" s="14">
        <f t="shared" si="3"/>
        <v>-3.8461538461538463</v>
      </c>
    </row>
    <row r="76" spans="2:17" ht="58.2" thickBot="1" x14ac:dyDescent="0.35">
      <c r="B76" s="16" t="s">
        <v>82</v>
      </c>
      <c r="C76" s="17">
        <v>290</v>
      </c>
      <c r="D76" s="17">
        <v>28.248100000000001</v>
      </c>
      <c r="E76" s="17">
        <v>0</v>
      </c>
      <c r="F76" s="17">
        <v>320</v>
      </c>
      <c r="G76" s="17">
        <v>28.7698</v>
      </c>
      <c r="H76" s="17">
        <v>0.01</v>
      </c>
      <c r="I76" s="17">
        <v>9.3800000000000008</v>
      </c>
      <c r="J76" s="21">
        <v>320</v>
      </c>
      <c r="K76" s="22">
        <v>28.7698</v>
      </c>
      <c r="L76" s="22">
        <v>34.643999999999998</v>
      </c>
      <c r="M76" s="22">
        <v>0</v>
      </c>
      <c r="N76" s="22">
        <v>1</v>
      </c>
      <c r="O76" s="23" t="b">
        <f t="shared" si="2"/>
        <v>0</v>
      </c>
      <c r="P76" s="23">
        <v>320</v>
      </c>
      <c r="Q76" s="24">
        <f t="shared" si="3"/>
        <v>0</v>
      </c>
    </row>
    <row r="77" spans="2:17" ht="58.2" thickBot="1" x14ac:dyDescent="0.35">
      <c r="B77" s="16" t="s">
        <v>83</v>
      </c>
      <c r="C77" s="17">
        <v>370</v>
      </c>
      <c r="D77" s="17">
        <v>34.796199999999999</v>
      </c>
      <c r="E77" s="17">
        <v>0</v>
      </c>
      <c r="F77" s="17">
        <v>390</v>
      </c>
      <c r="G77" s="17">
        <v>34.933399999999999</v>
      </c>
      <c r="H77" s="17">
        <v>0.01</v>
      </c>
      <c r="I77" s="17">
        <v>5.13</v>
      </c>
      <c r="J77" s="21">
        <v>390</v>
      </c>
      <c r="K77" s="22">
        <v>34.933399999999999</v>
      </c>
      <c r="L77" s="22">
        <v>35.551000000000002</v>
      </c>
      <c r="M77" s="22">
        <v>0</v>
      </c>
      <c r="N77" s="22">
        <v>1</v>
      </c>
      <c r="O77" s="23" t="b">
        <f t="shared" si="2"/>
        <v>0</v>
      </c>
      <c r="P77" s="23">
        <v>390</v>
      </c>
      <c r="Q77" s="24">
        <f t="shared" si="3"/>
        <v>0</v>
      </c>
    </row>
    <row r="78" spans="2:17" ht="58.2" thickBot="1" x14ac:dyDescent="0.35">
      <c r="B78" s="16" t="s">
        <v>84</v>
      </c>
      <c r="C78" s="17">
        <v>370</v>
      </c>
      <c r="D78" s="17">
        <v>34.796199999999999</v>
      </c>
      <c r="E78" s="17">
        <v>0</v>
      </c>
      <c r="F78" s="17">
        <v>400</v>
      </c>
      <c r="G78" s="17">
        <v>38.044400000000003</v>
      </c>
      <c r="H78" s="17">
        <v>0.01</v>
      </c>
      <c r="I78" s="17">
        <v>7.5</v>
      </c>
      <c r="J78" s="18">
        <v>410</v>
      </c>
      <c r="K78" s="17">
        <v>39.846800000000002</v>
      </c>
      <c r="L78" s="17">
        <v>36.634</v>
      </c>
      <c r="M78" s="17">
        <v>2.44</v>
      </c>
      <c r="N78" s="17">
        <v>0.4</v>
      </c>
      <c r="O78" s="12">
        <f t="shared" si="2"/>
        <v>0.4</v>
      </c>
      <c r="P78" s="12">
        <v>430</v>
      </c>
      <c r="Q78" s="14">
        <f t="shared" si="3"/>
        <v>-4.6511627906976747</v>
      </c>
    </row>
    <row r="79" spans="2:17" ht="58.2" thickBot="1" x14ac:dyDescent="0.35">
      <c r="B79" s="16" t="s">
        <v>85</v>
      </c>
      <c r="C79" s="17">
        <v>420</v>
      </c>
      <c r="D79" s="17">
        <v>43.454599999999999</v>
      </c>
      <c r="E79" s="17">
        <v>0.01</v>
      </c>
      <c r="F79" s="17">
        <v>450</v>
      </c>
      <c r="G79" s="17">
        <v>43.976399999999998</v>
      </c>
      <c r="H79" s="17">
        <v>0.02</v>
      </c>
      <c r="I79" s="17">
        <v>6.67</v>
      </c>
      <c r="J79" s="18">
        <v>450</v>
      </c>
      <c r="K79" s="17">
        <v>43.976399999999998</v>
      </c>
      <c r="L79" s="17">
        <v>37.335999999999999</v>
      </c>
      <c r="M79" s="17">
        <v>0</v>
      </c>
      <c r="N79" s="17">
        <v>1</v>
      </c>
      <c r="O79" s="12" t="b">
        <f t="shared" si="2"/>
        <v>0</v>
      </c>
      <c r="P79" s="12">
        <v>470</v>
      </c>
      <c r="Q79" s="14">
        <f t="shared" si="3"/>
        <v>-4.2553191489361701</v>
      </c>
    </row>
    <row r="80" spans="2:17" ht="58.2" thickBot="1" x14ac:dyDescent="0.35">
      <c r="B80" s="16" t="s">
        <v>86</v>
      </c>
      <c r="C80" s="17">
        <v>420</v>
      </c>
      <c r="D80" s="17">
        <v>43.454599999999999</v>
      </c>
      <c r="E80" s="17">
        <v>0.01</v>
      </c>
      <c r="F80" s="17">
        <v>470</v>
      </c>
      <c r="G80" s="17">
        <v>49.573799999999999</v>
      </c>
      <c r="H80" s="17">
        <v>0.02</v>
      </c>
      <c r="I80" s="17">
        <v>10.64</v>
      </c>
      <c r="J80" s="18">
        <v>470</v>
      </c>
      <c r="K80" s="17">
        <v>49.573799999999999</v>
      </c>
      <c r="L80" s="17">
        <v>39.411999999999999</v>
      </c>
      <c r="M80" s="17">
        <v>0</v>
      </c>
      <c r="N80" s="17">
        <v>1</v>
      </c>
      <c r="O80" s="12" t="b">
        <f t="shared" si="2"/>
        <v>0</v>
      </c>
      <c r="P80" s="12">
        <v>520</v>
      </c>
      <c r="Q80" s="14">
        <f t="shared" si="3"/>
        <v>-9.615384615384615</v>
      </c>
    </row>
    <row r="81" spans="2:18" ht="58.2" thickBot="1" x14ac:dyDescent="0.35">
      <c r="B81" s="16" t="s">
        <v>87</v>
      </c>
      <c r="C81" s="17">
        <v>440</v>
      </c>
      <c r="D81" s="17">
        <v>52.347799999999999</v>
      </c>
      <c r="E81" s="17">
        <v>0.01</v>
      </c>
      <c r="F81" s="17">
        <v>470</v>
      </c>
      <c r="G81" s="17">
        <v>54.961199999999998</v>
      </c>
      <c r="H81" s="17">
        <v>0.02</v>
      </c>
      <c r="I81" s="17">
        <v>6.38</v>
      </c>
      <c r="J81" s="18">
        <v>490</v>
      </c>
      <c r="K81" s="17">
        <v>54.303199999999997</v>
      </c>
      <c r="L81" s="17">
        <v>40.981999999999999</v>
      </c>
      <c r="M81" s="17">
        <v>4.08</v>
      </c>
      <c r="N81" s="17">
        <v>0.4</v>
      </c>
      <c r="O81" s="12">
        <f t="shared" si="2"/>
        <v>0.4</v>
      </c>
      <c r="P81" s="12">
        <v>550</v>
      </c>
      <c r="Q81" s="14">
        <f t="shared" si="3"/>
        <v>-10.909090909090908</v>
      </c>
    </row>
    <row r="82" spans="2:18" ht="58.2" thickBot="1" x14ac:dyDescent="0.35">
      <c r="B82" s="16" t="s">
        <v>88</v>
      </c>
      <c r="C82" s="17">
        <v>460</v>
      </c>
      <c r="D82" s="17">
        <v>55.6265</v>
      </c>
      <c r="E82" s="17">
        <v>0.01</v>
      </c>
      <c r="F82" s="17">
        <v>490</v>
      </c>
      <c r="G82" s="17">
        <v>58.874699999999997</v>
      </c>
      <c r="H82" s="17">
        <v>0.02</v>
      </c>
      <c r="I82" s="17">
        <v>6.12</v>
      </c>
      <c r="J82" s="18">
        <v>530</v>
      </c>
      <c r="K82" s="17">
        <v>59.709499999999998</v>
      </c>
      <c r="L82" s="17">
        <v>41.155999999999999</v>
      </c>
      <c r="M82" s="17">
        <v>7.55</v>
      </c>
      <c r="N82" s="17">
        <v>1</v>
      </c>
      <c r="O82" s="12">
        <f t="shared" si="2"/>
        <v>1</v>
      </c>
      <c r="P82" s="12">
        <v>580</v>
      </c>
      <c r="Q82" s="14">
        <f t="shared" si="3"/>
        <v>-8.6206896551724146</v>
      </c>
    </row>
    <row r="83" spans="2:18" ht="58.2" thickBot="1" x14ac:dyDescent="0.35">
      <c r="B83" s="16" t="s">
        <v>89</v>
      </c>
      <c r="C83" s="17">
        <v>500</v>
      </c>
      <c r="D83" s="17">
        <v>63.419499999999999</v>
      </c>
      <c r="E83" s="17">
        <v>0.01</v>
      </c>
      <c r="F83" s="17">
        <v>530</v>
      </c>
      <c r="G83" s="17">
        <v>63.941299999999998</v>
      </c>
      <c r="H83" s="17">
        <v>0.02</v>
      </c>
      <c r="I83" s="17">
        <v>5.66</v>
      </c>
      <c r="J83" s="18">
        <v>550</v>
      </c>
      <c r="K83" s="17">
        <v>64.608699999999999</v>
      </c>
      <c r="L83" s="17">
        <v>41.503999999999998</v>
      </c>
      <c r="M83" s="17">
        <v>3.64</v>
      </c>
      <c r="N83" s="17">
        <v>0.6</v>
      </c>
      <c r="O83" s="12">
        <f t="shared" si="2"/>
        <v>0.6</v>
      </c>
      <c r="P83" s="12">
        <v>610</v>
      </c>
      <c r="Q83" s="14">
        <f t="shared" si="3"/>
        <v>-9.8360655737704921</v>
      </c>
    </row>
    <row r="84" spans="2:18" ht="58.2" thickBot="1" x14ac:dyDescent="0.35">
      <c r="B84" s="16" t="s">
        <v>90</v>
      </c>
      <c r="C84" s="17">
        <v>530</v>
      </c>
      <c r="D84" s="17">
        <v>68.414500000000004</v>
      </c>
      <c r="E84" s="17">
        <v>0</v>
      </c>
      <c r="F84" s="17">
        <v>560</v>
      </c>
      <c r="G84" s="17">
        <v>68.936300000000003</v>
      </c>
      <c r="H84" s="17">
        <v>0.02</v>
      </c>
      <c r="I84" s="17">
        <v>5.36</v>
      </c>
      <c r="J84" s="18">
        <v>570</v>
      </c>
      <c r="K84" s="17">
        <v>69.839100000000002</v>
      </c>
      <c r="L84" s="17">
        <v>42.862000000000002</v>
      </c>
      <c r="M84" s="17">
        <v>1.75</v>
      </c>
      <c r="N84" s="17">
        <v>0.9</v>
      </c>
      <c r="O84" s="12">
        <f t="shared" si="2"/>
        <v>0.9</v>
      </c>
      <c r="P84" s="12">
        <v>640</v>
      </c>
      <c r="Q84" s="14">
        <f t="shared" si="3"/>
        <v>-10.9375</v>
      </c>
    </row>
    <row r="85" spans="2:18" ht="58.2" thickBot="1" x14ac:dyDescent="0.35">
      <c r="B85" s="16" t="s">
        <v>91</v>
      </c>
      <c r="C85" s="17">
        <v>550</v>
      </c>
      <c r="D85" s="17">
        <v>72.993799999999993</v>
      </c>
      <c r="E85" s="17">
        <v>0.01</v>
      </c>
      <c r="F85" s="17">
        <v>580</v>
      </c>
      <c r="G85" s="17">
        <v>73.515600000000006</v>
      </c>
      <c r="H85" s="17">
        <v>0.02</v>
      </c>
      <c r="I85" s="17">
        <v>5.17</v>
      </c>
      <c r="J85" s="18">
        <v>600</v>
      </c>
      <c r="K85" s="17">
        <v>74.524000000000001</v>
      </c>
      <c r="L85" s="17">
        <v>43.220999999999997</v>
      </c>
      <c r="M85" s="17">
        <v>3.33</v>
      </c>
      <c r="N85" s="17">
        <v>0.7</v>
      </c>
      <c r="O85" s="12">
        <f t="shared" si="2"/>
        <v>0.7</v>
      </c>
      <c r="P85" s="12">
        <v>670</v>
      </c>
      <c r="Q85" s="14">
        <f t="shared" si="3"/>
        <v>-10.447761194029852</v>
      </c>
    </row>
    <row r="86" spans="2:18" ht="58.2" thickBot="1" x14ac:dyDescent="0.35">
      <c r="B86" s="16" t="s">
        <v>92</v>
      </c>
      <c r="C86" s="17">
        <v>580</v>
      </c>
      <c r="D86" s="17">
        <v>78.894900000000007</v>
      </c>
      <c r="E86" s="17">
        <v>0</v>
      </c>
      <c r="F86" s="17">
        <v>610</v>
      </c>
      <c r="G86" s="17">
        <v>79.416600000000003</v>
      </c>
      <c r="H86" s="17">
        <v>0.02</v>
      </c>
      <c r="I86" s="17">
        <v>4.92</v>
      </c>
      <c r="J86" s="18">
        <v>640</v>
      </c>
      <c r="K86" s="17">
        <v>79.544799999999995</v>
      </c>
      <c r="L86" s="17">
        <v>43.838999999999999</v>
      </c>
      <c r="M86" s="17">
        <v>4.6900000000000004</v>
      </c>
      <c r="N86" s="17">
        <v>0.9</v>
      </c>
      <c r="O86" s="12">
        <f t="shared" si="2"/>
        <v>0.9</v>
      </c>
      <c r="P86" s="12">
        <v>710</v>
      </c>
      <c r="Q86" s="14">
        <f t="shared" si="3"/>
        <v>-9.8591549295774641</v>
      </c>
    </row>
    <row r="87" spans="2:18" ht="58.2" thickBot="1" x14ac:dyDescent="0.35">
      <c r="B87" s="16" t="s">
        <v>93</v>
      </c>
      <c r="C87" s="17">
        <v>600</v>
      </c>
      <c r="D87" s="17">
        <v>84.898899999999998</v>
      </c>
      <c r="E87" s="17">
        <v>0</v>
      </c>
      <c r="F87" s="17">
        <v>610</v>
      </c>
      <c r="G87" s="17">
        <v>84.917400000000001</v>
      </c>
      <c r="H87" s="17">
        <v>0.02</v>
      </c>
      <c r="I87" s="17">
        <v>1.64</v>
      </c>
      <c r="J87" s="18">
        <v>650</v>
      </c>
      <c r="K87" s="17">
        <v>83.906099999999995</v>
      </c>
      <c r="L87" s="17">
        <v>44.432000000000002</v>
      </c>
      <c r="M87" s="17">
        <v>6.15</v>
      </c>
      <c r="N87" s="17">
        <v>0.7</v>
      </c>
      <c r="O87" s="12">
        <f t="shared" si="2"/>
        <v>0.7</v>
      </c>
      <c r="P87" s="12">
        <v>740</v>
      </c>
      <c r="Q87" s="14">
        <f t="shared" si="3"/>
        <v>-12.162162162162161</v>
      </c>
    </row>
    <row r="88" spans="2:18" ht="58.2" thickBot="1" x14ac:dyDescent="0.35">
      <c r="B88" s="16" t="s">
        <v>94</v>
      </c>
      <c r="C88" s="17">
        <v>610</v>
      </c>
      <c r="D88" s="17">
        <v>89.464799999999997</v>
      </c>
      <c r="E88" s="17">
        <v>0</v>
      </c>
      <c r="F88" s="17">
        <v>640</v>
      </c>
      <c r="G88" s="17">
        <v>89.986599999999996</v>
      </c>
      <c r="H88" s="17">
        <v>0.02</v>
      </c>
      <c r="I88" s="17">
        <v>4.6900000000000004</v>
      </c>
      <c r="J88" s="18">
        <v>670</v>
      </c>
      <c r="K88" s="17">
        <v>89.898499999999999</v>
      </c>
      <c r="L88" s="17">
        <v>44.738999999999997</v>
      </c>
      <c r="M88" s="17">
        <v>4.4800000000000004</v>
      </c>
      <c r="N88" s="17">
        <v>0.7</v>
      </c>
      <c r="O88" s="12">
        <f t="shared" si="2"/>
        <v>0.7</v>
      </c>
      <c r="P88" s="12">
        <v>770</v>
      </c>
      <c r="Q88" s="14">
        <f t="shared" si="3"/>
        <v>-12.987012987012987</v>
      </c>
    </row>
    <row r="89" spans="2:18" ht="58.2" thickBot="1" x14ac:dyDescent="0.35">
      <c r="B89" s="16" t="s">
        <v>95</v>
      </c>
      <c r="C89" s="17">
        <v>660</v>
      </c>
      <c r="D89" s="17">
        <v>94.603099999999998</v>
      </c>
      <c r="E89" s="17">
        <v>0</v>
      </c>
      <c r="F89" s="17">
        <v>680</v>
      </c>
      <c r="G89" s="17">
        <v>94.740300000000005</v>
      </c>
      <c r="H89" s="17">
        <v>0.02</v>
      </c>
      <c r="I89" s="17">
        <v>2.94</v>
      </c>
      <c r="J89" s="18">
        <v>690</v>
      </c>
      <c r="K89" s="17">
        <v>93.877799999999993</v>
      </c>
      <c r="L89" s="17">
        <v>45.036999999999999</v>
      </c>
      <c r="M89" s="17">
        <v>1.45</v>
      </c>
      <c r="N89" s="17">
        <v>0.6</v>
      </c>
      <c r="O89" s="12">
        <f t="shared" si="2"/>
        <v>0.6</v>
      </c>
      <c r="P89" s="12">
        <v>790</v>
      </c>
      <c r="Q89" s="14">
        <f t="shared" si="3"/>
        <v>-12.658227848101266</v>
      </c>
    </row>
    <row r="90" spans="2:18" ht="58.2" thickBot="1" x14ac:dyDescent="0.35">
      <c r="B90" s="16" t="s">
        <v>96</v>
      </c>
      <c r="C90" s="17">
        <v>660</v>
      </c>
      <c r="D90" s="17">
        <v>94.603099999999998</v>
      </c>
      <c r="E90" s="17">
        <v>0</v>
      </c>
      <c r="F90" s="17">
        <v>700</v>
      </c>
      <c r="G90" s="17">
        <v>99.872399999999999</v>
      </c>
      <c r="H90" s="17">
        <v>0.22</v>
      </c>
      <c r="I90" s="17">
        <v>5.71</v>
      </c>
      <c r="J90" s="18">
        <v>720</v>
      </c>
      <c r="K90" s="17">
        <v>99.834900000000005</v>
      </c>
      <c r="L90" s="17">
        <v>52.551000000000002</v>
      </c>
      <c r="M90" s="17">
        <v>2.78</v>
      </c>
      <c r="N90" s="17">
        <v>0.9</v>
      </c>
      <c r="O90" s="12">
        <f t="shared" si="2"/>
        <v>0.9</v>
      </c>
      <c r="P90" s="12">
        <v>800</v>
      </c>
      <c r="Q90" s="14">
        <f t="shared" si="3"/>
        <v>-10</v>
      </c>
    </row>
    <row r="91" spans="2:18" ht="58.2" thickBot="1" x14ac:dyDescent="0.35">
      <c r="B91" s="16" t="s">
        <v>97</v>
      </c>
      <c r="C91" s="17">
        <v>700</v>
      </c>
      <c r="D91" s="17">
        <v>103.19199999999999</v>
      </c>
      <c r="E91" s="17">
        <v>0.01</v>
      </c>
      <c r="F91" s="17">
        <v>730</v>
      </c>
      <c r="G91" s="17">
        <v>103.7137</v>
      </c>
      <c r="H91" s="17">
        <v>0.02</v>
      </c>
      <c r="I91" s="17">
        <v>4.1100000000000003</v>
      </c>
      <c r="J91" s="18">
        <v>740</v>
      </c>
      <c r="K91" s="17">
        <v>104.08199999999999</v>
      </c>
      <c r="L91" s="17">
        <v>52.603000000000002</v>
      </c>
      <c r="M91" s="17">
        <v>1.35</v>
      </c>
      <c r="N91" s="17">
        <v>0.4</v>
      </c>
      <c r="O91" s="12">
        <f t="shared" si="2"/>
        <v>0.4</v>
      </c>
      <c r="P91" s="12">
        <v>800</v>
      </c>
      <c r="Q91" s="14">
        <f t="shared" si="3"/>
        <v>-7.5</v>
      </c>
    </row>
    <row r="92" spans="2:18" ht="58.2" thickBot="1" x14ac:dyDescent="0.35">
      <c r="B92" s="16" t="s">
        <v>98</v>
      </c>
      <c r="C92" s="17">
        <v>700</v>
      </c>
      <c r="D92" s="17">
        <v>103.19199999999999</v>
      </c>
      <c r="E92" s="17">
        <v>0</v>
      </c>
      <c r="F92" s="17">
        <v>740</v>
      </c>
      <c r="G92" s="17">
        <v>108.46129999999999</v>
      </c>
      <c r="H92" s="17">
        <v>0.02</v>
      </c>
      <c r="I92" s="17">
        <v>5.41</v>
      </c>
      <c r="J92" s="18">
        <v>760</v>
      </c>
      <c r="K92" s="17">
        <v>109.98350000000001</v>
      </c>
      <c r="L92" s="17">
        <v>44.396999999999998</v>
      </c>
      <c r="M92" s="17">
        <v>2.63</v>
      </c>
      <c r="N92" s="17">
        <v>0.8</v>
      </c>
      <c r="O92" s="12">
        <f t="shared" si="2"/>
        <v>0.8</v>
      </c>
      <c r="P92" s="12">
        <v>800</v>
      </c>
      <c r="Q92" s="14">
        <f t="shared" si="3"/>
        <v>-5</v>
      </c>
    </row>
    <row r="93" spans="2:18" ht="15" thickBot="1" x14ac:dyDescent="0.35">
      <c r="B93" s="16"/>
      <c r="C93" s="17"/>
      <c r="D93" s="17"/>
      <c r="E93" s="17"/>
      <c r="F93" s="17"/>
      <c r="G93" s="17"/>
      <c r="H93" s="17"/>
      <c r="I93" s="17"/>
      <c r="J93" s="18"/>
      <c r="K93" s="17"/>
      <c r="L93" s="17"/>
      <c r="M93" s="17"/>
      <c r="N93" s="17"/>
      <c r="O93" s="17">
        <f>_xlfn.MODE.SNGL(O4:O92)</f>
        <v>0.8</v>
      </c>
      <c r="Q93" s="14">
        <f>AVERAGE(Q4:Q92)</f>
        <v>-6.9143044586622393</v>
      </c>
    </row>
    <row r="94" spans="2:18" x14ac:dyDescent="0.3">
      <c r="L94" s="12">
        <f>SUM(L4:L93)</f>
        <v>6262.0420000000013</v>
      </c>
      <c r="M94" s="12">
        <f>AVERAGE(M4:M92)</f>
        <v>9.061460674157308</v>
      </c>
    </row>
    <row r="95" spans="2:18" x14ac:dyDescent="0.3">
      <c r="L95" s="12">
        <f>AVERAGE(L4:L92)</f>
        <v>70.360022471910128</v>
      </c>
    </row>
    <row r="96" spans="2:18" x14ac:dyDescent="0.3">
      <c r="L96" s="12" t="s">
        <v>99</v>
      </c>
      <c r="M96" s="12" t="s">
        <v>104</v>
      </c>
      <c r="N96" s="12" t="s">
        <v>100</v>
      </c>
      <c r="O96" s="12" t="s">
        <v>101</v>
      </c>
      <c r="P96" s="12" t="s">
        <v>103</v>
      </c>
      <c r="Q96" s="12" t="s">
        <v>1</v>
      </c>
      <c r="R96" s="12" t="s">
        <v>102</v>
      </c>
    </row>
    <row r="97" spans="12:18" x14ac:dyDescent="0.3">
      <c r="L97" s="14">
        <v>2</v>
      </c>
      <c r="M97" s="14">
        <f>M94</f>
        <v>9.061460674157308</v>
      </c>
      <c r="N97" s="14">
        <f>Q93</f>
        <v>-6.9143044586622393</v>
      </c>
      <c r="O97" s="14">
        <f>COUNTIF(Q4:Q92,"=0")</f>
        <v>13</v>
      </c>
      <c r="P97" s="14">
        <f>O93</f>
        <v>0.8</v>
      </c>
      <c r="Q97" s="14">
        <f>L94</f>
        <v>6262.0420000000013</v>
      </c>
      <c r="R97" s="14">
        <f>L95</f>
        <v>70.360022471910128</v>
      </c>
    </row>
  </sheetData>
  <mergeCells count="3">
    <mergeCell ref="C2:E2"/>
    <mergeCell ref="F2:I2"/>
    <mergeCell ref="J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7"/>
  <sheetViews>
    <sheetView workbookViewId="0">
      <selection sqref="A1:XFD1048576"/>
    </sheetView>
  </sheetViews>
  <sheetFormatPr baseColWidth="10" defaultRowHeight="14.4" x14ac:dyDescent="0.3"/>
  <cols>
    <col min="1" max="9" width="11.5546875" style="12"/>
    <col min="10" max="10" width="11.44140625" style="13"/>
    <col min="11" max="16" width="11.5546875" style="12"/>
    <col min="17" max="17" width="11.44140625" style="14"/>
    <col min="18" max="16384" width="11.5546875" style="12"/>
  </cols>
  <sheetData>
    <row r="1" spans="2:17" ht="15" thickBot="1" x14ac:dyDescent="0.35"/>
    <row r="2" spans="2:17" ht="15.75" customHeight="1" thickBot="1" x14ac:dyDescent="0.35">
      <c r="B2" s="15"/>
      <c r="C2" s="32" t="s">
        <v>2</v>
      </c>
      <c r="D2" s="33"/>
      <c r="E2" s="34"/>
      <c r="F2" s="32" t="s">
        <v>3</v>
      </c>
      <c r="G2" s="33"/>
      <c r="H2" s="33"/>
      <c r="I2" s="34"/>
      <c r="J2" s="32" t="s">
        <v>4</v>
      </c>
      <c r="K2" s="33"/>
      <c r="L2" s="33"/>
      <c r="M2" s="33"/>
      <c r="N2" s="34"/>
    </row>
    <row r="3" spans="2:17" ht="29.4" thickBot="1" x14ac:dyDescent="0.35">
      <c r="B3" s="16" t="s">
        <v>0</v>
      </c>
      <c r="C3" s="17" t="s">
        <v>5</v>
      </c>
      <c r="D3" s="17" t="s">
        <v>6</v>
      </c>
      <c r="E3" s="17" t="s">
        <v>7</v>
      </c>
      <c r="F3" s="17" t="s">
        <v>5</v>
      </c>
      <c r="G3" s="17" t="s">
        <v>6</v>
      </c>
      <c r="H3" s="17" t="s">
        <v>7</v>
      </c>
      <c r="I3" s="17" t="s">
        <v>8</v>
      </c>
      <c r="J3" s="18" t="s">
        <v>5</v>
      </c>
      <c r="K3" s="17" t="s">
        <v>6</v>
      </c>
      <c r="L3" s="17" t="s">
        <v>7</v>
      </c>
      <c r="M3" s="17" t="s">
        <v>8</v>
      </c>
      <c r="N3" s="17" t="s">
        <v>9</v>
      </c>
    </row>
    <row r="4" spans="2:17" ht="29.4" thickBot="1" x14ac:dyDescent="0.35">
      <c r="B4" s="15" t="s">
        <v>10</v>
      </c>
      <c r="C4" s="19">
        <v>36</v>
      </c>
      <c r="D4" s="19">
        <v>14.9985</v>
      </c>
      <c r="E4" s="19">
        <v>0.03</v>
      </c>
      <c r="F4" s="19">
        <v>78</v>
      </c>
      <c r="G4" s="19">
        <v>14.901</v>
      </c>
      <c r="H4" s="19">
        <v>0.09</v>
      </c>
      <c r="I4" s="19">
        <v>53.85</v>
      </c>
      <c r="J4" s="20">
        <v>78</v>
      </c>
      <c r="K4" s="19">
        <v>14.901</v>
      </c>
      <c r="L4" s="19">
        <v>79.710999999999999</v>
      </c>
      <c r="M4" s="19">
        <v>0</v>
      </c>
      <c r="N4" s="19">
        <v>1</v>
      </c>
      <c r="O4" s="12" t="b">
        <f>IF(M4&gt;0,N4)</f>
        <v>0</v>
      </c>
      <c r="P4" s="12">
        <v>96</v>
      </c>
      <c r="Q4" s="14">
        <f>(J4-P4)*100/P4</f>
        <v>-18.75</v>
      </c>
    </row>
    <row r="5" spans="2:17" ht="29.4" thickBot="1" x14ac:dyDescent="0.35">
      <c r="B5" s="16" t="s">
        <v>11</v>
      </c>
      <c r="C5" s="17">
        <v>186</v>
      </c>
      <c r="D5" s="17">
        <v>19.798999999999999</v>
      </c>
      <c r="E5" s="17">
        <v>0</v>
      </c>
      <c r="F5" s="17">
        <v>294</v>
      </c>
      <c r="G5" s="17">
        <v>19.798999999999999</v>
      </c>
      <c r="H5" s="17">
        <v>0.02</v>
      </c>
      <c r="I5" s="17">
        <v>36.729999999999997</v>
      </c>
      <c r="J5" s="21">
        <v>294</v>
      </c>
      <c r="K5" s="22">
        <v>19.798999999999999</v>
      </c>
      <c r="L5" s="22">
        <v>54.582000000000001</v>
      </c>
      <c r="M5" s="22">
        <v>0</v>
      </c>
      <c r="N5" s="22">
        <v>1</v>
      </c>
      <c r="O5" s="23" t="b">
        <f t="shared" ref="O5:O68" si="0">IF(M5&gt;0,N5)</f>
        <v>0</v>
      </c>
      <c r="P5" s="23">
        <v>294</v>
      </c>
      <c r="Q5" s="24">
        <f t="shared" ref="Q5:Q68" si="1">(J5-P5)*100/P5</f>
        <v>0</v>
      </c>
    </row>
    <row r="6" spans="2:17" ht="29.4" thickBot="1" x14ac:dyDescent="0.35">
      <c r="B6" s="16" t="s">
        <v>12</v>
      </c>
      <c r="C6" s="17">
        <v>282</v>
      </c>
      <c r="D6" s="17">
        <v>24.627400000000002</v>
      </c>
      <c r="E6" s="17">
        <v>0.01</v>
      </c>
      <c r="F6" s="17">
        <v>390</v>
      </c>
      <c r="G6" s="17">
        <v>24.627400000000002</v>
      </c>
      <c r="H6" s="17">
        <v>0.04</v>
      </c>
      <c r="I6" s="17">
        <v>27.69</v>
      </c>
      <c r="J6" s="21">
        <v>390</v>
      </c>
      <c r="K6" s="22">
        <v>24.627400000000002</v>
      </c>
      <c r="L6" s="22">
        <v>64.5</v>
      </c>
      <c r="M6" s="22">
        <v>0</v>
      </c>
      <c r="N6" s="22">
        <v>1</v>
      </c>
      <c r="O6" s="23" t="b">
        <f t="shared" si="0"/>
        <v>0</v>
      </c>
      <c r="P6" s="23">
        <v>390</v>
      </c>
      <c r="Q6" s="24">
        <f t="shared" si="1"/>
        <v>0</v>
      </c>
    </row>
    <row r="7" spans="2:17" ht="29.4" thickBot="1" x14ac:dyDescent="0.35">
      <c r="B7" s="16" t="s">
        <v>13</v>
      </c>
      <c r="C7" s="17">
        <v>360</v>
      </c>
      <c r="D7" s="17">
        <v>29.4558</v>
      </c>
      <c r="E7" s="17">
        <v>0.02</v>
      </c>
      <c r="F7" s="17">
        <v>468</v>
      </c>
      <c r="G7" s="17">
        <v>29.4558</v>
      </c>
      <c r="H7" s="17">
        <v>0.05</v>
      </c>
      <c r="I7" s="17">
        <v>23.08</v>
      </c>
      <c r="J7" s="18">
        <v>468</v>
      </c>
      <c r="K7" s="17">
        <v>29.4558</v>
      </c>
      <c r="L7" s="17">
        <v>76.403999999999996</v>
      </c>
      <c r="M7" s="17">
        <v>0</v>
      </c>
      <c r="N7" s="17">
        <v>1</v>
      </c>
      <c r="O7" s="12" t="b">
        <f t="shared" si="0"/>
        <v>0</v>
      </c>
      <c r="P7" s="12">
        <v>474</v>
      </c>
      <c r="Q7" s="14">
        <f t="shared" si="1"/>
        <v>-1.2658227848101267</v>
      </c>
    </row>
    <row r="8" spans="2:17" ht="29.4" thickBot="1" x14ac:dyDescent="0.35">
      <c r="B8" s="16" t="s">
        <v>14</v>
      </c>
      <c r="C8" s="17">
        <v>414</v>
      </c>
      <c r="D8" s="17">
        <v>34.797499999999999</v>
      </c>
      <c r="E8" s="17">
        <v>0.02</v>
      </c>
      <c r="F8" s="17">
        <v>468</v>
      </c>
      <c r="G8" s="17">
        <v>34.797499999999999</v>
      </c>
      <c r="H8" s="17">
        <v>0.06</v>
      </c>
      <c r="I8" s="17">
        <v>11.54</v>
      </c>
      <c r="J8" s="18">
        <v>504</v>
      </c>
      <c r="K8" s="17">
        <v>34.284300000000002</v>
      </c>
      <c r="L8" s="17">
        <v>88.816000000000003</v>
      </c>
      <c r="M8" s="17">
        <v>7.14</v>
      </c>
      <c r="N8" s="17">
        <v>0.5</v>
      </c>
      <c r="O8" s="12">
        <f t="shared" si="0"/>
        <v>0.5</v>
      </c>
      <c r="P8" s="12">
        <v>570</v>
      </c>
      <c r="Q8" s="14">
        <f t="shared" si="1"/>
        <v>-11.578947368421053</v>
      </c>
    </row>
    <row r="9" spans="2:17" ht="29.4" thickBot="1" x14ac:dyDescent="0.35">
      <c r="B9" s="16" t="s">
        <v>15</v>
      </c>
      <c r="C9" s="17">
        <v>540</v>
      </c>
      <c r="D9" s="17">
        <v>39.597999999999999</v>
      </c>
      <c r="E9" s="17">
        <v>0.01</v>
      </c>
      <c r="F9" s="17">
        <v>594</v>
      </c>
      <c r="G9" s="17">
        <v>39.597999999999999</v>
      </c>
      <c r="H9" s="17">
        <v>0.04</v>
      </c>
      <c r="I9" s="17">
        <v>9.09</v>
      </c>
      <c r="J9" s="18">
        <v>618</v>
      </c>
      <c r="K9" s="17">
        <v>39.941099999999999</v>
      </c>
      <c r="L9" s="17">
        <v>101.55800000000001</v>
      </c>
      <c r="M9" s="17">
        <v>3.88</v>
      </c>
      <c r="N9" s="17">
        <v>0.3</v>
      </c>
      <c r="O9" s="12">
        <f t="shared" si="0"/>
        <v>0.3</v>
      </c>
      <c r="P9" s="12">
        <v>714</v>
      </c>
      <c r="Q9" s="14">
        <f t="shared" si="1"/>
        <v>-13.445378151260504</v>
      </c>
    </row>
    <row r="10" spans="2:17" ht="29.4" thickBot="1" x14ac:dyDescent="0.35">
      <c r="B10" s="16" t="s">
        <v>16</v>
      </c>
      <c r="C10" s="17">
        <v>600</v>
      </c>
      <c r="D10" s="17">
        <v>44.426400000000001</v>
      </c>
      <c r="E10" s="17">
        <v>0.02</v>
      </c>
      <c r="F10" s="17">
        <v>606</v>
      </c>
      <c r="G10" s="17">
        <v>44.014699999999998</v>
      </c>
      <c r="H10" s="17">
        <v>5.15</v>
      </c>
      <c r="I10" s="17">
        <v>0.99</v>
      </c>
      <c r="J10" s="18">
        <v>768</v>
      </c>
      <c r="K10" s="17">
        <v>44.426400000000001</v>
      </c>
      <c r="L10" s="17">
        <v>114.95399999999999</v>
      </c>
      <c r="M10" s="17">
        <v>21.09</v>
      </c>
      <c r="N10" s="17">
        <v>0</v>
      </c>
      <c r="O10" s="12">
        <f t="shared" si="0"/>
        <v>0</v>
      </c>
      <c r="P10" s="12">
        <v>816</v>
      </c>
      <c r="Q10" s="14">
        <f t="shared" si="1"/>
        <v>-5.882352941176471</v>
      </c>
    </row>
    <row r="11" spans="2:17" ht="29.4" thickBot="1" x14ac:dyDescent="0.35">
      <c r="B11" s="16" t="s">
        <v>17</v>
      </c>
      <c r="C11" s="17">
        <v>678</v>
      </c>
      <c r="D11" s="17">
        <v>49.831299999999999</v>
      </c>
      <c r="E11" s="17">
        <v>0.01</v>
      </c>
      <c r="F11" s="17">
        <v>732</v>
      </c>
      <c r="G11" s="17">
        <v>49.831299999999999</v>
      </c>
      <c r="H11" s="17">
        <v>0.06</v>
      </c>
      <c r="I11" s="17">
        <v>7.38</v>
      </c>
      <c r="J11" s="18">
        <v>852</v>
      </c>
      <c r="K11" s="17">
        <v>49.831299999999999</v>
      </c>
      <c r="L11" s="17">
        <v>117.586</v>
      </c>
      <c r="M11" s="17">
        <v>14.08</v>
      </c>
      <c r="N11" s="17">
        <v>0</v>
      </c>
      <c r="O11" s="12">
        <f t="shared" si="0"/>
        <v>0</v>
      </c>
      <c r="P11" s="12">
        <v>900</v>
      </c>
      <c r="Q11" s="14">
        <f t="shared" si="1"/>
        <v>-5.333333333333333</v>
      </c>
    </row>
    <row r="12" spans="2:17" ht="29.4" thickBot="1" x14ac:dyDescent="0.35">
      <c r="B12" s="16" t="s">
        <v>18</v>
      </c>
      <c r="C12" s="17">
        <v>738</v>
      </c>
      <c r="D12" s="17">
        <v>53.740099999999998</v>
      </c>
      <c r="E12" s="17">
        <v>0.01</v>
      </c>
      <c r="F12" s="17">
        <v>792</v>
      </c>
      <c r="G12" s="17">
        <v>54.911700000000003</v>
      </c>
      <c r="H12" s="17">
        <v>7.0000000000000007E-2</v>
      </c>
      <c r="I12" s="17">
        <v>6.82</v>
      </c>
      <c r="J12" s="18">
        <v>942</v>
      </c>
      <c r="K12" s="17">
        <v>53.740099999999998</v>
      </c>
      <c r="L12" s="17">
        <v>122.922</v>
      </c>
      <c r="M12" s="17">
        <v>15.92</v>
      </c>
      <c r="N12" s="17">
        <v>0</v>
      </c>
      <c r="O12" s="12">
        <f t="shared" si="0"/>
        <v>0</v>
      </c>
      <c r="P12" s="12">
        <v>984</v>
      </c>
      <c r="Q12" s="14">
        <f t="shared" si="1"/>
        <v>-4.2682926829268295</v>
      </c>
    </row>
    <row r="13" spans="2:17" ht="29.4" thickBot="1" x14ac:dyDescent="0.35">
      <c r="B13" s="16" t="s">
        <v>19</v>
      </c>
      <c r="C13" s="17">
        <v>780</v>
      </c>
      <c r="D13" s="17">
        <v>59.904899999999998</v>
      </c>
      <c r="E13" s="17">
        <v>0.02</v>
      </c>
      <c r="F13" s="17">
        <v>822</v>
      </c>
      <c r="G13" s="17">
        <v>59.960299999999997</v>
      </c>
      <c r="H13" s="17">
        <v>0.11</v>
      </c>
      <c r="I13" s="17">
        <v>5.1100000000000003</v>
      </c>
      <c r="J13" s="18">
        <v>1026</v>
      </c>
      <c r="K13" s="17">
        <v>59.396999999999998</v>
      </c>
      <c r="L13" s="17">
        <v>127.46899999999999</v>
      </c>
      <c r="M13" s="17">
        <v>19.88</v>
      </c>
      <c r="N13" s="17">
        <v>0</v>
      </c>
      <c r="O13" s="12">
        <f t="shared" si="0"/>
        <v>0</v>
      </c>
      <c r="P13" s="12">
        <v>1044</v>
      </c>
      <c r="Q13" s="14">
        <f t="shared" si="1"/>
        <v>-1.7241379310344827</v>
      </c>
    </row>
    <row r="14" spans="2:17" ht="29.4" thickBot="1" x14ac:dyDescent="0.35">
      <c r="B14" s="16" t="s">
        <v>20</v>
      </c>
      <c r="C14" s="17">
        <v>900</v>
      </c>
      <c r="D14" s="17">
        <v>64.225399999999993</v>
      </c>
      <c r="E14" s="17">
        <v>0.02</v>
      </c>
      <c r="F14" s="17">
        <v>918</v>
      </c>
      <c r="G14" s="17">
        <v>64.225399999999993</v>
      </c>
      <c r="H14" s="17">
        <v>7.0000000000000007E-2</v>
      </c>
      <c r="I14" s="17">
        <v>1.96</v>
      </c>
      <c r="J14" s="18">
        <v>1080</v>
      </c>
      <c r="K14" s="17">
        <v>64.225399999999993</v>
      </c>
      <c r="L14" s="17">
        <v>130.38999999999999</v>
      </c>
      <c r="M14" s="17">
        <v>15</v>
      </c>
      <c r="N14" s="17">
        <v>0.1</v>
      </c>
      <c r="O14" s="12">
        <f t="shared" si="0"/>
        <v>0.1</v>
      </c>
      <c r="P14" s="12">
        <v>1116</v>
      </c>
      <c r="Q14" s="14">
        <f t="shared" si="1"/>
        <v>-3.225806451612903</v>
      </c>
    </row>
    <row r="15" spans="2:17" ht="29.4" thickBot="1" x14ac:dyDescent="0.35">
      <c r="B15" s="16" t="s">
        <v>21</v>
      </c>
      <c r="C15" s="17">
        <v>1056</v>
      </c>
      <c r="D15" s="17">
        <v>69.882300000000001</v>
      </c>
      <c r="E15" s="17">
        <v>0.01</v>
      </c>
      <c r="F15" s="17">
        <v>1074</v>
      </c>
      <c r="G15" s="17">
        <v>69.882300000000001</v>
      </c>
      <c r="H15" s="17">
        <v>0.06</v>
      </c>
      <c r="I15" s="17">
        <v>1.68</v>
      </c>
      <c r="J15" s="18">
        <v>1134</v>
      </c>
      <c r="K15" s="17">
        <v>69.053799999999995</v>
      </c>
      <c r="L15" s="17">
        <v>135.60300000000001</v>
      </c>
      <c r="M15" s="17">
        <v>5.29</v>
      </c>
      <c r="N15" s="17">
        <v>0.2</v>
      </c>
      <c r="O15" s="12">
        <f t="shared" si="0"/>
        <v>0.2</v>
      </c>
      <c r="P15" s="12">
        <v>1176</v>
      </c>
      <c r="Q15" s="14">
        <f t="shared" si="1"/>
        <v>-3.5714285714285716</v>
      </c>
    </row>
    <row r="16" spans="2:17" ht="29.4" thickBot="1" x14ac:dyDescent="0.35">
      <c r="B16" s="16" t="s">
        <v>22</v>
      </c>
      <c r="C16" s="17">
        <v>1104</v>
      </c>
      <c r="D16" s="17">
        <v>74.710700000000003</v>
      </c>
      <c r="E16" s="17">
        <v>0.01</v>
      </c>
      <c r="F16" s="17">
        <v>1122</v>
      </c>
      <c r="G16" s="17">
        <v>74.710700000000003</v>
      </c>
      <c r="H16" s="17">
        <v>0.05</v>
      </c>
      <c r="I16" s="17">
        <v>1.6</v>
      </c>
      <c r="J16" s="18">
        <v>1152</v>
      </c>
      <c r="K16" s="17">
        <v>73.630300000000005</v>
      </c>
      <c r="L16" s="17">
        <v>141.96799999999999</v>
      </c>
      <c r="M16" s="17">
        <v>2.6</v>
      </c>
      <c r="N16" s="17">
        <v>0.3</v>
      </c>
      <c r="O16" s="12">
        <f t="shared" si="0"/>
        <v>0.3</v>
      </c>
      <c r="P16" s="12">
        <v>1224</v>
      </c>
      <c r="Q16" s="14">
        <f t="shared" si="1"/>
        <v>-5.882352941176471</v>
      </c>
    </row>
    <row r="17" spans="2:17" ht="29.4" thickBot="1" x14ac:dyDescent="0.35">
      <c r="B17" s="16" t="s">
        <v>23</v>
      </c>
      <c r="C17" s="17">
        <v>1128</v>
      </c>
      <c r="D17" s="17">
        <v>78.367500000000007</v>
      </c>
      <c r="E17" s="17">
        <v>0.01</v>
      </c>
      <c r="F17" s="17">
        <v>1152</v>
      </c>
      <c r="G17" s="17">
        <v>79.781700000000001</v>
      </c>
      <c r="H17" s="17">
        <v>7.0000000000000007E-2</v>
      </c>
      <c r="I17" s="17">
        <v>2.08</v>
      </c>
      <c r="J17" s="18">
        <v>1212</v>
      </c>
      <c r="K17" s="17">
        <v>78.710700000000003</v>
      </c>
      <c r="L17" s="17">
        <v>137.83500000000001</v>
      </c>
      <c r="M17" s="17">
        <v>4.95</v>
      </c>
      <c r="N17" s="17">
        <v>0.2</v>
      </c>
      <c r="O17" s="12">
        <f t="shared" si="0"/>
        <v>0.2</v>
      </c>
      <c r="P17" s="12">
        <v>1272</v>
      </c>
      <c r="Q17" s="14">
        <f t="shared" si="1"/>
        <v>-4.716981132075472</v>
      </c>
    </row>
    <row r="18" spans="2:17" ht="29.4" thickBot="1" x14ac:dyDescent="0.35">
      <c r="B18" s="16" t="s">
        <v>24</v>
      </c>
      <c r="C18" s="17">
        <v>10</v>
      </c>
      <c r="D18" s="17">
        <v>4.2361000000000004</v>
      </c>
      <c r="E18" s="17">
        <v>0</v>
      </c>
      <c r="F18" s="17">
        <v>10</v>
      </c>
      <c r="G18" s="17">
        <v>4.2361000000000004</v>
      </c>
      <c r="H18" s="17">
        <v>0.01</v>
      </c>
      <c r="I18" s="17">
        <v>0</v>
      </c>
      <c r="J18" s="21">
        <v>10</v>
      </c>
      <c r="K18" s="22">
        <v>4.2361000000000004</v>
      </c>
      <c r="L18" s="22">
        <v>40.710999999999999</v>
      </c>
      <c r="M18" s="22">
        <v>0</v>
      </c>
      <c r="N18" s="22">
        <v>1</v>
      </c>
      <c r="O18" s="23" t="b">
        <f t="shared" si="0"/>
        <v>0</v>
      </c>
      <c r="P18" s="23">
        <v>10</v>
      </c>
      <c r="Q18" s="24">
        <f t="shared" si="1"/>
        <v>0</v>
      </c>
    </row>
    <row r="19" spans="2:17" ht="29.4" thickBot="1" x14ac:dyDescent="0.35">
      <c r="B19" s="16" t="s">
        <v>25</v>
      </c>
      <c r="C19" s="17">
        <v>30</v>
      </c>
      <c r="D19" s="17">
        <v>8.8750999999999998</v>
      </c>
      <c r="E19" s="17">
        <v>0.02</v>
      </c>
      <c r="F19" s="17">
        <v>40</v>
      </c>
      <c r="G19" s="17">
        <v>9.8928999999999991</v>
      </c>
      <c r="H19" s="17">
        <v>0.04</v>
      </c>
      <c r="I19" s="17">
        <v>25</v>
      </c>
      <c r="J19" s="21">
        <v>40</v>
      </c>
      <c r="K19" s="22">
        <v>9.8928999999999991</v>
      </c>
      <c r="L19" s="22">
        <v>45.59</v>
      </c>
      <c r="M19" s="22">
        <v>0</v>
      </c>
      <c r="N19" s="22">
        <v>1</v>
      </c>
      <c r="O19" s="23" t="b">
        <f t="shared" si="0"/>
        <v>0</v>
      </c>
      <c r="P19" s="23">
        <v>40</v>
      </c>
      <c r="Q19" s="24">
        <f t="shared" si="1"/>
        <v>0</v>
      </c>
    </row>
    <row r="20" spans="2:17" ht="29.4" thickBot="1" x14ac:dyDescent="0.35">
      <c r="B20" s="16" t="s">
        <v>26</v>
      </c>
      <c r="C20" s="17">
        <v>75</v>
      </c>
      <c r="D20" s="17">
        <v>14.2136</v>
      </c>
      <c r="E20" s="17">
        <v>0.02</v>
      </c>
      <c r="F20" s="17">
        <v>80</v>
      </c>
      <c r="G20" s="17">
        <v>14.638999999999999</v>
      </c>
      <c r="H20" s="17">
        <v>0.03</v>
      </c>
      <c r="I20" s="17">
        <v>6.25</v>
      </c>
      <c r="J20" s="18">
        <v>95</v>
      </c>
      <c r="K20" s="17">
        <v>14.8751</v>
      </c>
      <c r="L20" s="17">
        <v>56.603000000000002</v>
      </c>
      <c r="M20" s="17">
        <v>15.79</v>
      </c>
      <c r="N20" s="17">
        <v>0.8</v>
      </c>
      <c r="O20" s="12">
        <f t="shared" si="0"/>
        <v>0.8</v>
      </c>
      <c r="P20" s="12">
        <v>120</v>
      </c>
      <c r="Q20" s="14">
        <f t="shared" si="1"/>
        <v>-20.833333333333332</v>
      </c>
    </row>
    <row r="21" spans="2:17" ht="29.4" thickBot="1" x14ac:dyDescent="0.35">
      <c r="B21" s="16" t="s">
        <v>27</v>
      </c>
      <c r="C21" s="17">
        <v>90</v>
      </c>
      <c r="D21" s="17">
        <v>19.385200000000001</v>
      </c>
      <c r="E21" s="17">
        <v>0.03</v>
      </c>
      <c r="F21" s="17">
        <v>90</v>
      </c>
      <c r="G21" s="17">
        <v>19.385200000000001</v>
      </c>
      <c r="H21" s="17">
        <v>0.04</v>
      </c>
      <c r="I21" s="17">
        <v>0</v>
      </c>
      <c r="J21" s="18">
        <v>145</v>
      </c>
      <c r="K21" s="17">
        <v>19.8704</v>
      </c>
      <c r="L21" s="17">
        <v>61.65</v>
      </c>
      <c r="M21" s="17">
        <v>37.93</v>
      </c>
      <c r="N21" s="17">
        <v>1</v>
      </c>
      <c r="O21" s="12">
        <f t="shared" si="0"/>
        <v>1</v>
      </c>
      <c r="P21" s="12">
        <v>195</v>
      </c>
      <c r="Q21" s="14">
        <f t="shared" si="1"/>
        <v>-25.641025641025642</v>
      </c>
    </row>
    <row r="22" spans="2:17" ht="29.4" thickBot="1" x14ac:dyDescent="0.35">
      <c r="B22" s="16" t="s">
        <v>28</v>
      </c>
      <c r="C22" s="17">
        <v>175</v>
      </c>
      <c r="D22" s="17">
        <v>24.685700000000001</v>
      </c>
      <c r="E22" s="17">
        <v>0.04</v>
      </c>
      <c r="F22" s="17">
        <v>175</v>
      </c>
      <c r="G22" s="17">
        <v>24.685700000000001</v>
      </c>
      <c r="H22" s="17">
        <v>0.06</v>
      </c>
      <c r="I22" s="17">
        <v>0</v>
      </c>
      <c r="J22" s="18">
        <v>215</v>
      </c>
      <c r="K22" s="17">
        <v>24.959199999999999</v>
      </c>
      <c r="L22" s="17">
        <v>69.975999999999999</v>
      </c>
      <c r="M22" s="17">
        <v>18.600000000000001</v>
      </c>
      <c r="N22" s="17">
        <v>0.6</v>
      </c>
      <c r="O22" s="12">
        <f t="shared" si="0"/>
        <v>0.6</v>
      </c>
      <c r="P22" s="12">
        <v>290</v>
      </c>
      <c r="Q22" s="14">
        <f t="shared" si="1"/>
        <v>-25.862068965517242</v>
      </c>
    </row>
    <row r="23" spans="2:17" ht="29.4" thickBot="1" x14ac:dyDescent="0.35">
      <c r="B23" s="16" t="s">
        <v>29</v>
      </c>
      <c r="C23" s="17">
        <v>270</v>
      </c>
      <c r="D23" s="17">
        <v>29.857299999999999</v>
      </c>
      <c r="E23" s="17">
        <v>0.01</v>
      </c>
      <c r="F23" s="17">
        <v>270</v>
      </c>
      <c r="G23" s="17">
        <v>29.857299999999999</v>
      </c>
      <c r="H23" s="17">
        <v>0.03</v>
      </c>
      <c r="I23" s="17">
        <v>0</v>
      </c>
      <c r="J23" s="18">
        <v>320</v>
      </c>
      <c r="K23" s="17">
        <v>29.8704</v>
      </c>
      <c r="L23" s="17">
        <v>78.745999999999995</v>
      </c>
      <c r="M23" s="17">
        <v>15.62</v>
      </c>
      <c r="N23" s="17">
        <v>0.9</v>
      </c>
      <c r="O23" s="12">
        <f t="shared" si="0"/>
        <v>0.9</v>
      </c>
      <c r="P23" s="12">
        <v>400</v>
      </c>
      <c r="Q23" s="14">
        <f t="shared" si="1"/>
        <v>-20</v>
      </c>
    </row>
    <row r="24" spans="2:17" ht="29.4" thickBot="1" x14ac:dyDescent="0.35">
      <c r="B24" s="16" t="s">
        <v>30</v>
      </c>
      <c r="C24" s="17">
        <v>405</v>
      </c>
      <c r="D24" s="17">
        <v>34.2136</v>
      </c>
      <c r="E24" s="17">
        <v>0.01</v>
      </c>
      <c r="F24" s="17">
        <v>410</v>
      </c>
      <c r="G24" s="17">
        <v>34.639000000000003</v>
      </c>
      <c r="H24" s="17">
        <v>0.05</v>
      </c>
      <c r="I24" s="17">
        <v>1.22</v>
      </c>
      <c r="J24" s="18">
        <v>455</v>
      </c>
      <c r="K24" s="17">
        <v>34.2136</v>
      </c>
      <c r="L24" s="17">
        <v>86.78</v>
      </c>
      <c r="M24" s="17">
        <v>9.89</v>
      </c>
      <c r="N24" s="17">
        <v>0.6</v>
      </c>
      <c r="O24" s="12">
        <f t="shared" si="0"/>
        <v>0.6</v>
      </c>
      <c r="P24" s="12">
        <v>460</v>
      </c>
      <c r="Q24" s="14">
        <f t="shared" si="1"/>
        <v>-1.0869565217391304</v>
      </c>
    </row>
    <row r="25" spans="2:17" ht="29.4" thickBot="1" x14ac:dyDescent="0.35">
      <c r="B25" s="16" t="s">
        <v>31</v>
      </c>
      <c r="C25" s="17">
        <v>570</v>
      </c>
      <c r="D25" s="17">
        <v>39.385199999999998</v>
      </c>
      <c r="E25" s="17">
        <v>0.01</v>
      </c>
      <c r="F25" s="17">
        <v>575</v>
      </c>
      <c r="G25" s="17">
        <v>39.810600000000001</v>
      </c>
      <c r="H25" s="17">
        <v>0.04</v>
      </c>
      <c r="I25" s="17">
        <v>0.87</v>
      </c>
      <c r="J25" s="21">
        <v>575</v>
      </c>
      <c r="K25" s="22">
        <v>39.810600000000001</v>
      </c>
      <c r="L25" s="22">
        <v>96.99</v>
      </c>
      <c r="M25" s="22">
        <v>0</v>
      </c>
      <c r="N25" s="22">
        <v>1</v>
      </c>
      <c r="O25" s="23" t="b">
        <f t="shared" si="0"/>
        <v>0</v>
      </c>
      <c r="P25" s="23">
        <v>575</v>
      </c>
      <c r="Q25" s="24">
        <f t="shared" si="1"/>
        <v>0</v>
      </c>
    </row>
    <row r="26" spans="2:17" ht="29.4" thickBot="1" x14ac:dyDescent="0.35">
      <c r="B26" s="16" t="s">
        <v>32</v>
      </c>
      <c r="C26" s="17">
        <v>620</v>
      </c>
      <c r="D26" s="17">
        <v>43.385199999999998</v>
      </c>
      <c r="E26" s="17">
        <v>0.01</v>
      </c>
      <c r="F26" s="17">
        <v>630</v>
      </c>
      <c r="G26" s="17">
        <v>44.2361</v>
      </c>
      <c r="H26" s="17">
        <v>7.0000000000000007E-2</v>
      </c>
      <c r="I26" s="17">
        <v>1.59</v>
      </c>
      <c r="J26" s="18">
        <v>640</v>
      </c>
      <c r="K26" s="17">
        <v>43.385199999999998</v>
      </c>
      <c r="L26" s="17">
        <v>105.248</v>
      </c>
      <c r="M26" s="17">
        <v>1.56</v>
      </c>
      <c r="N26" s="17">
        <v>0</v>
      </c>
      <c r="O26" s="12">
        <f t="shared" si="0"/>
        <v>0</v>
      </c>
      <c r="P26" s="12">
        <v>650</v>
      </c>
      <c r="Q26" s="14">
        <f t="shared" si="1"/>
        <v>-1.5384615384615385</v>
      </c>
    </row>
    <row r="27" spans="2:17" ht="29.4" thickBot="1" x14ac:dyDescent="0.35">
      <c r="B27" s="16" t="s">
        <v>33</v>
      </c>
      <c r="C27" s="17">
        <v>660</v>
      </c>
      <c r="D27" s="17">
        <v>49.857300000000002</v>
      </c>
      <c r="E27" s="17">
        <v>0.02</v>
      </c>
      <c r="F27" s="17">
        <v>660</v>
      </c>
      <c r="G27" s="17">
        <v>49.857300000000002</v>
      </c>
      <c r="H27" s="17">
        <v>0.05</v>
      </c>
      <c r="I27" s="17">
        <v>0</v>
      </c>
      <c r="J27" s="18">
        <v>705</v>
      </c>
      <c r="K27" s="17">
        <v>49.385199999999998</v>
      </c>
      <c r="L27" s="17">
        <v>110.92700000000001</v>
      </c>
      <c r="M27" s="17">
        <v>6.38</v>
      </c>
      <c r="N27" s="17">
        <v>0.3</v>
      </c>
      <c r="O27" s="12">
        <f t="shared" si="0"/>
        <v>0.3</v>
      </c>
      <c r="P27" s="12">
        <v>730</v>
      </c>
      <c r="Q27" s="14">
        <f t="shared" si="1"/>
        <v>-3.4246575342465753</v>
      </c>
    </row>
    <row r="28" spans="2:17" ht="29.4" thickBot="1" x14ac:dyDescent="0.35">
      <c r="B28" s="16" t="s">
        <v>34</v>
      </c>
      <c r="C28" s="17">
        <v>715</v>
      </c>
      <c r="D28" s="17">
        <v>54.2136</v>
      </c>
      <c r="E28" s="17">
        <v>0.01</v>
      </c>
      <c r="F28" s="17">
        <v>720</v>
      </c>
      <c r="G28" s="17">
        <v>54.639000000000003</v>
      </c>
      <c r="H28" s="17">
        <v>0.05</v>
      </c>
      <c r="I28" s="17">
        <v>0.69</v>
      </c>
      <c r="J28" s="18">
        <v>775</v>
      </c>
      <c r="K28" s="17">
        <v>53.385199999999998</v>
      </c>
      <c r="L28" s="17">
        <v>119.495</v>
      </c>
      <c r="M28" s="17">
        <v>7.1</v>
      </c>
      <c r="N28" s="17">
        <v>0.3</v>
      </c>
      <c r="O28" s="12">
        <f t="shared" si="0"/>
        <v>0.3</v>
      </c>
      <c r="P28" s="12">
        <v>825</v>
      </c>
      <c r="Q28" s="14">
        <f t="shared" si="1"/>
        <v>-6.0606060606060606</v>
      </c>
    </row>
    <row r="29" spans="2:17" ht="29.4" thickBot="1" x14ac:dyDescent="0.35">
      <c r="B29" s="16" t="s">
        <v>35</v>
      </c>
      <c r="C29" s="17">
        <v>720</v>
      </c>
      <c r="D29" s="17">
        <v>59.385199999999998</v>
      </c>
      <c r="E29" s="17">
        <v>0.02</v>
      </c>
      <c r="F29" s="17">
        <v>725</v>
      </c>
      <c r="G29" s="17">
        <v>59.810600000000001</v>
      </c>
      <c r="H29" s="17">
        <v>0.06</v>
      </c>
      <c r="I29" s="17">
        <v>0.69</v>
      </c>
      <c r="J29" s="18">
        <v>825</v>
      </c>
      <c r="K29" s="17">
        <v>59.857300000000002</v>
      </c>
      <c r="L29" s="17">
        <v>123.303</v>
      </c>
      <c r="M29" s="17">
        <v>12.12</v>
      </c>
      <c r="N29" s="17">
        <v>0.3</v>
      </c>
      <c r="O29" s="12">
        <f t="shared" si="0"/>
        <v>0.3</v>
      </c>
      <c r="P29" s="12">
        <v>915</v>
      </c>
      <c r="Q29" s="14">
        <f t="shared" si="1"/>
        <v>-9.8360655737704921</v>
      </c>
    </row>
    <row r="30" spans="2:17" ht="29.4" thickBot="1" x14ac:dyDescent="0.35">
      <c r="B30" s="16" t="s">
        <v>36</v>
      </c>
      <c r="C30" s="17">
        <v>830</v>
      </c>
      <c r="D30" s="17">
        <v>63.385199999999998</v>
      </c>
      <c r="E30" s="17">
        <v>0.01</v>
      </c>
      <c r="F30" s="17">
        <v>840</v>
      </c>
      <c r="G30" s="17">
        <v>64.236099999999993</v>
      </c>
      <c r="H30" s="17">
        <v>0.04</v>
      </c>
      <c r="I30" s="17">
        <v>1.19</v>
      </c>
      <c r="J30" s="18">
        <v>905</v>
      </c>
      <c r="K30" s="17">
        <v>64.959199999999996</v>
      </c>
      <c r="L30" s="17">
        <v>127.90300000000001</v>
      </c>
      <c r="M30" s="17">
        <v>7.18</v>
      </c>
      <c r="N30" s="17">
        <v>0.5</v>
      </c>
      <c r="O30" s="12">
        <f t="shared" si="0"/>
        <v>0.5</v>
      </c>
      <c r="P30" s="12">
        <v>980</v>
      </c>
      <c r="Q30" s="14">
        <f t="shared" si="1"/>
        <v>-7.6530612244897958</v>
      </c>
    </row>
    <row r="31" spans="2:17" ht="29.4" thickBot="1" x14ac:dyDescent="0.35">
      <c r="B31" s="16" t="s">
        <v>37</v>
      </c>
      <c r="C31" s="17">
        <v>855</v>
      </c>
      <c r="D31" s="17">
        <v>69.857299999999995</v>
      </c>
      <c r="E31" s="17">
        <v>0.02</v>
      </c>
      <c r="F31" s="17">
        <v>855</v>
      </c>
      <c r="G31" s="17">
        <v>69.857299999999995</v>
      </c>
      <c r="H31" s="17">
        <v>0.06</v>
      </c>
      <c r="I31" s="17">
        <v>0</v>
      </c>
      <c r="J31" s="18">
        <v>965</v>
      </c>
      <c r="K31" s="17">
        <v>68.130799999999994</v>
      </c>
      <c r="L31" s="17">
        <v>131.536</v>
      </c>
      <c r="M31" s="17">
        <v>11.4</v>
      </c>
      <c r="N31" s="17">
        <v>0.3</v>
      </c>
      <c r="O31" s="12">
        <f t="shared" si="0"/>
        <v>0.3</v>
      </c>
      <c r="P31" s="12">
        <v>1070</v>
      </c>
      <c r="Q31" s="14">
        <f t="shared" si="1"/>
        <v>-9.8130841121495322</v>
      </c>
    </row>
    <row r="32" spans="2:17" ht="29.4" thickBot="1" x14ac:dyDescent="0.35">
      <c r="B32" s="16" t="s">
        <v>38</v>
      </c>
      <c r="C32" s="17">
        <v>910</v>
      </c>
      <c r="D32" s="17">
        <v>74.342600000000004</v>
      </c>
      <c r="E32" s="17">
        <v>0.02</v>
      </c>
      <c r="F32" s="17">
        <v>915</v>
      </c>
      <c r="G32" s="17">
        <v>74.768000000000001</v>
      </c>
      <c r="H32" s="17">
        <v>0.06</v>
      </c>
      <c r="I32" s="17">
        <v>0.55000000000000004</v>
      </c>
      <c r="J32" s="18">
        <v>1035</v>
      </c>
      <c r="K32" s="17">
        <v>74.616100000000003</v>
      </c>
      <c r="L32" s="17">
        <v>136.267</v>
      </c>
      <c r="M32" s="17">
        <v>11.59</v>
      </c>
      <c r="N32" s="17">
        <v>0.3</v>
      </c>
      <c r="O32" s="12">
        <f t="shared" si="0"/>
        <v>0.3</v>
      </c>
      <c r="P32" s="12">
        <v>1140</v>
      </c>
      <c r="Q32" s="14">
        <f t="shared" si="1"/>
        <v>-9.2105263157894743</v>
      </c>
    </row>
    <row r="33" spans="2:17" ht="29.4" thickBot="1" x14ac:dyDescent="0.35">
      <c r="B33" s="16" t="s">
        <v>39</v>
      </c>
      <c r="C33" s="26">
        <v>985</v>
      </c>
      <c r="D33" s="27">
        <v>79.157899999999998</v>
      </c>
      <c r="E33" s="27">
        <v>0.02</v>
      </c>
      <c r="F33" s="27">
        <v>990</v>
      </c>
      <c r="G33" s="27">
        <v>79.583299999999994</v>
      </c>
      <c r="H33" s="27">
        <v>0.03</v>
      </c>
      <c r="I33" s="27">
        <v>0.51</v>
      </c>
      <c r="J33" s="28">
        <v>1110</v>
      </c>
      <c r="K33" s="27">
        <v>79.583200000000005</v>
      </c>
      <c r="L33" s="27">
        <v>53.174999999999997</v>
      </c>
      <c r="M33" s="27">
        <v>10.81</v>
      </c>
      <c r="N33" s="27">
        <v>0</v>
      </c>
      <c r="O33" s="12">
        <f t="shared" si="0"/>
        <v>0</v>
      </c>
      <c r="P33" s="12">
        <v>1215</v>
      </c>
      <c r="Q33" s="14">
        <f t="shared" si="1"/>
        <v>-8.6419753086419746</v>
      </c>
    </row>
    <row r="34" spans="2:17" ht="29.4" thickBot="1" x14ac:dyDescent="0.35">
      <c r="B34" s="16" t="s">
        <v>40</v>
      </c>
      <c r="C34" s="17">
        <v>1130</v>
      </c>
      <c r="D34" s="17">
        <v>84.329400000000007</v>
      </c>
      <c r="E34" s="17">
        <v>0.01</v>
      </c>
      <c r="F34" s="17">
        <v>1135</v>
      </c>
      <c r="G34" s="17">
        <v>84.754900000000006</v>
      </c>
      <c r="H34" s="17">
        <v>0.08</v>
      </c>
      <c r="I34" s="17">
        <v>0.44</v>
      </c>
      <c r="J34" s="18">
        <v>1230</v>
      </c>
      <c r="K34" s="17">
        <v>84.2136</v>
      </c>
      <c r="L34" s="17">
        <v>143.744</v>
      </c>
      <c r="M34" s="17">
        <v>7.72</v>
      </c>
      <c r="N34" s="17">
        <v>0.3</v>
      </c>
      <c r="O34" s="12">
        <f t="shared" si="0"/>
        <v>0.3</v>
      </c>
      <c r="P34" s="12">
        <v>1270</v>
      </c>
      <c r="Q34" s="14">
        <f t="shared" si="1"/>
        <v>-3.1496062992125986</v>
      </c>
    </row>
    <row r="35" spans="2:17" ht="29.4" thickBot="1" x14ac:dyDescent="0.35">
      <c r="B35" s="16" t="s">
        <v>41</v>
      </c>
      <c r="C35" s="17">
        <v>1260</v>
      </c>
      <c r="D35" s="17">
        <v>88.329400000000007</v>
      </c>
      <c r="E35" s="17">
        <v>0.01</v>
      </c>
      <c r="F35" s="17">
        <v>1270</v>
      </c>
      <c r="G35" s="17">
        <v>89.180300000000003</v>
      </c>
      <c r="H35" s="17">
        <v>0.08</v>
      </c>
      <c r="I35" s="17">
        <v>0.79</v>
      </c>
      <c r="J35" s="18">
        <v>1270</v>
      </c>
      <c r="K35" s="17">
        <v>89.180300000000003</v>
      </c>
      <c r="L35" s="17">
        <v>144.11500000000001</v>
      </c>
      <c r="M35" s="17">
        <v>0</v>
      </c>
      <c r="N35" s="17">
        <v>1</v>
      </c>
      <c r="O35" s="12" t="b">
        <f t="shared" si="0"/>
        <v>0</v>
      </c>
      <c r="P35" s="12">
        <v>1340</v>
      </c>
      <c r="Q35" s="14">
        <f t="shared" si="1"/>
        <v>-5.2238805970149258</v>
      </c>
    </row>
    <row r="36" spans="2:17" ht="29.4" thickBot="1" x14ac:dyDescent="0.35">
      <c r="B36" s="16" t="s">
        <v>42</v>
      </c>
      <c r="C36" s="17">
        <v>1310</v>
      </c>
      <c r="D36" s="17">
        <v>92.329400000000007</v>
      </c>
      <c r="E36" s="17">
        <v>0.02</v>
      </c>
      <c r="F36" s="17">
        <v>1330</v>
      </c>
      <c r="G36" s="17">
        <v>94.754900000000006</v>
      </c>
      <c r="H36" s="17">
        <v>0.2</v>
      </c>
      <c r="I36" s="17">
        <v>1.5</v>
      </c>
      <c r="J36" s="18">
        <v>1330</v>
      </c>
      <c r="K36" s="17">
        <v>94.754900000000006</v>
      </c>
      <c r="L36" s="17">
        <v>145.018</v>
      </c>
      <c r="M36" s="17">
        <v>0</v>
      </c>
      <c r="N36" s="17">
        <v>1</v>
      </c>
      <c r="O36" s="12" t="b">
        <f t="shared" si="0"/>
        <v>0</v>
      </c>
      <c r="P36" s="12">
        <v>1380</v>
      </c>
      <c r="Q36" s="14">
        <f t="shared" si="1"/>
        <v>-3.6231884057971016</v>
      </c>
    </row>
    <row r="37" spans="2:17" ht="29.4" thickBot="1" x14ac:dyDescent="0.35">
      <c r="B37" s="16" t="s">
        <v>43</v>
      </c>
      <c r="C37" s="17">
        <v>1365</v>
      </c>
      <c r="D37" s="17">
        <v>99.157899999999998</v>
      </c>
      <c r="E37" s="17">
        <v>0.02</v>
      </c>
      <c r="F37" s="17">
        <v>1370</v>
      </c>
      <c r="G37" s="17">
        <v>99.583299999999994</v>
      </c>
      <c r="H37" s="17">
        <v>0.05</v>
      </c>
      <c r="I37" s="17">
        <v>0.36</v>
      </c>
      <c r="J37" s="18">
        <v>1405</v>
      </c>
      <c r="K37" s="17">
        <v>99.302400000000006</v>
      </c>
      <c r="L37" s="17">
        <v>146.31899999999999</v>
      </c>
      <c r="M37" s="17">
        <v>2.4900000000000002</v>
      </c>
      <c r="N37" s="17">
        <v>0.2</v>
      </c>
      <c r="O37" s="12">
        <f t="shared" si="0"/>
        <v>0.2</v>
      </c>
      <c r="P37" s="12">
        <v>1435</v>
      </c>
      <c r="Q37" s="14">
        <f t="shared" si="1"/>
        <v>-2.0905923344947737</v>
      </c>
    </row>
    <row r="38" spans="2:17" ht="29.4" thickBot="1" x14ac:dyDescent="0.35">
      <c r="B38" s="16" t="s">
        <v>44</v>
      </c>
      <c r="C38" s="17">
        <v>1385</v>
      </c>
      <c r="D38" s="17">
        <v>104.32940000000001</v>
      </c>
      <c r="E38" s="17">
        <v>0.02</v>
      </c>
      <c r="F38" s="17">
        <v>1390</v>
      </c>
      <c r="G38" s="17">
        <v>104.75490000000001</v>
      </c>
      <c r="H38" s="17">
        <v>0.05</v>
      </c>
      <c r="I38" s="17">
        <v>0.36</v>
      </c>
      <c r="J38" s="18">
        <v>1440</v>
      </c>
      <c r="K38" s="17">
        <v>104.9592</v>
      </c>
      <c r="L38" s="17">
        <v>155.40199999999999</v>
      </c>
      <c r="M38" s="17">
        <v>3.47</v>
      </c>
      <c r="N38" s="17">
        <v>0.2</v>
      </c>
      <c r="O38" s="12">
        <f t="shared" si="0"/>
        <v>0.2</v>
      </c>
      <c r="P38" s="12">
        <v>1510</v>
      </c>
      <c r="Q38" s="14">
        <f t="shared" si="1"/>
        <v>-4.6357615894039732</v>
      </c>
    </row>
    <row r="39" spans="2:17" ht="29.4" thickBot="1" x14ac:dyDescent="0.35">
      <c r="B39" s="16" t="s">
        <v>45</v>
      </c>
      <c r="C39" s="17">
        <v>1470</v>
      </c>
      <c r="D39" s="17">
        <v>109.9863</v>
      </c>
      <c r="E39" s="17">
        <v>0.01</v>
      </c>
      <c r="F39" s="17">
        <v>1470</v>
      </c>
      <c r="G39" s="17">
        <v>109.9863</v>
      </c>
      <c r="H39" s="17">
        <v>0.05</v>
      </c>
      <c r="I39" s="17">
        <v>0</v>
      </c>
      <c r="J39" s="18">
        <v>1495</v>
      </c>
      <c r="K39" s="17">
        <v>109.7745</v>
      </c>
      <c r="L39" s="17">
        <v>149.24199999999999</v>
      </c>
      <c r="M39" s="17">
        <v>1.67</v>
      </c>
      <c r="N39" s="17">
        <v>0.2</v>
      </c>
      <c r="O39" s="12">
        <f t="shared" si="0"/>
        <v>0.2</v>
      </c>
      <c r="P39" s="12">
        <v>1550</v>
      </c>
      <c r="Q39" s="14">
        <f t="shared" si="1"/>
        <v>-3.5483870967741935</v>
      </c>
    </row>
    <row r="40" spans="2:17" ht="29.4" thickBot="1" x14ac:dyDescent="0.35">
      <c r="B40" s="16" t="s">
        <v>46</v>
      </c>
      <c r="C40" s="17">
        <v>1530</v>
      </c>
      <c r="D40" s="17">
        <v>114.80159999999999</v>
      </c>
      <c r="E40" s="17">
        <v>0.01</v>
      </c>
      <c r="F40" s="17">
        <v>1530</v>
      </c>
      <c r="G40" s="17">
        <v>114.80159999999999</v>
      </c>
      <c r="H40" s="17">
        <v>0.05</v>
      </c>
      <c r="I40" s="17">
        <v>0</v>
      </c>
      <c r="J40" s="18">
        <v>1570</v>
      </c>
      <c r="K40" s="17">
        <v>113.8573</v>
      </c>
      <c r="L40" s="17">
        <v>146.04300000000001</v>
      </c>
      <c r="M40" s="17">
        <v>2.5499999999999998</v>
      </c>
      <c r="N40" s="17">
        <v>0.1</v>
      </c>
      <c r="O40" s="12">
        <f t="shared" si="0"/>
        <v>0.1</v>
      </c>
      <c r="P40" s="12">
        <v>1595</v>
      </c>
      <c r="Q40" s="14">
        <f t="shared" si="1"/>
        <v>-1.567398119122257</v>
      </c>
    </row>
    <row r="41" spans="2:17" ht="29.4" thickBot="1" x14ac:dyDescent="0.35">
      <c r="B41" s="16" t="s">
        <v>47</v>
      </c>
      <c r="C41" s="17">
        <v>1585</v>
      </c>
      <c r="D41" s="17">
        <v>119.1579</v>
      </c>
      <c r="E41" s="17">
        <v>0.01</v>
      </c>
      <c r="F41" s="17">
        <v>1590</v>
      </c>
      <c r="G41" s="17">
        <v>119.58329999999999</v>
      </c>
      <c r="H41" s="17">
        <v>0.04</v>
      </c>
      <c r="I41" s="17">
        <v>0.31</v>
      </c>
      <c r="J41" s="18">
        <v>1600</v>
      </c>
      <c r="K41" s="17">
        <v>119.7097</v>
      </c>
      <c r="L41" s="17">
        <v>145.767</v>
      </c>
      <c r="M41" s="17">
        <v>0.62</v>
      </c>
      <c r="N41" s="17">
        <v>0</v>
      </c>
      <c r="O41" s="12">
        <f t="shared" si="0"/>
        <v>0</v>
      </c>
      <c r="P41" s="12">
        <v>1635</v>
      </c>
      <c r="Q41" s="14">
        <f t="shared" si="1"/>
        <v>-2.1406727828746179</v>
      </c>
    </row>
    <row r="42" spans="2:17" ht="29.4" thickBot="1" x14ac:dyDescent="0.35">
      <c r="B42" s="16" t="s">
        <v>48</v>
      </c>
      <c r="C42" s="17">
        <v>1610</v>
      </c>
      <c r="D42" s="17">
        <v>124.32940000000001</v>
      </c>
      <c r="E42" s="17">
        <v>0.01</v>
      </c>
      <c r="F42" s="17">
        <v>1615</v>
      </c>
      <c r="G42" s="17">
        <v>124.75490000000001</v>
      </c>
      <c r="H42" s="17">
        <v>0.03</v>
      </c>
      <c r="I42" s="17">
        <v>0.31</v>
      </c>
      <c r="J42" s="18">
        <v>1635</v>
      </c>
      <c r="K42" s="17">
        <v>123.8573</v>
      </c>
      <c r="L42" s="17">
        <v>145.399</v>
      </c>
      <c r="M42" s="17">
        <v>1.22</v>
      </c>
      <c r="N42" s="17">
        <v>0.2</v>
      </c>
      <c r="O42" s="12">
        <f t="shared" si="0"/>
        <v>0.2</v>
      </c>
      <c r="P42" s="12">
        <v>1655</v>
      </c>
      <c r="Q42" s="14">
        <f t="shared" si="1"/>
        <v>-1.2084592145015105</v>
      </c>
    </row>
    <row r="43" spans="2:17" ht="29.4" thickBot="1" x14ac:dyDescent="0.35">
      <c r="B43" s="16" t="s">
        <v>49</v>
      </c>
      <c r="C43" s="17">
        <v>1615</v>
      </c>
      <c r="D43" s="17">
        <v>128.32939999999999</v>
      </c>
      <c r="E43" s="17">
        <v>0.01</v>
      </c>
      <c r="F43" s="17">
        <v>1620</v>
      </c>
      <c r="G43" s="17">
        <v>128.75489999999999</v>
      </c>
      <c r="H43" s="17">
        <v>0.03</v>
      </c>
      <c r="I43" s="17">
        <v>0.31</v>
      </c>
      <c r="J43" s="18">
        <v>1675</v>
      </c>
      <c r="K43" s="17">
        <v>129.3852</v>
      </c>
      <c r="L43" s="17">
        <v>144.16499999999999</v>
      </c>
      <c r="M43" s="17">
        <v>3.28</v>
      </c>
      <c r="N43" s="17">
        <v>0</v>
      </c>
      <c r="O43" s="12">
        <f t="shared" si="0"/>
        <v>0</v>
      </c>
      <c r="P43" s="12">
        <v>1680</v>
      </c>
      <c r="Q43" s="14">
        <f t="shared" si="1"/>
        <v>-0.29761904761904762</v>
      </c>
    </row>
    <row r="44" spans="2:17" ht="43.8" thickBot="1" x14ac:dyDescent="0.35">
      <c r="B44" s="16" t="s">
        <v>50</v>
      </c>
      <c r="C44" s="17">
        <v>10</v>
      </c>
      <c r="D44" s="17">
        <v>4.1425999999999998</v>
      </c>
      <c r="E44" s="17">
        <v>0</v>
      </c>
      <c r="F44" s="17">
        <v>10</v>
      </c>
      <c r="G44" s="17">
        <v>4.1425999999999998</v>
      </c>
      <c r="H44" s="17">
        <v>0.01</v>
      </c>
      <c r="I44" s="17">
        <v>0</v>
      </c>
      <c r="J44" s="21">
        <v>10</v>
      </c>
      <c r="K44" s="22">
        <v>4.1425999999999998</v>
      </c>
      <c r="L44" s="22">
        <v>15.361000000000001</v>
      </c>
      <c r="M44" s="22">
        <v>0</v>
      </c>
      <c r="N44" s="22">
        <v>1</v>
      </c>
      <c r="O44" s="23" t="b">
        <f t="shared" si="0"/>
        <v>0</v>
      </c>
      <c r="P44" s="23">
        <v>10</v>
      </c>
      <c r="Q44" s="24">
        <f t="shared" si="1"/>
        <v>0</v>
      </c>
    </row>
    <row r="45" spans="2:17" ht="43.8" thickBot="1" x14ac:dyDescent="0.35">
      <c r="B45" s="16" t="s">
        <v>51</v>
      </c>
      <c r="C45" s="17">
        <v>15</v>
      </c>
      <c r="D45" s="17">
        <v>6.8665000000000003</v>
      </c>
      <c r="E45" s="17">
        <v>0.01</v>
      </c>
      <c r="F45" s="17">
        <v>15</v>
      </c>
      <c r="G45" s="17">
        <v>6.8665000000000003</v>
      </c>
      <c r="H45" s="17">
        <v>0.01</v>
      </c>
      <c r="I45" s="17">
        <v>0</v>
      </c>
      <c r="J45" s="21">
        <v>15</v>
      </c>
      <c r="K45" s="22">
        <v>6.8665000000000003</v>
      </c>
      <c r="L45" s="22">
        <v>22.565999999999999</v>
      </c>
      <c r="M45" s="22">
        <v>0</v>
      </c>
      <c r="N45" s="22">
        <v>1</v>
      </c>
      <c r="O45" s="23" t="b">
        <f t="shared" si="0"/>
        <v>0</v>
      </c>
      <c r="P45" s="23">
        <v>15</v>
      </c>
      <c r="Q45" s="24">
        <f t="shared" si="1"/>
        <v>0</v>
      </c>
    </row>
    <row r="46" spans="2:17" ht="43.8" thickBot="1" x14ac:dyDescent="0.35">
      <c r="B46" s="16" t="s">
        <v>52</v>
      </c>
      <c r="C46" s="17">
        <v>25</v>
      </c>
      <c r="D46" s="17">
        <v>11.9617</v>
      </c>
      <c r="E46" s="17">
        <v>0.01</v>
      </c>
      <c r="F46" s="17">
        <v>35</v>
      </c>
      <c r="G46" s="17">
        <v>14.814399999999999</v>
      </c>
      <c r="H46" s="17">
        <v>0.01</v>
      </c>
      <c r="I46" s="17">
        <v>28.57</v>
      </c>
      <c r="J46" s="18">
        <v>35</v>
      </c>
      <c r="K46" s="17">
        <v>14.814399999999999</v>
      </c>
      <c r="L46" s="17">
        <v>24.4</v>
      </c>
      <c r="M46" s="17">
        <v>0</v>
      </c>
      <c r="N46" s="17">
        <v>1</v>
      </c>
      <c r="O46" s="12" t="b">
        <f t="shared" si="0"/>
        <v>0</v>
      </c>
      <c r="P46" s="12">
        <v>45</v>
      </c>
      <c r="Q46" s="14">
        <f t="shared" si="1"/>
        <v>-22.222222222222221</v>
      </c>
    </row>
    <row r="47" spans="2:17" ht="43.8" thickBot="1" x14ac:dyDescent="0.35">
      <c r="B47" s="16" t="s">
        <v>53</v>
      </c>
      <c r="C47" s="17">
        <v>40</v>
      </c>
      <c r="D47" s="17">
        <v>17.8032</v>
      </c>
      <c r="E47" s="17">
        <v>0.01</v>
      </c>
      <c r="F47" s="17">
        <v>40</v>
      </c>
      <c r="G47" s="17">
        <v>17.8032</v>
      </c>
      <c r="H47" s="17">
        <v>0.01</v>
      </c>
      <c r="I47" s="17">
        <v>0</v>
      </c>
      <c r="J47" s="18">
        <v>55</v>
      </c>
      <c r="K47" s="17">
        <v>19.410699999999999</v>
      </c>
      <c r="L47" s="17">
        <v>28.297000000000001</v>
      </c>
      <c r="M47" s="17">
        <v>27.27</v>
      </c>
      <c r="N47" s="17">
        <v>0.9</v>
      </c>
      <c r="O47" s="12">
        <f t="shared" si="0"/>
        <v>0.9</v>
      </c>
      <c r="P47" s="12">
        <v>65</v>
      </c>
      <c r="Q47" s="14">
        <f t="shared" si="1"/>
        <v>-15.384615384615385</v>
      </c>
    </row>
    <row r="48" spans="2:17" ht="43.8" thickBot="1" x14ac:dyDescent="0.35">
      <c r="B48" s="16" t="s">
        <v>54</v>
      </c>
      <c r="C48" s="17">
        <v>50</v>
      </c>
      <c r="D48" s="17">
        <v>23.049800000000001</v>
      </c>
      <c r="E48" s="17">
        <v>0.01</v>
      </c>
      <c r="F48" s="17">
        <v>55</v>
      </c>
      <c r="G48" s="17">
        <v>24.8689</v>
      </c>
      <c r="H48" s="17">
        <v>0.03</v>
      </c>
      <c r="I48" s="17">
        <v>9.09</v>
      </c>
      <c r="J48" s="18">
        <v>75</v>
      </c>
      <c r="K48" s="17">
        <v>24.714700000000001</v>
      </c>
      <c r="L48" s="17">
        <v>29.364000000000001</v>
      </c>
      <c r="M48" s="17">
        <v>26.67</v>
      </c>
      <c r="N48" s="17">
        <v>1</v>
      </c>
      <c r="O48" s="12">
        <f t="shared" si="0"/>
        <v>1</v>
      </c>
      <c r="P48" s="12">
        <v>90</v>
      </c>
      <c r="Q48" s="14">
        <f t="shared" si="1"/>
        <v>-16.666666666666668</v>
      </c>
    </row>
    <row r="49" spans="2:17" ht="43.8" thickBot="1" x14ac:dyDescent="0.35">
      <c r="B49" s="16" t="s">
        <v>55</v>
      </c>
      <c r="C49" s="17">
        <v>65</v>
      </c>
      <c r="D49" s="17">
        <v>25.976099999999999</v>
      </c>
      <c r="E49" s="17">
        <v>0.01</v>
      </c>
      <c r="F49" s="17">
        <v>70</v>
      </c>
      <c r="G49" s="17">
        <v>29.783999999999999</v>
      </c>
      <c r="H49" s="17">
        <v>0.02</v>
      </c>
      <c r="I49" s="17">
        <v>7.14</v>
      </c>
      <c r="J49" s="18">
        <v>95</v>
      </c>
      <c r="K49" s="17">
        <v>29.886500000000002</v>
      </c>
      <c r="L49" s="17">
        <v>32.18</v>
      </c>
      <c r="M49" s="17">
        <v>26.32</v>
      </c>
      <c r="N49" s="17">
        <v>0.7</v>
      </c>
      <c r="O49" s="12">
        <f t="shared" si="0"/>
        <v>0.7</v>
      </c>
      <c r="P49" s="12">
        <v>110</v>
      </c>
      <c r="Q49" s="14">
        <f t="shared" si="1"/>
        <v>-13.636363636363637</v>
      </c>
    </row>
    <row r="50" spans="2:17" ht="43.8" thickBot="1" x14ac:dyDescent="0.35">
      <c r="B50" s="16" t="s">
        <v>56</v>
      </c>
      <c r="C50" s="17">
        <v>65</v>
      </c>
      <c r="D50" s="17">
        <v>25.976099999999999</v>
      </c>
      <c r="E50" s="17">
        <v>0.01</v>
      </c>
      <c r="F50" s="17">
        <v>80</v>
      </c>
      <c r="G50" s="17">
        <v>34.905900000000003</v>
      </c>
      <c r="H50" s="17">
        <v>0.04</v>
      </c>
      <c r="I50" s="17">
        <v>18.75</v>
      </c>
      <c r="J50" s="18">
        <v>115</v>
      </c>
      <c r="K50" s="17">
        <v>33.331200000000003</v>
      </c>
      <c r="L50" s="17">
        <v>33.868000000000002</v>
      </c>
      <c r="M50" s="17">
        <v>30.43</v>
      </c>
      <c r="N50" s="17">
        <v>0.7</v>
      </c>
      <c r="O50" s="12">
        <f t="shared" si="0"/>
        <v>0.7</v>
      </c>
      <c r="P50" s="12">
        <v>135</v>
      </c>
      <c r="Q50" s="14">
        <f t="shared" si="1"/>
        <v>-14.814814814814815</v>
      </c>
    </row>
    <row r="51" spans="2:17" ht="43.8" thickBot="1" x14ac:dyDescent="0.35">
      <c r="B51" s="16" t="s">
        <v>57</v>
      </c>
      <c r="C51" s="17">
        <v>75</v>
      </c>
      <c r="D51" s="17">
        <v>35.328899999999997</v>
      </c>
      <c r="E51" s="17">
        <v>0.01</v>
      </c>
      <c r="F51" s="17">
        <v>85</v>
      </c>
      <c r="G51" s="17">
        <v>39.711799999999997</v>
      </c>
      <c r="H51" s="17">
        <v>0.03</v>
      </c>
      <c r="I51" s="17">
        <v>11.76</v>
      </c>
      <c r="J51" s="18">
        <v>145</v>
      </c>
      <c r="K51" s="17">
        <v>39.121400000000001</v>
      </c>
      <c r="L51" s="17">
        <v>35.478000000000002</v>
      </c>
      <c r="M51" s="17">
        <v>41.38</v>
      </c>
      <c r="N51" s="17">
        <v>0.8</v>
      </c>
      <c r="O51" s="12">
        <f t="shared" si="0"/>
        <v>0.8</v>
      </c>
      <c r="P51" s="12">
        <v>155</v>
      </c>
      <c r="Q51" s="14">
        <f t="shared" si="1"/>
        <v>-6.4516129032258061</v>
      </c>
    </row>
    <row r="52" spans="2:17" ht="43.8" thickBot="1" x14ac:dyDescent="0.35">
      <c r="B52" s="16" t="s">
        <v>58</v>
      </c>
      <c r="C52" s="17">
        <v>100</v>
      </c>
      <c r="D52" s="17">
        <v>44.389299999999999</v>
      </c>
      <c r="E52" s="17">
        <v>0.01</v>
      </c>
      <c r="F52" s="17">
        <v>100</v>
      </c>
      <c r="G52" s="17">
        <v>44.389299999999999</v>
      </c>
      <c r="H52" s="17">
        <v>0.02</v>
      </c>
      <c r="I52" s="17">
        <v>0</v>
      </c>
      <c r="J52" s="18">
        <v>160</v>
      </c>
      <c r="K52" s="17">
        <v>45.847999999999999</v>
      </c>
      <c r="L52" s="17">
        <v>37.67</v>
      </c>
      <c r="M52" s="17">
        <v>37.5</v>
      </c>
      <c r="N52" s="17">
        <v>0.6</v>
      </c>
      <c r="O52" s="12">
        <f t="shared" si="0"/>
        <v>0.6</v>
      </c>
      <c r="P52" s="12">
        <v>175</v>
      </c>
      <c r="Q52" s="14">
        <f t="shared" si="1"/>
        <v>-8.5714285714285712</v>
      </c>
    </row>
    <row r="53" spans="2:17" ht="43.8" thickBot="1" x14ac:dyDescent="0.35">
      <c r="B53" s="16" t="s">
        <v>59</v>
      </c>
      <c r="C53" s="17">
        <v>110</v>
      </c>
      <c r="D53" s="17">
        <v>47.888500000000001</v>
      </c>
      <c r="E53" s="17">
        <v>0</v>
      </c>
      <c r="F53" s="17">
        <v>120</v>
      </c>
      <c r="G53" s="17">
        <v>49.991999999999997</v>
      </c>
      <c r="H53" s="17">
        <v>0.02</v>
      </c>
      <c r="I53" s="17">
        <v>8.33</v>
      </c>
      <c r="J53" s="18">
        <v>175</v>
      </c>
      <c r="K53" s="17">
        <v>49.675899999999999</v>
      </c>
      <c r="L53" s="17">
        <v>37.694000000000003</v>
      </c>
      <c r="M53" s="17">
        <v>31.43</v>
      </c>
      <c r="N53" s="17">
        <v>0.6</v>
      </c>
      <c r="O53" s="12">
        <f t="shared" si="0"/>
        <v>0.6</v>
      </c>
      <c r="P53" s="12">
        <v>190</v>
      </c>
      <c r="Q53" s="14">
        <f t="shared" si="1"/>
        <v>-7.8947368421052628</v>
      </c>
    </row>
    <row r="54" spans="2:17" ht="43.8" thickBot="1" x14ac:dyDescent="0.35">
      <c r="B54" s="16" t="s">
        <v>60</v>
      </c>
      <c r="C54" s="17">
        <v>140</v>
      </c>
      <c r="D54" s="17">
        <v>54.8292</v>
      </c>
      <c r="E54" s="17">
        <v>0.01</v>
      </c>
      <c r="F54" s="17">
        <v>140</v>
      </c>
      <c r="G54" s="17">
        <v>54.8292</v>
      </c>
      <c r="H54" s="17">
        <v>0.02</v>
      </c>
      <c r="I54" s="17">
        <v>0</v>
      </c>
      <c r="J54" s="18">
        <v>185</v>
      </c>
      <c r="K54" s="17">
        <v>53.716500000000003</v>
      </c>
      <c r="L54" s="17">
        <v>39.965000000000003</v>
      </c>
      <c r="M54" s="17">
        <v>24.32</v>
      </c>
      <c r="N54" s="17">
        <v>0.8</v>
      </c>
      <c r="O54" s="12">
        <f t="shared" si="0"/>
        <v>0.8</v>
      </c>
      <c r="P54" s="12">
        <v>205</v>
      </c>
      <c r="Q54" s="14">
        <f t="shared" si="1"/>
        <v>-9.7560975609756095</v>
      </c>
    </row>
    <row r="55" spans="2:17" ht="43.8" thickBot="1" x14ac:dyDescent="0.35">
      <c r="B55" s="16" t="s">
        <v>61</v>
      </c>
      <c r="C55" s="17">
        <v>160</v>
      </c>
      <c r="D55" s="17">
        <v>59.962400000000002</v>
      </c>
      <c r="E55" s="17">
        <v>0</v>
      </c>
      <c r="F55" s="17">
        <v>160</v>
      </c>
      <c r="G55" s="17">
        <v>59.962400000000002</v>
      </c>
      <c r="H55" s="17">
        <v>0.02</v>
      </c>
      <c r="I55" s="17">
        <v>0</v>
      </c>
      <c r="J55" s="18">
        <v>200</v>
      </c>
      <c r="K55" s="17">
        <v>59.8977</v>
      </c>
      <c r="L55" s="17">
        <v>40.728999999999999</v>
      </c>
      <c r="M55" s="17">
        <v>20</v>
      </c>
      <c r="N55" s="17">
        <v>0.6</v>
      </c>
      <c r="O55" s="12">
        <f t="shared" si="0"/>
        <v>0.6</v>
      </c>
      <c r="P55" s="12">
        <v>225</v>
      </c>
      <c r="Q55" s="14">
        <f t="shared" si="1"/>
        <v>-11.111111111111111</v>
      </c>
    </row>
    <row r="56" spans="2:17" ht="43.8" thickBot="1" x14ac:dyDescent="0.35">
      <c r="B56" s="16" t="s">
        <v>62</v>
      </c>
      <c r="C56" s="17">
        <v>195</v>
      </c>
      <c r="D56" s="17">
        <v>63.897399999999998</v>
      </c>
      <c r="E56" s="17">
        <v>0</v>
      </c>
      <c r="F56" s="17">
        <v>205</v>
      </c>
      <c r="G56" s="17">
        <v>64.815299999999993</v>
      </c>
      <c r="H56" s="17">
        <v>0.02</v>
      </c>
      <c r="I56" s="17">
        <v>4.88</v>
      </c>
      <c r="J56" s="18">
        <v>220</v>
      </c>
      <c r="K56" s="17">
        <v>63.248399999999997</v>
      </c>
      <c r="L56" s="17">
        <v>41.304000000000002</v>
      </c>
      <c r="M56" s="17">
        <v>6.82</v>
      </c>
      <c r="N56" s="17">
        <v>1</v>
      </c>
      <c r="O56" s="12">
        <f t="shared" si="0"/>
        <v>1</v>
      </c>
      <c r="P56" s="12">
        <v>240</v>
      </c>
      <c r="Q56" s="14">
        <f t="shared" si="1"/>
        <v>-8.3333333333333339</v>
      </c>
    </row>
    <row r="57" spans="2:17" ht="43.8" thickBot="1" x14ac:dyDescent="0.35">
      <c r="B57" s="16" t="s">
        <v>63</v>
      </c>
      <c r="C57" s="17">
        <v>205</v>
      </c>
      <c r="D57" s="17">
        <v>68.838099999999997</v>
      </c>
      <c r="E57" s="17">
        <v>0</v>
      </c>
      <c r="F57" s="17">
        <v>210</v>
      </c>
      <c r="G57" s="17">
        <v>69.606499999999997</v>
      </c>
      <c r="H57" s="17">
        <v>0.02</v>
      </c>
      <c r="I57" s="17">
        <v>2.38</v>
      </c>
      <c r="J57" s="18">
        <v>235</v>
      </c>
      <c r="K57" s="17">
        <v>69.223699999999994</v>
      </c>
      <c r="L57" s="17">
        <v>42.917999999999999</v>
      </c>
      <c r="M57" s="17">
        <v>10.64</v>
      </c>
      <c r="N57" s="17">
        <v>1</v>
      </c>
      <c r="O57" s="12">
        <f t="shared" si="0"/>
        <v>1</v>
      </c>
      <c r="P57" s="12">
        <v>260</v>
      </c>
      <c r="Q57" s="14">
        <f t="shared" si="1"/>
        <v>-9.615384615384615</v>
      </c>
    </row>
    <row r="58" spans="2:17" ht="43.8" thickBot="1" x14ac:dyDescent="0.35">
      <c r="B58" s="16" t="s">
        <v>64</v>
      </c>
      <c r="C58" s="17">
        <v>205</v>
      </c>
      <c r="D58" s="17">
        <v>68.838099999999997</v>
      </c>
      <c r="E58" s="17">
        <v>0</v>
      </c>
      <c r="F58" s="17">
        <v>215</v>
      </c>
      <c r="G58" s="17">
        <v>72.054299999999998</v>
      </c>
      <c r="H58" s="17">
        <v>5.85</v>
      </c>
      <c r="I58" s="17">
        <v>4.6500000000000004</v>
      </c>
      <c r="J58" s="18">
        <v>235</v>
      </c>
      <c r="K58" s="17">
        <v>71.731899999999996</v>
      </c>
      <c r="L58" s="17">
        <v>47.969000000000001</v>
      </c>
      <c r="M58" s="17">
        <v>8.51</v>
      </c>
      <c r="N58" s="17">
        <v>0.6</v>
      </c>
      <c r="O58" s="12">
        <f t="shared" si="0"/>
        <v>0.6</v>
      </c>
      <c r="P58" s="12">
        <v>265</v>
      </c>
      <c r="Q58" s="14">
        <f t="shared" si="1"/>
        <v>-11.320754716981131</v>
      </c>
    </row>
    <row r="59" spans="2:17" ht="43.8" thickBot="1" x14ac:dyDescent="0.35">
      <c r="B59" s="16" t="s">
        <v>65</v>
      </c>
      <c r="C59" s="17">
        <v>210</v>
      </c>
      <c r="D59" s="17">
        <v>74.223200000000006</v>
      </c>
      <c r="E59" s="17">
        <v>0</v>
      </c>
      <c r="F59" s="17">
        <v>215</v>
      </c>
      <c r="G59" s="17">
        <v>74.991600000000005</v>
      </c>
      <c r="H59" s="17">
        <v>0.02</v>
      </c>
      <c r="I59" s="17">
        <v>2.33</v>
      </c>
      <c r="J59" s="18">
        <v>235</v>
      </c>
      <c r="K59" s="17">
        <v>74.579300000000003</v>
      </c>
      <c r="L59" s="17">
        <v>42.006</v>
      </c>
      <c r="M59" s="17">
        <v>8.51</v>
      </c>
      <c r="N59" s="17">
        <v>0.7</v>
      </c>
      <c r="O59" s="12">
        <f t="shared" si="0"/>
        <v>0.7</v>
      </c>
      <c r="P59" s="12">
        <v>270</v>
      </c>
      <c r="Q59" s="14">
        <f t="shared" si="1"/>
        <v>-12.962962962962964</v>
      </c>
    </row>
    <row r="60" spans="2:17" ht="43.8" thickBot="1" x14ac:dyDescent="0.35">
      <c r="B60" s="16" t="s">
        <v>66</v>
      </c>
      <c r="C60" s="17">
        <v>220</v>
      </c>
      <c r="D60" s="17">
        <v>79.653599999999997</v>
      </c>
      <c r="E60" s="17">
        <v>0</v>
      </c>
      <c r="F60" s="17">
        <v>220</v>
      </c>
      <c r="G60" s="17">
        <v>79.653599999999997</v>
      </c>
      <c r="H60" s="17">
        <v>0.01</v>
      </c>
      <c r="I60" s="17">
        <v>0</v>
      </c>
      <c r="J60" s="18">
        <v>260</v>
      </c>
      <c r="K60" s="17">
        <v>78.204300000000003</v>
      </c>
      <c r="L60" s="17">
        <v>43.401000000000003</v>
      </c>
      <c r="M60" s="17">
        <v>15.38</v>
      </c>
      <c r="N60" s="17">
        <v>0.8</v>
      </c>
      <c r="O60" s="12">
        <f t="shared" si="0"/>
        <v>0.8</v>
      </c>
      <c r="P60" s="12">
        <v>280</v>
      </c>
      <c r="Q60" s="14">
        <f t="shared" si="1"/>
        <v>-7.1428571428571432</v>
      </c>
    </row>
    <row r="61" spans="2:17" ht="43.8" thickBot="1" x14ac:dyDescent="0.35">
      <c r="B61" s="16" t="s">
        <v>67</v>
      </c>
      <c r="C61" s="17">
        <v>240</v>
      </c>
      <c r="D61" s="17">
        <v>84.8917</v>
      </c>
      <c r="E61" s="17">
        <v>0</v>
      </c>
      <c r="F61" s="17">
        <v>240</v>
      </c>
      <c r="G61" s="17">
        <v>84.8917</v>
      </c>
      <c r="H61" s="17">
        <v>0.02</v>
      </c>
      <c r="I61" s="17">
        <v>0</v>
      </c>
      <c r="J61" s="18">
        <v>270</v>
      </c>
      <c r="K61" s="17">
        <v>83.876599999999996</v>
      </c>
      <c r="L61" s="17">
        <v>47.323</v>
      </c>
      <c r="M61" s="17">
        <v>11.11</v>
      </c>
      <c r="N61" s="17">
        <v>0.7</v>
      </c>
      <c r="O61" s="12">
        <f t="shared" si="0"/>
        <v>0.7</v>
      </c>
      <c r="P61" s="12">
        <v>285</v>
      </c>
      <c r="Q61" s="14">
        <f t="shared" si="1"/>
        <v>-5.2631578947368425</v>
      </c>
    </row>
    <row r="62" spans="2:17" ht="43.8" thickBot="1" x14ac:dyDescent="0.35">
      <c r="B62" s="16" t="s">
        <v>68</v>
      </c>
      <c r="C62" s="17">
        <v>100</v>
      </c>
      <c r="D62" s="17">
        <v>14.3683</v>
      </c>
      <c r="E62" s="17">
        <v>0</v>
      </c>
      <c r="F62" s="17">
        <v>115</v>
      </c>
      <c r="G62" s="17">
        <v>14.6676</v>
      </c>
      <c r="H62" s="17">
        <v>0.01</v>
      </c>
      <c r="I62" s="17">
        <v>13.04</v>
      </c>
      <c r="J62" s="21">
        <v>120</v>
      </c>
      <c r="K62" s="22">
        <v>14.8972</v>
      </c>
      <c r="L62" s="22">
        <v>17.643000000000001</v>
      </c>
      <c r="M62" s="22">
        <v>4.17</v>
      </c>
      <c r="N62" s="22">
        <v>0.3</v>
      </c>
      <c r="O62" s="23">
        <f t="shared" si="0"/>
        <v>0.3</v>
      </c>
      <c r="P62" s="23">
        <v>120</v>
      </c>
      <c r="Q62" s="24">
        <f t="shared" si="1"/>
        <v>0</v>
      </c>
    </row>
    <row r="63" spans="2:17" ht="43.8" thickBot="1" x14ac:dyDescent="0.35">
      <c r="B63" s="16" t="s">
        <v>69</v>
      </c>
      <c r="C63" s="17">
        <v>165</v>
      </c>
      <c r="D63" s="17">
        <v>19.7149</v>
      </c>
      <c r="E63" s="17">
        <v>0</v>
      </c>
      <c r="F63" s="17">
        <v>165</v>
      </c>
      <c r="G63" s="17">
        <v>19.7149</v>
      </c>
      <c r="H63" s="17">
        <v>0</v>
      </c>
      <c r="I63" s="17">
        <v>0</v>
      </c>
      <c r="J63" s="18">
        <v>190</v>
      </c>
      <c r="K63" s="17">
        <v>19.961400000000001</v>
      </c>
      <c r="L63" s="17">
        <v>20.029</v>
      </c>
      <c r="M63" s="17">
        <v>13.16</v>
      </c>
      <c r="N63" s="17">
        <v>0.5</v>
      </c>
      <c r="O63" s="12">
        <f t="shared" si="0"/>
        <v>0.5</v>
      </c>
      <c r="P63" s="12">
        <v>200</v>
      </c>
      <c r="Q63" s="14">
        <f t="shared" si="1"/>
        <v>-5</v>
      </c>
    </row>
    <row r="64" spans="2:17" ht="43.8" thickBot="1" x14ac:dyDescent="0.35">
      <c r="B64" s="16" t="s">
        <v>70</v>
      </c>
      <c r="C64" s="17">
        <v>200</v>
      </c>
      <c r="D64" s="17">
        <v>21.491199999999999</v>
      </c>
      <c r="E64" s="17">
        <v>0</v>
      </c>
      <c r="F64" s="17">
        <v>200</v>
      </c>
      <c r="G64" s="17">
        <v>21.491199999999999</v>
      </c>
      <c r="H64" s="17">
        <v>0</v>
      </c>
      <c r="I64" s="17">
        <v>0</v>
      </c>
      <c r="J64" s="18">
        <v>200</v>
      </c>
      <c r="K64" s="17">
        <v>21.491199999999999</v>
      </c>
      <c r="L64" s="17">
        <v>20.619</v>
      </c>
      <c r="M64" s="17">
        <v>0</v>
      </c>
      <c r="N64" s="17">
        <v>1</v>
      </c>
      <c r="O64" s="12" t="b">
        <f t="shared" si="0"/>
        <v>0</v>
      </c>
      <c r="P64" s="12">
        <v>210</v>
      </c>
      <c r="Q64" s="14">
        <f t="shared" si="1"/>
        <v>-4.7619047619047619</v>
      </c>
    </row>
    <row r="65" spans="2:17" ht="43.8" thickBot="1" x14ac:dyDescent="0.35">
      <c r="B65" s="16" t="s">
        <v>71</v>
      </c>
      <c r="C65" s="17">
        <v>200</v>
      </c>
      <c r="D65" s="17">
        <v>21.491199999999999</v>
      </c>
      <c r="E65" s="17">
        <v>0</v>
      </c>
      <c r="F65" s="17">
        <v>200</v>
      </c>
      <c r="G65" s="17">
        <v>21.491199999999999</v>
      </c>
      <c r="H65" s="17">
        <v>0</v>
      </c>
      <c r="I65" s="17">
        <v>0</v>
      </c>
      <c r="J65" s="21">
        <v>230</v>
      </c>
      <c r="K65" s="22">
        <v>24.8947</v>
      </c>
      <c r="L65" s="22">
        <v>21.741</v>
      </c>
      <c r="M65" s="22">
        <v>13.04</v>
      </c>
      <c r="N65" s="22">
        <v>0.4</v>
      </c>
      <c r="O65" s="23">
        <f t="shared" si="0"/>
        <v>0.4</v>
      </c>
      <c r="P65" s="23">
        <v>230</v>
      </c>
      <c r="Q65" s="24">
        <f t="shared" si="1"/>
        <v>0</v>
      </c>
    </row>
    <row r="66" spans="2:17" ht="43.8" thickBot="1" x14ac:dyDescent="0.35">
      <c r="B66" s="16" t="s">
        <v>72</v>
      </c>
      <c r="C66" s="17">
        <v>230</v>
      </c>
      <c r="D66" s="17">
        <v>25.740100000000002</v>
      </c>
      <c r="E66" s="17">
        <v>0</v>
      </c>
      <c r="F66" s="17">
        <v>230</v>
      </c>
      <c r="G66" s="17">
        <v>25.740100000000002</v>
      </c>
      <c r="H66" s="17">
        <v>0</v>
      </c>
      <c r="I66" s="17">
        <v>0</v>
      </c>
      <c r="J66" s="21">
        <v>230</v>
      </c>
      <c r="K66" s="22">
        <v>25.740100000000002</v>
      </c>
      <c r="L66" s="22">
        <v>19.588000000000001</v>
      </c>
      <c r="M66" s="22">
        <v>0</v>
      </c>
      <c r="N66" s="22">
        <v>1</v>
      </c>
      <c r="O66" s="23" t="b">
        <f t="shared" si="0"/>
        <v>0</v>
      </c>
      <c r="P66" s="23">
        <v>230</v>
      </c>
      <c r="Q66" s="24">
        <f t="shared" si="1"/>
        <v>0</v>
      </c>
    </row>
    <row r="67" spans="2:17" ht="43.8" thickBot="1" x14ac:dyDescent="0.35">
      <c r="B67" s="16" t="s">
        <v>73</v>
      </c>
      <c r="C67" s="17">
        <v>230</v>
      </c>
      <c r="D67" s="17">
        <v>25.740100000000002</v>
      </c>
      <c r="E67" s="17">
        <v>0</v>
      </c>
      <c r="F67" s="17">
        <v>230</v>
      </c>
      <c r="G67" s="17">
        <v>25.740100000000002</v>
      </c>
      <c r="H67" s="17">
        <v>0</v>
      </c>
      <c r="I67" s="17">
        <v>0</v>
      </c>
      <c r="J67" s="18">
        <v>250</v>
      </c>
      <c r="K67" s="17">
        <v>29.299099999999999</v>
      </c>
      <c r="L67" s="17">
        <v>20.792000000000002</v>
      </c>
      <c r="M67" s="17">
        <v>8</v>
      </c>
      <c r="N67" s="17">
        <v>0.5</v>
      </c>
      <c r="O67" s="12">
        <f t="shared" si="0"/>
        <v>0.5</v>
      </c>
      <c r="P67" s="12">
        <v>265</v>
      </c>
      <c r="Q67" s="14">
        <f t="shared" si="1"/>
        <v>-5.6603773584905657</v>
      </c>
    </row>
    <row r="68" spans="2:17" ht="43.8" thickBot="1" x14ac:dyDescent="0.35">
      <c r="B68" s="16" t="s">
        <v>74</v>
      </c>
      <c r="C68" s="17">
        <v>260</v>
      </c>
      <c r="D68" s="17">
        <v>31.530999999999999</v>
      </c>
      <c r="E68" s="17">
        <v>0</v>
      </c>
      <c r="F68" s="17">
        <v>260</v>
      </c>
      <c r="G68" s="17">
        <v>31.530999999999999</v>
      </c>
      <c r="H68" s="17">
        <v>0</v>
      </c>
      <c r="I68" s="17">
        <v>0</v>
      </c>
      <c r="J68" s="18">
        <v>280</v>
      </c>
      <c r="K68" s="17">
        <v>31.924499999999998</v>
      </c>
      <c r="L68" s="17">
        <v>21.52</v>
      </c>
      <c r="M68" s="17">
        <v>7.14</v>
      </c>
      <c r="N68" s="17">
        <v>1</v>
      </c>
      <c r="O68" s="12">
        <f t="shared" si="0"/>
        <v>1</v>
      </c>
      <c r="P68" s="12">
        <v>300</v>
      </c>
      <c r="Q68" s="14">
        <f t="shared" si="1"/>
        <v>-6.666666666666667</v>
      </c>
    </row>
    <row r="69" spans="2:17" ht="43.8" thickBot="1" x14ac:dyDescent="0.35">
      <c r="B69" s="16" t="s">
        <v>75</v>
      </c>
      <c r="C69" s="17">
        <v>260</v>
      </c>
      <c r="D69" s="17">
        <v>31.530999999999999</v>
      </c>
      <c r="E69" s="17">
        <v>0</v>
      </c>
      <c r="F69" s="17">
        <v>260</v>
      </c>
      <c r="G69" s="17">
        <v>31.530999999999999</v>
      </c>
      <c r="H69" s="17">
        <v>0</v>
      </c>
      <c r="I69" s="17">
        <v>0</v>
      </c>
      <c r="J69" s="18">
        <v>310</v>
      </c>
      <c r="K69" s="17">
        <v>34.027900000000002</v>
      </c>
      <c r="L69" s="17">
        <v>21.263000000000002</v>
      </c>
      <c r="M69" s="17">
        <v>16.13</v>
      </c>
      <c r="N69" s="17">
        <v>0.6</v>
      </c>
      <c r="O69" s="12">
        <f t="shared" ref="O69:O92" si="2">IF(M69&gt;0,N69)</f>
        <v>0.6</v>
      </c>
      <c r="P69" s="12">
        <v>320</v>
      </c>
      <c r="Q69" s="14">
        <f t="shared" ref="Q69:Q92" si="3">(J69-P69)*100/P69</f>
        <v>-3.125</v>
      </c>
    </row>
    <row r="70" spans="2:17" ht="43.8" thickBot="1" x14ac:dyDescent="0.35">
      <c r="B70" s="16" t="s">
        <v>76</v>
      </c>
      <c r="C70" s="17">
        <v>260</v>
      </c>
      <c r="D70" s="17">
        <v>31.530999999999999</v>
      </c>
      <c r="E70" s="17">
        <v>0</v>
      </c>
      <c r="F70" s="17">
        <v>260</v>
      </c>
      <c r="G70" s="17">
        <v>31.530999999999999</v>
      </c>
      <c r="H70" s="17">
        <v>0</v>
      </c>
      <c r="I70" s="17">
        <v>0</v>
      </c>
      <c r="J70" s="18">
        <v>350</v>
      </c>
      <c r="K70" s="17">
        <v>37.693300000000001</v>
      </c>
      <c r="L70" s="17">
        <v>21.161999999999999</v>
      </c>
      <c r="M70" s="17">
        <v>25.71</v>
      </c>
      <c r="N70" s="17">
        <v>0.5</v>
      </c>
      <c r="O70" s="12">
        <f t="shared" si="2"/>
        <v>0.5</v>
      </c>
      <c r="P70" s="12">
        <v>360</v>
      </c>
      <c r="Q70" s="14">
        <f t="shared" si="3"/>
        <v>-2.7777777777777777</v>
      </c>
    </row>
    <row r="71" spans="2:17" ht="43.8" thickBot="1" x14ac:dyDescent="0.35">
      <c r="B71" s="16" t="s">
        <v>77</v>
      </c>
      <c r="C71" s="17">
        <v>290</v>
      </c>
      <c r="D71" s="17">
        <v>38.790199999999999</v>
      </c>
      <c r="E71" s="17">
        <v>0</v>
      </c>
      <c r="F71" s="17">
        <v>290</v>
      </c>
      <c r="G71" s="17">
        <v>38.790199999999999</v>
      </c>
      <c r="H71" s="17">
        <v>0</v>
      </c>
      <c r="I71" s="17">
        <v>0</v>
      </c>
      <c r="J71" s="18">
        <v>370</v>
      </c>
      <c r="K71" s="17">
        <v>39.947200000000002</v>
      </c>
      <c r="L71" s="17">
        <v>20.646999999999998</v>
      </c>
      <c r="M71" s="17">
        <v>21.62</v>
      </c>
      <c r="N71" s="17">
        <v>0.5</v>
      </c>
      <c r="O71" s="12">
        <f t="shared" si="2"/>
        <v>0.5</v>
      </c>
      <c r="P71" s="12">
        <v>395</v>
      </c>
      <c r="Q71" s="14">
        <f t="shared" si="3"/>
        <v>-6.3291139240506329</v>
      </c>
    </row>
    <row r="72" spans="2:17" ht="43.8" thickBot="1" x14ac:dyDescent="0.35">
      <c r="B72" s="16" t="s">
        <v>78</v>
      </c>
      <c r="C72" s="17">
        <v>340</v>
      </c>
      <c r="D72" s="17">
        <v>42.864600000000003</v>
      </c>
      <c r="E72" s="17">
        <v>0</v>
      </c>
      <c r="F72" s="17">
        <v>340</v>
      </c>
      <c r="G72" s="17">
        <v>42.864600000000003</v>
      </c>
      <c r="H72" s="17">
        <v>0</v>
      </c>
      <c r="I72" s="17">
        <v>0</v>
      </c>
      <c r="J72" s="18">
        <v>430</v>
      </c>
      <c r="K72" s="17">
        <v>44.013500000000001</v>
      </c>
      <c r="L72" s="17">
        <v>20.396999999999998</v>
      </c>
      <c r="M72" s="17">
        <v>20.93</v>
      </c>
      <c r="N72" s="17">
        <v>0.4</v>
      </c>
      <c r="O72" s="12">
        <f t="shared" si="2"/>
        <v>0.4</v>
      </c>
      <c r="P72" s="12">
        <v>450</v>
      </c>
      <c r="Q72" s="14">
        <f t="shared" si="3"/>
        <v>-4.4444444444444446</v>
      </c>
    </row>
    <row r="73" spans="2:17" ht="58.2" thickBot="1" x14ac:dyDescent="0.35">
      <c r="B73" s="16" t="s">
        <v>79</v>
      </c>
      <c r="C73" s="17">
        <v>160</v>
      </c>
      <c r="D73" s="17">
        <v>14.827500000000001</v>
      </c>
      <c r="E73" s="17">
        <v>0</v>
      </c>
      <c r="F73" s="17">
        <v>170</v>
      </c>
      <c r="G73" s="17">
        <v>14.846</v>
      </c>
      <c r="H73" s="17">
        <v>0.01</v>
      </c>
      <c r="I73" s="17">
        <v>5.88</v>
      </c>
      <c r="J73" s="21">
        <v>170</v>
      </c>
      <c r="K73" s="22">
        <v>14.846</v>
      </c>
      <c r="L73" s="22">
        <v>28.57</v>
      </c>
      <c r="M73" s="22">
        <v>0</v>
      </c>
      <c r="N73" s="22">
        <v>1</v>
      </c>
      <c r="O73" s="23" t="b">
        <f t="shared" si="2"/>
        <v>0</v>
      </c>
      <c r="P73" s="23">
        <v>170</v>
      </c>
      <c r="Q73" s="24">
        <f t="shared" si="3"/>
        <v>0</v>
      </c>
    </row>
    <row r="74" spans="2:17" ht="58.2" thickBot="1" x14ac:dyDescent="0.35">
      <c r="B74" s="16" t="s">
        <v>80</v>
      </c>
      <c r="C74" s="17">
        <v>180</v>
      </c>
      <c r="D74" s="17">
        <v>19.662700000000001</v>
      </c>
      <c r="E74" s="17">
        <v>0</v>
      </c>
      <c r="F74" s="17">
        <v>190</v>
      </c>
      <c r="G74" s="17">
        <v>19.6812</v>
      </c>
      <c r="H74" s="17">
        <v>0.01</v>
      </c>
      <c r="I74" s="17">
        <v>5.26</v>
      </c>
      <c r="J74" s="18">
        <v>190</v>
      </c>
      <c r="K74" s="17">
        <v>19.6812</v>
      </c>
      <c r="L74" s="17">
        <v>31.600999999999999</v>
      </c>
      <c r="M74" s="17">
        <v>0</v>
      </c>
      <c r="N74" s="17">
        <v>1</v>
      </c>
      <c r="O74" s="12" t="b">
        <f t="shared" si="2"/>
        <v>0</v>
      </c>
      <c r="P74" s="12">
        <v>200</v>
      </c>
      <c r="Q74" s="14">
        <f t="shared" si="3"/>
        <v>-5</v>
      </c>
    </row>
    <row r="75" spans="2:17" ht="58.2" thickBot="1" x14ac:dyDescent="0.35">
      <c r="B75" s="16" t="s">
        <v>81</v>
      </c>
      <c r="C75" s="17">
        <v>220</v>
      </c>
      <c r="D75" s="17">
        <v>23.084900000000001</v>
      </c>
      <c r="E75" s="17">
        <v>0.01</v>
      </c>
      <c r="F75" s="17">
        <v>240</v>
      </c>
      <c r="G75" s="17">
        <v>24.4924</v>
      </c>
      <c r="H75" s="17">
        <v>0.05</v>
      </c>
      <c r="I75" s="17">
        <v>8.33</v>
      </c>
      <c r="J75" s="18">
        <v>250</v>
      </c>
      <c r="K75" s="17">
        <v>24.923500000000001</v>
      </c>
      <c r="L75" s="17">
        <v>32.935000000000002</v>
      </c>
      <c r="M75" s="17">
        <v>4</v>
      </c>
      <c r="N75" s="17">
        <v>0.6</v>
      </c>
      <c r="O75" s="12">
        <f t="shared" si="2"/>
        <v>0.6</v>
      </c>
      <c r="P75" s="12">
        <v>260</v>
      </c>
      <c r="Q75" s="14">
        <f t="shared" si="3"/>
        <v>-3.8461538461538463</v>
      </c>
    </row>
    <row r="76" spans="2:17" ht="58.2" thickBot="1" x14ac:dyDescent="0.35">
      <c r="B76" s="16" t="s">
        <v>82</v>
      </c>
      <c r="C76" s="17">
        <v>290</v>
      </c>
      <c r="D76" s="17">
        <v>28.248100000000001</v>
      </c>
      <c r="E76" s="17">
        <v>0</v>
      </c>
      <c r="F76" s="17">
        <v>320</v>
      </c>
      <c r="G76" s="17">
        <v>28.7698</v>
      </c>
      <c r="H76" s="17">
        <v>0.01</v>
      </c>
      <c r="I76" s="17">
        <v>9.3800000000000008</v>
      </c>
      <c r="J76" s="21">
        <v>320</v>
      </c>
      <c r="K76" s="22">
        <v>28.7698</v>
      </c>
      <c r="L76" s="22">
        <v>34.920999999999999</v>
      </c>
      <c r="M76" s="22">
        <v>0</v>
      </c>
      <c r="N76" s="22">
        <v>1</v>
      </c>
      <c r="O76" s="23" t="b">
        <f t="shared" si="2"/>
        <v>0</v>
      </c>
      <c r="P76" s="23">
        <v>320</v>
      </c>
      <c r="Q76" s="24">
        <f t="shared" si="3"/>
        <v>0</v>
      </c>
    </row>
    <row r="77" spans="2:17" ht="58.2" thickBot="1" x14ac:dyDescent="0.35">
      <c r="B77" s="16" t="s">
        <v>83</v>
      </c>
      <c r="C77" s="17">
        <v>370</v>
      </c>
      <c r="D77" s="17">
        <v>34.796199999999999</v>
      </c>
      <c r="E77" s="17">
        <v>0</v>
      </c>
      <c r="F77" s="17">
        <v>390</v>
      </c>
      <c r="G77" s="17">
        <v>34.933399999999999</v>
      </c>
      <c r="H77" s="17">
        <v>0.01</v>
      </c>
      <c r="I77" s="17">
        <v>5.13</v>
      </c>
      <c r="J77" s="18">
        <v>390</v>
      </c>
      <c r="K77" s="17">
        <v>34.933399999999999</v>
      </c>
      <c r="L77" s="17">
        <v>36.317</v>
      </c>
      <c r="M77" s="17">
        <v>0</v>
      </c>
      <c r="N77" s="17">
        <v>1</v>
      </c>
      <c r="O77" s="12" t="b">
        <f t="shared" si="2"/>
        <v>0</v>
      </c>
      <c r="P77" s="12">
        <v>390</v>
      </c>
      <c r="Q77" s="14">
        <f t="shared" si="3"/>
        <v>0</v>
      </c>
    </row>
    <row r="78" spans="2:17" ht="58.2" thickBot="1" x14ac:dyDescent="0.35">
      <c r="B78" s="16" t="s">
        <v>84</v>
      </c>
      <c r="C78" s="17">
        <v>370</v>
      </c>
      <c r="D78" s="17">
        <v>34.796199999999999</v>
      </c>
      <c r="E78" s="17">
        <v>0</v>
      </c>
      <c r="F78" s="17">
        <v>400</v>
      </c>
      <c r="G78" s="17">
        <v>38.044400000000003</v>
      </c>
      <c r="H78" s="17">
        <v>0.01</v>
      </c>
      <c r="I78" s="17">
        <v>7.5</v>
      </c>
      <c r="J78" s="18">
        <v>410</v>
      </c>
      <c r="K78" s="17">
        <v>39.846800000000002</v>
      </c>
      <c r="L78" s="17">
        <v>38.51</v>
      </c>
      <c r="M78" s="17">
        <v>2.44</v>
      </c>
      <c r="N78" s="17">
        <v>0.4</v>
      </c>
      <c r="O78" s="12">
        <f t="shared" si="2"/>
        <v>0.4</v>
      </c>
      <c r="P78" s="12">
        <v>430</v>
      </c>
      <c r="Q78" s="14">
        <f t="shared" si="3"/>
        <v>-4.6511627906976747</v>
      </c>
    </row>
    <row r="79" spans="2:17" ht="58.2" thickBot="1" x14ac:dyDescent="0.35">
      <c r="B79" s="16" t="s">
        <v>85</v>
      </c>
      <c r="C79" s="17">
        <v>420</v>
      </c>
      <c r="D79" s="17">
        <v>43.454599999999999</v>
      </c>
      <c r="E79" s="17">
        <v>0</v>
      </c>
      <c r="F79" s="17">
        <v>450</v>
      </c>
      <c r="G79" s="17">
        <v>43.976399999999998</v>
      </c>
      <c r="H79" s="17">
        <v>0.02</v>
      </c>
      <c r="I79" s="17">
        <v>6.67</v>
      </c>
      <c r="J79" s="18">
        <v>450</v>
      </c>
      <c r="K79" s="17">
        <v>43.976399999999998</v>
      </c>
      <c r="L79" s="17">
        <v>39.765000000000001</v>
      </c>
      <c r="M79" s="17">
        <v>0</v>
      </c>
      <c r="N79" s="17">
        <v>1</v>
      </c>
      <c r="O79" s="12" t="b">
        <f t="shared" si="2"/>
        <v>0</v>
      </c>
      <c r="P79" s="12">
        <v>470</v>
      </c>
      <c r="Q79" s="14">
        <f t="shared" si="3"/>
        <v>-4.2553191489361701</v>
      </c>
    </row>
    <row r="80" spans="2:17" ht="58.2" thickBot="1" x14ac:dyDescent="0.35">
      <c r="B80" s="16" t="s">
        <v>86</v>
      </c>
      <c r="C80" s="17">
        <v>420</v>
      </c>
      <c r="D80" s="17">
        <v>43.454599999999999</v>
      </c>
      <c r="E80" s="17">
        <v>0.01</v>
      </c>
      <c r="F80" s="17">
        <v>470</v>
      </c>
      <c r="G80" s="17">
        <v>49.573799999999999</v>
      </c>
      <c r="H80" s="17">
        <v>0.02</v>
      </c>
      <c r="I80" s="17">
        <v>10.64</v>
      </c>
      <c r="J80" s="18">
        <v>470</v>
      </c>
      <c r="K80" s="17">
        <v>49.573799999999999</v>
      </c>
      <c r="L80" s="17">
        <v>39.679000000000002</v>
      </c>
      <c r="M80" s="17">
        <v>0</v>
      </c>
      <c r="N80" s="17">
        <v>1</v>
      </c>
      <c r="O80" s="12" t="b">
        <f t="shared" si="2"/>
        <v>0</v>
      </c>
      <c r="P80" s="12">
        <v>520</v>
      </c>
      <c r="Q80" s="14">
        <f t="shared" si="3"/>
        <v>-9.615384615384615</v>
      </c>
    </row>
    <row r="81" spans="2:18" ht="58.2" thickBot="1" x14ac:dyDescent="0.35">
      <c r="B81" s="16" t="s">
        <v>87</v>
      </c>
      <c r="C81" s="17">
        <v>440</v>
      </c>
      <c r="D81" s="17">
        <v>52.347799999999999</v>
      </c>
      <c r="E81" s="17">
        <v>0.01</v>
      </c>
      <c r="F81" s="17">
        <v>470</v>
      </c>
      <c r="G81" s="17">
        <v>54.961199999999998</v>
      </c>
      <c r="H81" s="17">
        <v>0.02</v>
      </c>
      <c r="I81" s="17">
        <v>6.38</v>
      </c>
      <c r="J81" s="18">
        <v>480</v>
      </c>
      <c r="K81" s="17">
        <v>53.918700000000001</v>
      </c>
      <c r="L81" s="17">
        <v>40.923999999999999</v>
      </c>
      <c r="M81" s="17">
        <v>2.08</v>
      </c>
      <c r="N81" s="17">
        <v>0.3</v>
      </c>
      <c r="O81" s="12">
        <f t="shared" si="2"/>
        <v>0.3</v>
      </c>
      <c r="P81" s="12">
        <v>550</v>
      </c>
      <c r="Q81" s="14">
        <f t="shared" si="3"/>
        <v>-12.727272727272727</v>
      </c>
    </row>
    <row r="82" spans="2:18" ht="58.2" thickBot="1" x14ac:dyDescent="0.35">
      <c r="B82" s="16" t="s">
        <v>88</v>
      </c>
      <c r="C82" s="17">
        <v>460</v>
      </c>
      <c r="D82" s="17">
        <v>55.6265</v>
      </c>
      <c r="E82" s="17">
        <v>0.01</v>
      </c>
      <c r="F82" s="17">
        <v>490</v>
      </c>
      <c r="G82" s="17">
        <v>58.874699999999997</v>
      </c>
      <c r="H82" s="17">
        <v>0.02</v>
      </c>
      <c r="I82" s="17">
        <v>6.12</v>
      </c>
      <c r="J82" s="18">
        <v>510</v>
      </c>
      <c r="K82" s="17">
        <v>58.584200000000003</v>
      </c>
      <c r="L82" s="17">
        <v>42.314</v>
      </c>
      <c r="M82" s="17">
        <v>3.92</v>
      </c>
      <c r="N82" s="17">
        <v>0.5</v>
      </c>
      <c r="O82" s="12">
        <f t="shared" si="2"/>
        <v>0.5</v>
      </c>
      <c r="P82" s="12">
        <v>580</v>
      </c>
      <c r="Q82" s="14">
        <f t="shared" si="3"/>
        <v>-12.068965517241379</v>
      </c>
    </row>
    <row r="83" spans="2:18" ht="58.2" thickBot="1" x14ac:dyDescent="0.35">
      <c r="B83" s="16" t="s">
        <v>89</v>
      </c>
      <c r="C83" s="17">
        <v>500</v>
      </c>
      <c r="D83" s="17">
        <v>63.419499999999999</v>
      </c>
      <c r="E83" s="17">
        <v>0.01</v>
      </c>
      <c r="F83" s="17">
        <v>530</v>
      </c>
      <c r="G83" s="17">
        <v>63.941299999999998</v>
      </c>
      <c r="H83" s="17">
        <v>0.02</v>
      </c>
      <c r="I83" s="17">
        <v>5.66</v>
      </c>
      <c r="J83" s="18">
        <v>550</v>
      </c>
      <c r="K83" s="17">
        <v>64.876199999999997</v>
      </c>
      <c r="L83" s="17">
        <v>43.433</v>
      </c>
      <c r="M83" s="17">
        <v>3.64</v>
      </c>
      <c r="N83" s="17">
        <v>0.5</v>
      </c>
      <c r="O83" s="12">
        <f t="shared" si="2"/>
        <v>0.5</v>
      </c>
      <c r="P83" s="12">
        <v>610</v>
      </c>
      <c r="Q83" s="14">
        <f t="shared" si="3"/>
        <v>-9.8360655737704921</v>
      </c>
    </row>
    <row r="84" spans="2:18" ht="58.2" thickBot="1" x14ac:dyDescent="0.35">
      <c r="B84" s="16" t="s">
        <v>90</v>
      </c>
      <c r="C84" s="17">
        <v>530</v>
      </c>
      <c r="D84" s="17">
        <v>68.414500000000004</v>
      </c>
      <c r="E84" s="17">
        <v>0</v>
      </c>
      <c r="F84" s="17">
        <v>560</v>
      </c>
      <c r="G84" s="17">
        <v>68.936300000000003</v>
      </c>
      <c r="H84" s="17">
        <v>0.02</v>
      </c>
      <c r="I84" s="17">
        <v>5.36</v>
      </c>
      <c r="J84" s="18">
        <v>560</v>
      </c>
      <c r="K84" s="17">
        <v>68.936300000000003</v>
      </c>
      <c r="L84" s="17">
        <v>45.119</v>
      </c>
      <c r="M84" s="17">
        <v>0</v>
      </c>
      <c r="N84" s="17">
        <v>1</v>
      </c>
      <c r="O84" s="12" t="b">
        <f t="shared" si="2"/>
        <v>0</v>
      </c>
      <c r="P84" s="12">
        <v>640</v>
      </c>
      <c r="Q84" s="14">
        <f t="shared" si="3"/>
        <v>-12.5</v>
      </c>
    </row>
    <row r="85" spans="2:18" ht="58.2" thickBot="1" x14ac:dyDescent="0.35">
      <c r="B85" s="16" t="s">
        <v>91</v>
      </c>
      <c r="C85" s="17">
        <v>550</v>
      </c>
      <c r="D85" s="17">
        <v>72.993799999999993</v>
      </c>
      <c r="E85" s="17">
        <v>0</v>
      </c>
      <c r="F85" s="17">
        <v>580</v>
      </c>
      <c r="G85" s="17">
        <v>73.515600000000006</v>
      </c>
      <c r="H85" s="17">
        <v>0.02</v>
      </c>
      <c r="I85" s="17">
        <v>5.17</v>
      </c>
      <c r="J85" s="18">
        <v>590</v>
      </c>
      <c r="K85" s="17">
        <v>74.218199999999996</v>
      </c>
      <c r="L85" s="17">
        <v>44.384999999999998</v>
      </c>
      <c r="M85" s="17">
        <v>1.69</v>
      </c>
      <c r="N85" s="17">
        <v>0.5</v>
      </c>
      <c r="O85" s="12">
        <f t="shared" si="2"/>
        <v>0.5</v>
      </c>
      <c r="P85" s="12">
        <v>670</v>
      </c>
      <c r="Q85" s="14">
        <f t="shared" si="3"/>
        <v>-11.940298507462687</v>
      </c>
    </row>
    <row r="86" spans="2:18" ht="58.2" thickBot="1" x14ac:dyDescent="0.35">
      <c r="B86" s="16" t="s">
        <v>92</v>
      </c>
      <c r="C86" s="17">
        <v>580</v>
      </c>
      <c r="D86" s="17">
        <v>78.894900000000007</v>
      </c>
      <c r="E86" s="17">
        <v>0</v>
      </c>
      <c r="F86" s="17">
        <v>610</v>
      </c>
      <c r="G86" s="17">
        <v>79.416600000000003</v>
      </c>
      <c r="H86" s="17">
        <v>0.02</v>
      </c>
      <c r="I86" s="17">
        <v>4.92</v>
      </c>
      <c r="J86" s="18">
        <v>620</v>
      </c>
      <c r="K86" s="17">
        <v>79.474999999999994</v>
      </c>
      <c r="L86" s="17">
        <v>46.996000000000002</v>
      </c>
      <c r="M86" s="17">
        <v>1.61</v>
      </c>
      <c r="N86" s="17">
        <v>0.4</v>
      </c>
      <c r="O86" s="12">
        <f t="shared" si="2"/>
        <v>0.4</v>
      </c>
      <c r="P86" s="12">
        <v>710</v>
      </c>
      <c r="Q86" s="14">
        <f t="shared" si="3"/>
        <v>-12.67605633802817</v>
      </c>
    </row>
    <row r="87" spans="2:18" ht="58.2" thickBot="1" x14ac:dyDescent="0.35">
      <c r="B87" s="16" t="s">
        <v>93</v>
      </c>
      <c r="C87" s="17">
        <v>600</v>
      </c>
      <c r="D87" s="17">
        <v>84.898899999999998</v>
      </c>
      <c r="E87" s="17">
        <v>0</v>
      </c>
      <c r="F87" s="17">
        <v>610</v>
      </c>
      <c r="G87" s="17">
        <v>84.917400000000001</v>
      </c>
      <c r="H87" s="17">
        <v>0.02</v>
      </c>
      <c r="I87" s="17">
        <v>1.64</v>
      </c>
      <c r="J87" s="18">
        <v>650</v>
      </c>
      <c r="K87" s="17">
        <v>84.047700000000006</v>
      </c>
      <c r="L87" s="17">
        <v>44.107999999999997</v>
      </c>
      <c r="M87" s="17">
        <v>6.15</v>
      </c>
      <c r="N87" s="17">
        <v>0.6</v>
      </c>
      <c r="O87" s="12">
        <f t="shared" si="2"/>
        <v>0.6</v>
      </c>
      <c r="P87" s="12">
        <v>740</v>
      </c>
      <c r="Q87" s="14">
        <f t="shared" si="3"/>
        <v>-12.162162162162161</v>
      </c>
    </row>
    <row r="88" spans="2:18" ht="58.2" thickBot="1" x14ac:dyDescent="0.35">
      <c r="B88" s="16" t="s">
        <v>94</v>
      </c>
      <c r="C88" s="17">
        <v>610</v>
      </c>
      <c r="D88" s="17">
        <v>89.464799999999997</v>
      </c>
      <c r="E88" s="17">
        <v>0</v>
      </c>
      <c r="F88" s="17">
        <v>640</v>
      </c>
      <c r="G88" s="17">
        <v>89.986599999999996</v>
      </c>
      <c r="H88" s="17">
        <v>0.02</v>
      </c>
      <c r="I88" s="17">
        <v>4.6900000000000004</v>
      </c>
      <c r="J88" s="18">
        <v>660</v>
      </c>
      <c r="K88" s="17">
        <v>89.914100000000005</v>
      </c>
      <c r="L88" s="17">
        <v>44.051000000000002</v>
      </c>
      <c r="M88" s="17">
        <v>3.03</v>
      </c>
      <c r="N88" s="17">
        <v>0.5</v>
      </c>
      <c r="O88" s="12">
        <f t="shared" si="2"/>
        <v>0.5</v>
      </c>
      <c r="P88" s="12">
        <v>770</v>
      </c>
      <c r="Q88" s="14">
        <f t="shared" si="3"/>
        <v>-14.285714285714286</v>
      </c>
    </row>
    <row r="89" spans="2:18" ht="58.2" thickBot="1" x14ac:dyDescent="0.35">
      <c r="B89" s="16" t="s">
        <v>95</v>
      </c>
      <c r="C89" s="17">
        <v>660</v>
      </c>
      <c r="D89" s="17">
        <v>94.603099999999998</v>
      </c>
      <c r="E89" s="17">
        <v>0</v>
      </c>
      <c r="F89" s="17">
        <v>680</v>
      </c>
      <c r="G89" s="17">
        <v>94.740300000000005</v>
      </c>
      <c r="H89" s="17">
        <v>0.02</v>
      </c>
      <c r="I89" s="17">
        <v>2.94</v>
      </c>
      <c r="J89" s="18">
        <v>690</v>
      </c>
      <c r="K89" s="17">
        <v>93.877700000000004</v>
      </c>
      <c r="L89" s="17">
        <v>44.837000000000003</v>
      </c>
      <c r="M89" s="17">
        <v>1.45</v>
      </c>
      <c r="N89" s="17">
        <v>0.5</v>
      </c>
      <c r="O89" s="12">
        <f t="shared" si="2"/>
        <v>0.5</v>
      </c>
      <c r="P89" s="12">
        <v>790</v>
      </c>
      <c r="Q89" s="14">
        <f t="shared" si="3"/>
        <v>-12.658227848101266</v>
      </c>
    </row>
    <row r="90" spans="2:18" ht="58.2" thickBot="1" x14ac:dyDescent="0.35">
      <c r="B90" s="16" t="s">
        <v>96</v>
      </c>
      <c r="C90" s="17">
        <v>660</v>
      </c>
      <c r="D90" s="17">
        <v>94.603099999999998</v>
      </c>
      <c r="E90" s="17">
        <v>0.01</v>
      </c>
      <c r="F90" s="17">
        <v>700</v>
      </c>
      <c r="G90" s="17">
        <v>99.872399999999999</v>
      </c>
      <c r="H90" s="17">
        <v>0.21</v>
      </c>
      <c r="I90" s="17">
        <v>5.71</v>
      </c>
      <c r="J90" s="18">
        <v>720</v>
      </c>
      <c r="K90" s="17">
        <v>99.652799999999999</v>
      </c>
      <c r="L90" s="17">
        <v>45.487000000000002</v>
      </c>
      <c r="M90" s="17">
        <v>2.78</v>
      </c>
      <c r="N90" s="17">
        <v>0.4</v>
      </c>
      <c r="O90" s="12">
        <f t="shared" si="2"/>
        <v>0.4</v>
      </c>
      <c r="P90" s="12">
        <v>800</v>
      </c>
      <c r="Q90" s="14">
        <f t="shared" si="3"/>
        <v>-10</v>
      </c>
    </row>
    <row r="91" spans="2:18" ht="58.2" thickBot="1" x14ac:dyDescent="0.35">
      <c r="B91" s="16" t="s">
        <v>97</v>
      </c>
      <c r="C91" s="17">
        <v>700</v>
      </c>
      <c r="D91" s="17">
        <v>103.19199999999999</v>
      </c>
      <c r="E91" s="17">
        <v>0</v>
      </c>
      <c r="F91" s="17">
        <v>730</v>
      </c>
      <c r="G91" s="17">
        <v>103.7137</v>
      </c>
      <c r="H91" s="17">
        <v>0.02</v>
      </c>
      <c r="I91" s="17">
        <v>4.1100000000000003</v>
      </c>
      <c r="J91" s="18">
        <v>750</v>
      </c>
      <c r="K91" s="17">
        <v>104.3015</v>
      </c>
      <c r="L91" s="17">
        <v>44.048999999999999</v>
      </c>
      <c r="M91" s="17">
        <v>2.67</v>
      </c>
      <c r="N91" s="17">
        <v>0.4</v>
      </c>
      <c r="O91" s="12">
        <f t="shared" si="2"/>
        <v>0.4</v>
      </c>
      <c r="P91" s="12">
        <v>800</v>
      </c>
      <c r="Q91" s="14">
        <f t="shared" si="3"/>
        <v>-6.25</v>
      </c>
    </row>
    <row r="92" spans="2:18" ht="58.2" thickBot="1" x14ac:dyDescent="0.35">
      <c r="B92" s="16" t="s">
        <v>98</v>
      </c>
      <c r="C92" s="17">
        <v>700</v>
      </c>
      <c r="D92" s="17">
        <v>103.19199999999999</v>
      </c>
      <c r="E92" s="17">
        <v>0</v>
      </c>
      <c r="F92" s="17">
        <v>740</v>
      </c>
      <c r="G92" s="17">
        <v>108.46129999999999</v>
      </c>
      <c r="H92" s="17">
        <v>0.02</v>
      </c>
      <c r="I92" s="17">
        <v>5.41</v>
      </c>
      <c r="J92" s="18">
        <v>770</v>
      </c>
      <c r="K92" s="17">
        <v>109.01260000000001</v>
      </c>
      <c r="L92" s="17">
        <v>43.441000000000003</v>
      </c>
      <c r="M92" s="17">
        <v>3.9</v>
      </c>
      <c r="N92" s="17">
        <v>0.4</v>
      </c>
      <c r="O92" s="12">
        <f t="shared" si="2"/>
        <v>0.4</v>
      </c>
      <c r="P92" s="12">
        <v>800</v>
      </c>
      <c r="Q92" s="14">
        <f t="shared" si="3"/>
        <v>-3.75</v>
      </c>
    </row>
    <row r="93" spans="2:18" ht="15" thickBot="1" x14ac:dyDescent="0.35">
      <c r="B93" s="16"/>
      <c r="C93" s="17"/>
      <c r="D93" s="17"/>
      <c r="E93" s="17"/>
      <c r="F93" s="17"/>
      <c r="G93" s="17"/>
      <c r="H93" s="17"/>
      <c r="I93" s="17"/>
      <c r="J93" s="18"/>
      <c r="K93" s="17"/>
      <c r="L93" s="17"/>
      <c r="M93" s="17"/>
      <c r="N93" s="17"/>
      <c r="O93" s="17">
        <f>_xlfn.MODE.SNGL(O4:O92)</f>
        <v>0.5</v>
      </c>
      <c r="Q93" s="14">
        <f>AVERAGE(Q4:Q92)</f>
        <v>-7.1333529278639061</v>
      </c>
    </row>
    <row r="94" spans="2:18" x14ac:dyDescent="0.3">
      <c r="L94" s="12">
        <f>SUM(L4:L93)</f>
        <v>6083.7480000000032</v>
      </c>
      <c r="M94" s="12">
        <f>AVERAGE(M4:M92)</f>
        <v>8.9255056179775281</v>
      </c>
    </row>
    <row r="95" spans="2:18" x14ac:dyDescent="0.3">
      <c r="L95" s="12">
        <f>AVERAGE(L4:L92)</f>
        <v>68.35671910112363</v>
      </c>
    </row>
    <row r="96" spans="2:18" x14ac:dyDescent="0.3">
      <c r="L96" s="12" t="s">
        <v>99</v>
      </c>
      <c r="M96" s="12" t="s">
        <v>104</v>
      </c>
      <c r="N96" s="12" t="s">
        <v>100</v>
      </c>
      <c r="O96" s="12" t="s">
        <v>101</v>
      </c>
      <c r="P96" s="12" t="s">
        <v>103</v>
      </c>
      <c r="Q96" s="12" t="s">
        <v>1</v>
      </c>
      <c r="R96" s="12" t="s">
        <v>102</v>
      </c>
    </row>
    <row r="97" spans="12:18" x14ac:dyDescent="0.3">
      <c r="L97" s="14">
        <v>5</v>
      </c>
      <c r="M97" s="14">
        <f>M94</f>
        <v>8.9255056179775281</v>
      </c>
      <c r="N97" s="14">
        <f>Q93</f>
        <v>-7.1333529278639061</v>
      </c>
      <c r="O97" s="14">
        <f>COUNTIF(Q4:Q92,"=0")</f>
        <v>13</v>
      </c>
      <c r="P97" s="14">
        <f>O93</f>
        <v>0.5</v>
      </c>
      <c r="Q97" s="14">
        <f>L94</f>
        <v>6083.7480000000032</v>
      </c>
      <c r="R97" s="14">
        <f>L95</f>
        <v>68.35671910112363</v>
      </c>
    </row>
  </sheetData>
  <mergeCells count="3">
    <mergeCell ref="C2:E2"/>
    <mergeCell ref="F2:I2"/>
    <mergeCell ref="J2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1"/>
  <sheetViews>
    <sheetView workbookViewId="0">
      <selection activeCell="I11" sqref="I11:J11"/>
    </sheetView>
  </sheetViews>
  <sheetFormatPr baseColWidth="10" defaultRowHeight="14.4" x14ac:dyDescent="0.3"/>
  <sheetData>
    <row r="4" spans="4:10" ht="15" thickBot="1" x14ac:dyDescent="0.35"/>
    <row r="5" spans="4:10" ht="69.599999999999994" thickBot="1" x14ac:dyDescent="0.35">
      <c r="E5" s="9" t="s">
        <v>104</v>
      </c>
      <c r="F5" s="10" t="s">
        <v>105</v>
      </c>
      <c r="G5" s="11" t="s">
        <v>106</v>
      </c>
      <c r="H5" s="10" t="s">
        <v>103</v>
      </c>
      <c r="I5" s="10" t="s">
        <v>1</v>
      </c>
      <c r="J5" s="10" t="s">
        <v>102</v>
      </c>
    </row>
    <row r="6" spans="4:10" ht="16.2" thickBot="1" x14ac:dyDescent="0.35">
      <c r="D6" s="1">
        <v>2</v>
      </c>
      <c r="E6" s="2">
        <v>2.15</v>
      </c>
      <c r="F6" s="2">
        <v>-13.26</v>
      </c>
      <c r="G6" s="2">
        <v>12</v>
      </c>
      <c r="H6" s="2">
        <v>0.5</v>
      </c>
      <c r="I6" s="2">
        <v>6404.46</v>
      </c>
      <c r="J6" s="2">
        <v>71.959999999999994</v>
      </c>
    </row>
    <row r="7" spans="4:10" ht="16.2" thickBot="1" x14ac:dyDescent="0.35">
      <c r="D7" s="3">
        <v>3</v>
      </c>
      <c r="E7" s="4">
        <v>9.94</v>
      </c>
      <c r="F7" s="4">
        <v>-5.98</v>
      </c>
      <c r="G7" s="5">
        <v>15</v>
      </c>
      <c r="H7" s="5">
        <v>0.8</v>
      </c>
      <c r="I7" s="4">
        <v>6247.98</v>
      </c>
      <c r="J7" s="4">
        <v>70.2</v>
      </c>
    </row>
    <row r="8" spans="4:10" ht="16.2" thickBot="1" x14ac:dyDescent="0.35">
      <c r="D8" s="6">
        <v>4</v>
      </c>
      <c r="E8" s="7">
        <v>9.06</v>
      </c>
      <c r="F8" s="7">
        <v>-6.91</v>
      </c>
      <c r="G8" s="8">
        <v>13</v>
      </c>
      <c r="H8" s="8">
        <v>0.8</v>
      </c>
      <c r="I8" s="7">
        <v>6262.04</v>
      </c>
      <c r="J8" s="7">
        <v>70.36</v>
      </c>
    </row>
    <row r="9" spans="4:10" ht="16.2" thickBot="1" x14ac:dyDescent="0.35">
      <c r="D9" s="6">
        <v>5</v>
      </c>
      <c r="E9" s="7">
        <v>8.93</v>
      </c>
      <c r="F9" s="7">
        <v>-7.13</v>
      </c>
      <c r="G9" s="8">
        <v>13</v>
      </c>
      <c r="H9" s="8">
        <v>0.5</v>
      </c>
      <c r="I9" s="7">
        <v>6083.75</v>
      </c>
      <c r="J9" s="7">
        <v>68.36</v>
      </c>
    </row>
    <row r="10" spans="4:10" x14ac:dyDescent="0.3">
      <c r="E10">
        <f>AVERAGE(E6:E9)</f>
        <v>7.52</v>
      </c>
      <c r="F10">
        <f>AVERAGE(F6:F9)</f>
        <v>-8.32</v>
      </c>
      <c r="I10">
        <f t="shared" ref="I10:J10" si="0">AVERAGE(I6:I9)</f>
        <v>6249.5574999999999</v>
      </c>
      <c r="J10">
        <f t="shared" si="0"/>
        <v>70.22</v>
      </c>
    </row>
    <row r="11" spans="4:10" x14ac:dyDescent="0.3">
      <c r="I11">
        <f>SUM(I6:I9)</f>
        <v>24998.23</v>
      </c>
      <c r="J11">
        <f>SUM(J6:J9)</f>
        <v>280.88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02"/>
  <sheetViews>
    <sheetView workbookViewId="0">
      <selection sqref="A1:XFD1048576"/>
    </sheetView>
  </sheetViews>
  <sheetFormatPr baseColWidth="10" defaultRowHeight="14.4" x14ac:dyDescent="0.3"/>
  <cols>
    <col min="1" max="1" width="8.5546875" customWidth="1"/>
    <col min="2" max="2" width="16.6640625" customWidth="1"/>
    <col min="7" max="7" width="11.5546875" style="52"/>
  </cols>
  <sheetData>
    <row r="3" spans="2:14" ht="15" thickBot="1" x14ac:dyDescent="0.35">
      <c r="C3" s="45" t="s">
        <v>371</v>
      </c>
      <c r="D3" s="45"/>
      <c r="E3" s="45" t="s">
        <v>369</v>
      </c>
      <c r="F3" s="45"/>
      <c r="G3" s="45" t="s">
        <v>374</v>
      </c>
      <c r="H3" s="45"/>
      <c r="I3" s="46"/>
    </row>
    <row r="4" spans="2:14" ht="31.8" thickBot="1" x14ac:dyDescent="0.35">
      <c r="B4" s="37" t="s">
        <v>276</v>
      </c>
      <c r="C4" s="38" t="s">
        <v>277</v>
      </c>
      <c r="D4" s="38" t="s">
        <v>278</v>
      </c>
      <c r="E4" s="38" t="s">
        <v>370</v>
      </c>
      <c r="F4" s="38" t="s">
        <v>279</v>
      </c>
      <c r="G4" s="51" t="s">
        <v>370</v>
      </c>
      <c r="H4" s="38" t="s">
        <v>373</v>
      </c>
      <c r="I4" s="38" t="s">
        <v>372</v>
      </c>
      <c r="J4" s="38" t="s">
        <v>280</v>
      </c>
      <c r="L4" s="35" t="s">
        <v>109</v>
      </c>
      <c r="M4" s="35"/>
      <c r="N4" s="14"/>
    </row>
    <row r="5" spans="2:14" ht="15.6" thickBot="1" x14ac:dyDescent="0.35">
      <c r="B5" s="42" t="s">
        <v>281</v>
      </c>
      <c r="C5" s="43"/>
      <c r="D5" s="43"/>
      <c r="E5" s="43"/>
      <c r="F5" s="43"/>
      <c r="G5" s="43"/>
      <c r="H5" s="43"/>
      <c r="I5" s="43"/>
      <c r="J5" s="44"/>
      <c r="L5" s="29" t="s">
        <v>5</v>
      </c>
      <c r="M5" s="30" t="s">
        <v>7</v>
      </c>
      <c r="N5" s="31" t="s">
        <v>108</v>
      </c>
    </row>
    <row r="6" spans="2:14" ht="16.2" thickBot="1" x14ac:dyDescent="0.35">
      <c r="B6" s="39" t="s">
        <v>282</v>
      </c>
      <c r="C6" s="47">
        <v>36</v>
      </c>
      <c r="D6" s="47">
        <v>14.99851</v>
      </c>
      <c r="E6" s="53">
        <v>78</v>
      </c>
      <c r="F6" s="47">
        <v>14.90105</v>
      </c>
      <c r="G6" s="48">
        <v>78</v>
      </c>
      <c r="H6" s="47">
        <v>14.90105</v>
      </c>
      <c r="I6" s="48">
        <f>100*(G6-E6)/G6</f>
        <v>0</v>
      </c>
      <c r="J6" s="47">
        <v>37.582000000000001</v>
      </c>
      <c r="L6" s="12">
        <v>96</v>
      </c>
      <c r="M6" s="12">
        <v>13.01</v>
      </c>
      <c r="N6" s="14">
        <f>(G6-L6)*100/L6</f>
        <v>-18.75</v>
      </c>
    </row>
    <row r="7" spans="2:14" ht="16.2" thickBot="1" x14ac:dyDescent="0.35">
      <c r="B7" s="39" t="s">
        <v>283</v>
      </c>
      <c r="C7" s="47">
        <v>186</v>
      </c>
      <c r="D7" s="47">
        <v>19.79899</v>
      </c>
      <c r="E7" s="54">
        <v>294</v>
      </c>
      <c r="F7" s="47">
        <v>19.79899</v>
      </c>
      <c r="G7" s="48">
        <v>294</v>
      </c>
      <c r="H7" s="47">
        <v>19.79899</v>
      </c>
      <c r="I7" s="48">
        <f t="shared" ref="I7:I70" si="0">100*(G7-E7)/G7</f>
        <v>0</v>
      </c>
      <c r="J7" s="47">
        <v>61.311999999999998</v>
      </c>
      <c r="L7" s="23">
        <v>294</v>
      </c>
      <c r="M7" s="12">
        <v>27.86</v>
      </c>
      <c r="N7" s="14">
        <f t="shared" ref="N7:N70" si="1">(G7-L7)*100/L7</f>
        <v>0</v>
      </c>
    </row>
    <row r="8" spans="2:14" ht="16.2" thickBot="1" x14ac:dyDescent="0.35">
      <c r="B8" s="39" t="s">
        <v>284</v>
      </c>
      <c r="C8" s="47">
        <v>282</v>
      </c>
      <c r="D8" s="47">
        <v>24.627420000000001</v>
      </c>
      <c r="E8" s="54">
        <v>390</v>
      </c>
      <c r="F8" s="47">
        <v>24.627420000000001</v>
      </c>
      <c r="G8" s="48">
        <v>390</v>
      </c>
      <c r="H8" s="47">
        <v>24.627420000000001</v>
      </c>
      <c r="I8" s="48">
        <f t="shared" si="0"/>
        <v>0</v>
      </c>
      <c r="J8" s="47">
        <v>68.763000000000005</v>
      </c>
      <c r="L8" s="23">
        <v>390</v>
      </c>
      <c r="M8" s="12">
        <v>238.9</v>
      </c>
      <c r="N8" s="14">
        <f t="shared" si="1"/>
        <v>0</v>
      </c>
    </row>
    <row r="9" spans="2:14" ht="16.2" thickBot="1" x14ac:dyDescent="0.35">
      <c r="B9" s="39" t="s">
        <v>285</v>
      </c>
      <c r="C9" s="47">
        <v>360</v>
      </c>
      <c r="D9" s="47">
        <v>29.455839999999998</v>
      </c>
      <c r="E9" s="54">
        <v>468</v>
      </c>
      <c r="F9" s="47">
        <v>29.455839999999998</v>
      </c>
      <c r="G9" s="54">
        <v>468</v>
      </c>
      <c r="H9" s="47">
        <v>29.455839999999998</v>
      </c>
      <c r="I9" s="48">
        <f t="shared" si="0"/>
        <v>0</v>
      </c>
      <c r="J9" s="47">
        <v>69.555000000000007</v>
      </c>
      <c r="L9" s="12">
        <v>474</v>
      </c>
      <c r="M9" s="12">
        <v>74.48</v>
      </c>
      <c r="N9" s="14">
        <f t="shared" si="1"/>
        <v>-1.2658227848101267</v>
      </c>
    </row>
    <row r="10" spans="2:14" s="50" customFormat="1" ht="16.2" thickBot="1" x14ac:dyDescent="0.35">
      <c r="B10" s="40" t="s">
        <v>286</v>
      </c>
      <c r="C10" s="55">
        <v>414</v>
      </c>
      <c r="D10" s="55">
        <v>34.797499999999999</v>
      </c>
      <c r="E10" s="54">
        <v>468</v>
      </c>
      <c r="F10" s="55">
        <v>34.860759999999999</v>
      </c>
      <c r="G10" s="56">
        <v>516</v>
      </c>
      <c r="H10" s="55">
        <v>34.860759999999999</v>
      </c>
      <c r="I10" s="49">
        <f t="shared" si="0"/>
        <v>9.3023255813953494</v>
      </c>
      <c r="J10" s="55">
        <v>76.873000000000005</v>
      </c>
      <c r="L10" s="12">
        <v>570</v>
      </c>
      <c r="M10" s="12">
        <v>139.86000000000001</v>
      </c>
      <c r="N10" s="14">
        <f t="shared" si="1"/>
        <v>-9.473684210526315</v>
      </c>
    </row>
    <row r="11" spans="2:14" ht="16.2" thickBot="1" x14ac:dyDescent="0.35">
      <c r="B11" s="39" t="s">
        <v>287</v>
      </c>
      <c r="C11" s="47">
        <v>540</v>
      </c>
      <c r="D11" s="47">
        <v>39.59798</v>
      </c>
      <c r="E11" s="54">
        <v>594</v>
      </c>
      <c r="F11" s="47">
        <v>39.59798</v>
      </c>
      <c r="G11" s="48">
        <v>594</v>
      </c>
      <c r="H11" s="47">
        <v>39.59798</v>
      </c>
      <c r="I11" s="48">
        <f t="shared" si="0"/>
        <v>0</v>
      </c>
      <c r="J11" s="47">
        <v>71.278000000000006</v>
      </c>
      <c r="L11" s="12">
        <v>714</v>
      </c>
      <c r="M11" s="12">
        <v>137.9</v>
      </c>
      <c r="N11" s="14">
        <f t="shared" si="1"/>
        <v>-16.806722689075631</v>
      </c>
    </row>
    <row r="12" spans="2:14" s="50" customFormat="1" ht="16.2" thickBot="1" x14ac:dyDescent="0.35">
      <c r="B12" s="41" t="s">
        <v>288</v>
      </c>
      <c r="C12" s="57">
        <v>600</v>
      </c>
      <c r="D12" s="57">
        <v>44.426409999999997</v>
      </c>
      <c r="E12" s="58">
        <v>606</v>
      </c>
      <c r="F12" s="57">
        <v>44.989750000000001</v>
      </c>
      <c r="G12" s="49">
        <v>648</v>
      </c>
      <c r="H12" s="57">
        <v>44.989750000000001</v>
      </c>
      <c r="I12" s="49">
        <f t="shared" si="0"/>
        <v>6.4814814814814818</v>
      </c>
      <c r="J12" s="57">
        <v>71.632000000000005</v>
      </c>
      <c r="L12" s="12">
        <v>816</v>
      </c>
      <c r="M12" s="12">
        <v>204.98</v>
      </c>
      <c r="N12" s="14">
        <f t="shared" si="1"/>
        <v>-20.588235294117649</v>
      </c>
    </row>
    <row r="13" spans="2:14" s="50" customFormat="1" ht="16.2" thickBot="1" x14ac:dyDescent="0.35">
      <c r="B13" s="41" t="s">
        <v>289</v>
      </c>
      <c r="C13" s="57">
        <v>678</v>
      </c>
      <c r="D13" s="57">
        <v>49.831330000000001</v>
      </c>
      <c r="E13" s="58">
        <v>732</v>
      </c>
      <c r="F13" s="57">
        <v>49.831330000000001</v>
      </c>
      <c r="G13" s="49">
        <v>750</v>
      </c>
      <c r="H13" s="57">
        <v>49.922539999999998</v>
      </c>
      <c r="I13" s="49">
        <f t="shared" si="0"/>
        <v>2.4</v>
      </c>
      <c r="J13" s="57">
        <v>76.185000000000002</v>
      </c>
      <c r="L13" s="12">
        <v>900</v>
      </c>
      <c r="M13" s="12">
        <v>231.57</v>
      </c>
      <c r="N13" s="14">
        <f t="shared" si="1"/>
        <v>-16.666666666666668</v>
      </c>
    </row>
    <row r="14" spans="2:14" s="50" customFormat="1" ht="16.2" thickBot="1" x14ac:dyDescent="0.35">
      <c r="B14" s="41" t="s">
        <v>290</v>
      </c>
      <c r="C14" s="57">
        <v>738</v>
      </c>
      <c r="D14" s="57">
        <v>53.740119999999997</v>
      </c>
      <c r="E14" s="58">
        <v>792</v>
      </c>
      <c r="F14" s="57">
        <v>54.91169</v>
      </c>
      <c r="G14" s="49">
        <v>858</v>
      </c>
      <c r="H14" s="57">
        <v>54.750959999999999</v>
      </c>
      <c r="I14" s="49">
        <f t="shared" si="0"/>
        <v>7.6923076923076925</v>
      </c>
      <c r="J14" s="57">
        <v>74.468999999999994</v>
      </c>
      <c r="L14" s="12">
        <v>984</v>
      </c>
      <c r="M14" s="12">
        <v>246.18</v>
      </c>
      <c r="N14" s="14">
        <f t="shared" si="1"/>
        <v>-12.804878048780488</v>
      </c>
    </row>
    <row r="15" spans="2:14" s="50" customFormat="1" ht="16.2" thickBot="1" x14ac:dyDescent="0.35">
      <c r="B15" s="41" t="s">
        <v>291</v>
      </c>
      <c r="C15" s="57">
        <v>780</v>
      </c>
      <c r="D15" s="57">
        <v>59.904919999999997</v>
      </c>
      <c r="E15" s="58">
        <v>822</v>
      </c>
      <c r="F15" s="57">
        <v>59.996130000000001</v>
      </c>
      <c r="G15" s="49">
        <v>858</v>
      </c>
      <c r="H15" s="57">
        <v>59.996130000000001</v>
      </c>
      <c r="I15" s="49">
        <f t="shared" si="0"/>
        <v>4.1958041958041958</v>
      </c>
      <c r="J15" s="57">
        <v>75.159000000000006</v>
      </c>
      <c r="L15" s="12">
        <v>1044</v>
      </c>
      <c r="M15" s="12">
        <v>264.77</v>
      </c>
      <c r="N15" s="14">
        <f t="shared" si="1"/>
        <v>-17.816091954022987</v>
      </c>
    </row>
    <row r="16" spans="2:14" s="50" customFormat="1" ht="16.2" thickBot="1" x14ac:dyDescent="0.35">
      <c r="B16" s="41" t="s">
        <v>292</v>
      </c>
      <c r="C16" s="57">
        <v>900</v>
      </c>
      <c r="D16" s="57">
        <v>64.225399999999993</v>
      </c>
      <c r="E16" s="58">
        <v>918</v>
      </c>
      <c r="F16" s="57">
        <v>64.225399999999993</v>
      </c>
      <c r="G16" s="49">
        <v>930</v>
      </c>
      <c r="H16" s="57">
        <v>64.225399999999993</v>
      </c>
      <c r="I16" s="49">
        <f t="shared" si="0"/>
        <v>1.2903225806451613</v>
      </c>
      <c r="J16" s="57">
        <v>72.721000000000004</v>
      </c>
      <c r="L16" s="12">
        <v>1116</v>
      </c>
      <c r="M16" s="12">
        <v>232.57</v>
      </c>
      <c r="N16" s="14">
        <f t="shared" si="1"/>
        <v>-16.666666666666668</v>
      </c>
    </row>
    <row r="17" spans="2:14" ht="16.2" thickBot="1" x14ac:dyDescent="0.35">
      <c r="B17" s="39" t="s">
        <v>293</v>
      </c>
      <c r="C17" s="47">
        <v>1056</v>
      </c>
      <c r="D17" s="47">
        <v>69.882249999999999</v>
      </c>
      <c r="E17" s="54">
        <v>1074</v>
      </c>
      <c r="F17" s="47">
        <v>69.882249999999999</v>
      </c>
      <c r="G17" s="48">
        <v>1074</v>
      </c>
      <c r="H17" s="47">
        <v>69.882249999999999</v>
      </c>
      <c r="I17" s="48">
        <f t="shared" si="0"/>
        <v>0</v>
      </c>
      <c r="J17" s="47">
        <v>71.28</v>
      </c>
      <c r="L17" s="12">
        <v>1176</v>
      </c>
      <c r="M17" s="12">
        <v>230.95</v>
      </c>
      <c r="N17" s="14">
        <f t="shared" si="1"/>
        <v>-8.6734693877551017</v>
      </c>
    </row>
    <row r="18" spans="2:14" ht="16.2" thickBot="1" x14ac:dyDescent="0.35">
      <c r="B18" s="39" t="s">
        <v>294</v>
      </c>
      <c r="C18" s="47">
        <v>1104</v>
      </c>
      <c r="D18" s="47">
        <v>74.710679999999996</v>
      </c>
      <c r="E18" s="54">
        <v>1122</v>
      </c>
      <c r="F18" s="47">
        <v>74.710679999999996</v>
      </c>
      <c r="G18" s="48">
        <v>1122</v>
      </c>
      <c r="H18" s="47">
        <v>74.710679999999996</v>
      </c>
      <c r="I18" s="48">
        <f t="shared" si="0"/>
        <v>0</v>
      </c>
      <c r="J18" s="47">
        <v>70.924999999999997</v>
      </c>
      <c r="L18" s="12">
        <v>1224</v>
      </c>
      <c r="M18" s="12">
        <v>223.12</v>
      </c>
      <c r="N18" s="14">
        <f t="shared" si="1"/>
        <v>-8.3333333333333339</v>
      </c>
    </row>
    <row r="19" spans="2:14" ht="16.2" thickBot="1" x14ac:dyDescent="0.35">
      <c r="B19" s="39" t="s">
        <v>295</v>
      </c>
      <c r="C19" s="47">
        <v>1128</v>
      </c>
      <c r="D19" s="47">
        <v>78.367530000000002</v>
      </c>
      <c r="E19" s="54">
        <v>1152</v>
      </c>
      <c r="F19" s="47">
        <v>79.781750000000002</v>
      </c>
      <c r="G19" s="48">
        <v>1152</v>
      </c>
      <c r="H19" s="47">
        <v>79.781750000000002</v>
      </c>
      <c r="I19" s="48">
        <f t="shared" si="0"/>
        <v>0</v>
      </c>
      <c r="J19" s="47">
        <v>71.977000000000004</v>
      </c>
      <c r="L19" s="12">
        <v>1272</v>
      </c>
      <c r="M19" s="12">
        <v>212.27</v>
      </c>
      <c r="N19" s="14">
        <f t="shared" si="1"/>
        <v>-9.433962264150944</v>
      </c>
    </row>
    <row r="20" spans="2:14" ht="15.6" thickBot="1" x14ac:dyDescent="0.35">
      <c r="B20" s="42" t="s">
        <v>296</v>
      </c>
      <c r="C20" s="43"/>
      <c r="D20" s="43"/>
      <c r="E20" s="43"/>
      <c r="F20" s="43"/>
      <c r="G20" s="43"/>
      <c r="H20" s="43"/>
      <c r="I20" s="43"/>
      <c r="J20" s="44"/>
      <c r="N20" s="14"/>
    </row>
    <row r="21" spans="2:14" ht="16.2" thickBot="1" x14ac:dyDescent="0.35">
      <c r="B21" s="59" t="s">
        <v>297</v>
      </c>
      <c r="C21" s="47">
        <v>10</v>
      </c>
      <c r="D21" s="47">
        <v>4.2360699999999998</v>
      </c>
      <c r="E21" s="53">
        <v>10</v>
      </c>
      <c r="F21" s="47">
        <v>4.9208100000000004</v>
      </c>
      <c r="G21" s="48">
        <v>10</v>
      </c>
      <c r="H21" s="47">
        <v>4.9208100000000004</v>
      </c>
      <c r="I21" s="48">
        <f t="shared" si="0"/>
        <v>0</v>
      </c>
      <c r="J21" s="47">
        <v>6.0940000000000003</v>
      </c>
      <c r="L21" s="23">
        <v>10</v>
      </c>
      <c r="M21" s="12">
        <v>1.05</v>
      </c>
      <c r="N21" s="14">
        <f>(G21-L21)*100/L21</f>
        <v>0</v>
      </c>
    </row>
    <row r="22" spans="2:14" s="50" customFormat="1" ht="16.2" thickBot="1" x14ac:dyDescent="0.35">
      <c r="B22" s="60" t="s">
        <v>298</v>
      </c>
      <c r="C22" s="57">
        <v>30</v>
      </c>
      <c r="D22" s="57">
        <v>8.8751099999999994</v>
      </c>
      <c r="E22" s="58">
        <v>40</v>
      </c>
      <c r="F22" s="57">
        <v>9.3541000000000007</v>
      </c>
      <c r="G22" s="49">
        <v>40</v>
      </c>
      <c r="H22" s="57">
        <v>9.3541000000000007</v>
      </c>
      <c r="I22" s="49">
        <f t="shared" si="0"/>
        <v>0</v>
      </c>
      <c r="J22" s="57">
        <v>53.533000000000001</v>
      </c>
      <c r="L22" s="23">
        <v>40</v>
      </c>
      <c r="M22" s="12">
        <v>0.46</v>
      </c>
      <c r="N22" s="14">
        <f t="shared" si="1"/>
        <v>0</v>
      </c>
    </row>
    <row r="23" spans="2:14" s="50" customFormat="1" ht="16.2" thickBot="1" x14ac:dyDescent="0.35">
      <c r="B23" s="60" t="s">
        <v>299</v>
      </c>
      <c r="C23" s="57">
        <v>75</v>
      </c>
      <c r="D23" s="57">
        <v>14.21359</v>
      </c>
      <c r="E23" s="54">
        <v>80</v>
      </c>
      <c r="F23" s="57">
        <v>14.63904</v>
      </c>
      <c r="G23" s="49">
        <v>120</v>
      </c>
      <c r="H23" s="57">
        <v>14.98784</v>
      </c>
      <c r="I23" s="49">
        <f t="shared" si="0"/>
        <v>33.333333333333336</v>
      </c>
      <c r="J23" s="57">
        <v>70.917000000000002</v>
      </c>
      <c r="L23" s="12">
        <v>120</v>
      </c>
      <c r="M23" s="12">
        <v>4.33</v>
      </c>
      <c r="N23" s="14">
        <f t="shared" si="1"/>
        <v>0</v>
      </c>
    </row>
    <row r="24" spans="2:14" s="50" customFormat="1" ht="16.2" thickBot="1" x14ac:dyDescent="0.35">
      <c r="B24" s="60" t="s">
        <v>300</v>
      </c>
      <c r="C24" s="57">
        <v>90</v>
      </c>
      <c r="D24" s="57">
        <v>19.385159999999999</v>
      </c>
      <c r="E24" s="54">
        <v>90</v>
      </c>
      <c r="F24" s="57">
        <v>19.385159999999999</v>
      </c>
      <c r="G24" s="49">
        <v>175</v>
      </c>
      <c r="H24" s="57">
        <v>19.795919999999999</v>
      </c>
      <c r="I24" s="49">
        <f t="shared" si="0"/>
        <v>48.571428571428569</v>
      </c>
      <c r="J24" s="57">
        <v>99.475999999999999</v>
      </c>
      <c r="L24" s="12">
        <v>195</v>
      </c>
      <c r="M24" s="12">
        <v>6.17</v>
      </c>
      <c r="N24" s="14">
        <f t="shared" si="1"/>
        <v>-10.256410256410257</v>
      </c>
    </row>
    <row r="25" spans="2:14" s="50" customFormat="1" ht="16.2" thickBot="1" x14ac:dyDescent="0.35">
      <c r="B25" s="60" t="s">
        <v>301</v>
      </c>
      <c r="C25" s="57">
        <v>175</v>
      </c>
      <c r="D25" s="57">
        <v>24.68573</v>
      </c>
      <c r="E25" s="54">
        <v>175</v>
      </c>
      <c r="F25" s="57">
        <v>24.68573</v>
      </c>
      <c r="G25" s="49">
        <v>240</v>
      </c>
      <c r="H25" s="57">
        <v>24.951720000000002</v>
      </c>
      <c r="I25" s="49">
        <f t="shared" si="0"/>
        <v>27.083333333333332</v>
      </c>
      <c r="J25" s="57">
        <v>76.903999999999996</v>
      </c>
      <c r="L25" s="12">
        <v>290</v>
      </c>
      <c r="M25" s="12">
        <v>73.42</v>
      </c>
      <c r="N25" s="14">
        <f t="shared" si="1"/>
        <v>-17.241379310344829</v>
      </c>
    </row>
    <row r="26" spans="2:14" s="50" customFormat="1" ht="16.2" thickBot="1" x14ac:dyDescent="0.35">
      <c r="B26" s="60" t="s">
        <v>302</v>
      </c>
      <c r="C26" s="57">
        <v>270</v>
      </c>
      <c r="D26" s="57">
        <v>29.857299999999999</v>
      </c>
      <c r="E26" s="54">
        <v>270</v>
      </c>
      <c r="F26" s="57">
        <v>29.857299999999999</v>
      </c>
      <c r="G26" s="49">
        <v>355</v>
      </c>
      <c r="H26" s="57">
        <v>29.467469999999999</v>
      </c>
      <c r="I26" s="49">
        <f t="shared" si="0"/>
        <v>23.943661971830984</v>
      </c>
      <c r="J26" s="57">
        <v>172.13399999999999</v>
      </c>
      <c r="L26" s="12">
        <v>400</v>
      </c>
      <c r="M26" s="12">
        <v>54.82</v>
      </c>
      <c r="N26" s="14">
        <f t="shared" si="1"/>
        <v>-11.25</v>
      </c>
    </row>
    <row r="27" spans="2:14" s="50" customFormat="1" ht="16.2" thickBot="1" x14ac:dyDescent="0.35">
      <c r="B27" s="60" t="s">
        <v>303</v>
      </c>
      <c r="C27" s="57">
        <v>405</v>
      </c>
      <c r="D27" s="57">
        <v>34.213590000000003</v>
      </c>
      <c r="E27" s="54">
        <v>410</v>
      </c>
      <c r="F27" s="57">
        <v>34.639040000000001</v>
      </c>
      <c r="G27" s="49">
        <v>460</v>
      </c>
      <c r="H27" s="57">
        <v>34.987839999999998</v>
      </c>
      <c r="I27" s="49">
        <f t="shared" si="0"/>
        <v>10.869565217391305</v>
      </c>
      <c r="J27" s="57">
        <v>75.55</v>
      </c>
      <c r="L27" s="12">
        <v>460</v>
      </c>
      <c r="M27" s="12">
        <v>32.42</v>
      </c>
      <c r="N27" s="14">
        <f t="shared" si="1"/>
        <v>0</v>
      </c>
    </row>
    <row r="28" spans="2:14" ht="16.2" thickBot="1" x14ac:dyDescent="0.35">
      <c r="B28" s="59" t="s">
        <v>304</v>
      </c>
      <c r="C28" s="47">
        <v>570</v>
      </c>
      <c r="D28" s="47">
        <v>39.385159999999999</v>
      </c>
      <c r="E28" s="54">
        <v>575</v>
      </c>
      <c r="F28" s="47">
        <v>39.81062</v>
      </c>
      <c r="G28" s="48">
        <v>575</v>
      </c>
      <c r="H28" s="47">
        <v>39.81062</v>
      </c>
      <c r="I28" s="48">
        <f t="shared" si="0"/>
        <v>0</v>
      </c>
      <c r="J28" s="47">
        <v>74.569999999999993</v>
      </c>
      <c r="L28" s="23">
        <v>575</v>
      </c>
      <c r="M28" s="12">
        <v>98.92</v>
      </c>
      <c r="N28" s="14">
        <f t="shared" si="1"/>
        <v>0</v>
      </c>
    </row>
    <row r="29" spans="2:14" ht="16.2" thickBot="1" x14ac:dyDescent="0.35">
      <c r="B29" s="59" t="s">
        <v>305</v>
      </c>
      <c r="C29" s="47">
        <v>620</v>
      </c>
      <c r="D29" s="47">
        <v>43.385159999999999</v>
      </c>
      <c r="E29" s="54">
        <v>630</v>
      </c>
      <c r="F29" s="47">
        <v>44.236069999999998</v>
      </c>
      <c r="G29" s="48">
        <v>630</v>
      </c>
      <c r="H29" s="47">
        <v>44.236069999999998</v>
      </c>
      <c r="I29" s="48">
        <f t="shared" si="0"/>
        <v>0</v>
      </c>
      <c r="J29" s="47">
        <v>84.605999999999995</v>
      </c>
      <c r="L29" s="12">
        <v>650</v>
      </c>
      <c r="M29" s="12">
        <v>58.13</v>
      </c>
      <c r="N29" s="14">
        <f t="shared" si="1"/>
        <v>-3.0769230769230771</v>
      </c>
    </row>
    <row r="30" spans="2:14" s="50" customFormat="1" ht="16.2" thickBot="1" x14ac:dyDescent="0.35">
      <c r="B30" s="60" t="s">
        <v>306</v>
      </c>
      <c r="C30" s="57">
        <v>660</v>
      </c>
      <c r="D30" s="57">
        <v>49.857300000000002</v>
      </c>
      <c r="E30" s="58">
        <v>660</v>
      </c>
      <c r="F30" s="57">
        <v>49.892919999999997</v>
      </c>
      <c r="G30" s="49">
        <v>670</v>
      </c>
      <c r="H30" s="57">
        <v>49.892919999999997</v>
      </c>
      <c r="I30" s="49">
        <f t="shared" si="0"/>
        <v>1.4925373134328359</v>
      </c>
      <c r="J30" s="57">
        <v>79.128</v>
      </c>
      <c r="L30" s="12">
        <v>730</v>
      </c>
      <c r="M30" s="12">
        <v>68.05</v>
      </c>
      <c r="N30" s="14">
        <f t="shared" si="1"/>
        <v>-8.2191780821917817</v>
      </c>
    </row>
    <row r="31" spans="2:14" ht="16.2" thickBot="1" x14ac:dyDescent="0.35">
      <c r="B31" s="59" t="s">
        <v>307</v>
      </c>
      <c r="C31" s="47">
        <v>715</v>
      </c>
      <c r="D31" s="47">
        <v>54.213590000000003</v>
      </c>
      <c r="E31" s="54">
        <v>720</v>
      </c>
      <c r="F31" s="47">
        <v>54.639040000000001</v>
      </c>
      <c r="G31" s="48">
        <v>720</v>
      </c>
      <c r="H31" s="47">
        <v>54.639040000000001</v>
      </c>
      <c r="I31" s="48">
        <f t="shared" si="0"/>
        <v>0</v>
      </c>
      <c r="J31" s="47">
        <v>85.647000000000006</v>
      </c>
      <c r="L31" s="12">
        <v>825</v>
      </c>
      <c r="M31" s="12">
        <v>65.23</v>
      </c>
      <c r="N31" s="14">
        <f t="shared" si="1"/>
        <v>-12.727272727272727</v>
      </c>
    </row>
    <row r="32" spans="2:14" s="50" customFormat="1" ht="16.2" thickBot="1" x14ac:dyDescent="0.35">
      <c r="B32" s="60" t="s">
        <v>308</v>
      </c>
      <c r="C32" s="57">
        <v>720</v>
      </c>
      <c r="D32" s="57">
        <v>59.385159999999999</v>
      </c>
      <c r="E32" s="54">
        <v>725</v>
      </c>
      <c r="F32" s="57">
        <v>59.81062</v>
      </c>
      <c r="G32" s="49">
        <v>730</v>
      </c>
      <c r="H32" s="57">
        <v>59.899900000000002</v>
      </c>
      <c r="I32" s="49">
        <f t="shared" si="0"/>
        <v>0.68493150684931503</v>
      </c>
      <c r="J32" s="57">
        <v>224.166</v>
      </c>
      <c r="L32" s="12">
        <v>915</v>
      </c>
      <c r="M32" s="12">
        <v>84.59</v>
      </c>
      <c r="N32" s="14">
        <f t="shared" si="1"/>
        <v>-20.218579234972676</v>
      </c>
    </row>
    <row r="33" spans="2:14" ht="16.2" thickBot="1" x14ac:dyDescent="0.35">
      <c r="B33" s="59" t="s">
        <v>309</v>
      </c>
      <c r="C33" s="47">
        <v>830</v>
      </c>
      <c r="D33" s="47">
        <v>63.385159999999999</v>
      </c>
      <c r="E33" s="54">
        <v>840</v>
      </c>
      <c r="F33" s="47">
        <v>64.236069999999998</v>
      </c>
      <c r="G33" s="48">
        <v>840</v>
      </c>
      <c r="H33" s="47">
        <v>64.236069999999998</v>
      </c>
      <c r="I33" s="48">
        <f t="shared" si="0"/>
        <v>0</v>
      </c>
      <c r="J33" s="47">
        <v>81.066000000000003</v>
      </c>
      <c r="L33" s="12">
        <v>980</v>
      </c>
      <c r="M33" s="12">
        <v>82.18</v>
      </c>
      <c r="N33" s="14">
        <f t="shared" si="1"/>
        <v>-14.285714285714286</v>
      </c>
    </row>
    <row r="34" spans="2:14" ht="16.2" thickBot="1" x14ac:dyDescent="0.35">
      <c r="B34" s="59" t="s">
        <v>310</v>
      </c>
      <c r="C34" s="47">
        <v>855</v>
      </c>
      <c r="D34" s="47">
        <v>69.857299999999995</v>
      </c>
      <c r="E34" s="54">
        <v>855</v>
      </c>
      <c r="F34" s="47">
        <v>69.857299999999995</v>
      </c>
      <c r="G34" s="48">
        <v>855</v>
      </c>
      <c r="H34" s="47">
        <v>69.857299999999995</v>
      </c>
      <c r="I34" s="48">
        <f t="shared" si="0"/>
        <v>0</v>
      </c>
      <c r="J34" s="47">
        <v>92.513999999999996</v>
      </c>
      <c r="L34" s="12">
        <v>1070</v>
      </c>
      <c r="M34" s="12">
        <v>119</v>
      </c>
      <c r="N34" s="14">
        <f t="shared" si="1"/>
        <v>-20.093457943925234</v>
      </c>
    </row>
    <row r="35" spans="2:14" s="50" customFormat="1" ht="16.2" thickBot="1" x14ac:dyDescent="0.35">
      <c r="B35" s="60" t="s">
        <v>311</v>
      </c>
      <c r="C35" s="57">
        <v>910</v>
      </c>
      <c r="D35" s="57">
        <v>74.342579999999998</v>
      </c>
      <c r="E35" s="54">
        <v>915</v>
      </c>
      <c r="F35" s="57">
        <v>74.768029999999996</v>
      </c>
      <c r="G35" s="49">
        <v>940</v>
      </c>
      <c r="H35" s="57">
        <v>74.768029999999996</v>
      </c>
      <c r="I35" s="49">
        <f t="shared" si="0"/>
        <v>2.6595744680851063</v>
      </c>
      <c r="J35" s="57">
        <v>89.808999999999997</v>
      </c>
      <c r="L35" s="12">
        <v>1140</v>
      </c>
      <c r="M35" s="12">
        <v>116.7</v>
      </c>
      <c r="N35" s="14">
        <f t="shared" si="1"/>
        <v>-17.543859649122808</v>
      </c>
    </row>
    <row r="36" spans="2:14" ht="16.2" thickBot="1" x14ac:dyDescent="0.35">
      <c r="B36" s="59" t="s">
        <v>312</v>
      </c>
      <c r="C36" s="47">
        <v>985</v>
      </c>
      <c r="D36" s="47">
        <v>79.157859999999999</v>
      </c>
      <c r="E36" s="54">
        <v>990</v>
      </c>
      <c r="F36" s="47">
        <v>79.583320000000001</v>
      </c>
      <c r="G36" s="48">
        <v>990</v>
      </c>
      <c r="H36" s="47">
        <v>79.583320000000001</v>
      </c>
      <c r="I36" s="48">
        <f t="shared" si="0"/>
        <v>0</v>
      </c>
      <c r="J36" s="47">
        <v>77.944999999999993</v>
      </c>
      <c r="L36" s="12">
        <v>1215</v>
      </c>
      <c r="M36" s="12">
        <v>108.93</v>
      </c>
      <c r="N36" s="14">
        <f t="shared" si="1"/>
        <v>-18.518518518518519</v>
      </c>
    </row>
    <row r="37" spans="2:14" ht="16.2" thickBot="1" x14ac:dyDescent="0.35">
      <c r="B37" s="59" t="s">
        <v>313</v>
      </c>
      <c r="C37" s="47">
        <v>1130</v>
      </c>
      <c r="D37" s="47">
        <v>84.329440000000005</v>
      </c>
      <c r="E37" s="54">
        <v>1135</v>
      </c>
      <c r="F37" s="47">
        <v>84.754890000000003</v>
      </c>
      <c r="G37" s="48">
        <v>1135</v>
      </c>
      <c r="H37" s="47">
        <v>84.754890000000003</v>
      </c>
      <c r="I37" s="48">
        <f t="shared" si="0"/>
        <v>0</v>
      </c>
      <c r="J37" s="47">
        <v>88.007999999999996</v>
      </c>
      <c r="L37" s="12">
        <v>1270</v>
      </c>
      <c r="M37" s="12">
        <v>132.44999999999999</v>
      </c>
      <c r="N37" s="14">
        <f t="shared" si="1"/>
        <v>-10.62992125984252</v>
      </c>
    </row>
    <row r="38" spans="2:14" s="50" customFormat="1" ht="16.2" thickBot="1" x14ac:dyDescent="0.35">
      <c r="B38" s="60" t="s">
        <v>314</v>
      </c>
      <c r="C38" s="57">
        <v>1260</v>
      </c>
      <c r="D38" s="57">
        <v>88.329440000000005</v>
      </c>
      <c r="E38" s="58">
        <v>1270</v>
      </c>
      <c r="F38" s="57">
        <v>89.939610000000002</v>
      </c>
      <c r="G38" s="49">
        <v>1290</v>
      </c>
      <c r="H38" s="57">
        <v>89.939610000000002</v>
      </c>
      <c r="I38" s="49">
        <f t="shared" si="0"/>
        <v>1.5503875968992249</v>
      </c>
      <c r="J38" s="57">
        <v>80.802999999999997</v>
      </c>
      <c r="L38" s="12">
        <v>1340</v>
      </c>
      <c r="M38" s="12">
        <v>502.41</v>
      </c>
      <c r="N38" s="14">
        <f t="shared" si="1"/>
        <v>-3.7313432835820897</v>
      </c>
    </row>
    <row r="39" spans="2:14" s="50" customFormat="1" ht="16.2" thickBot="1" x14ac:dyDescent="0.35">
      <c r="B39" s="60" t="s">
        <v>315</v>
      </c>
      <c r="C39" s="57">
        <v>1310</v>
      </c>
      <c r="D39" s="57">
        <v>92.329440000000005</v>
      </c>
      <c r="E39" s="58">
        <v>1330</v>
      </c>
      <c r="F39" s="57">
        <v>94.754890000000003</v>
      </c>
      <c r="G39" s="49">
        <v>1340</v>
      </c>
      <c r="H39" s="57">
        <v>94.754890000000003</v>
      </c>
      <c r="I39" s="49">
        <f t="shared" si="0"/>
        <v>0.74626865671641796</v>
      </c>
      <c r="J39" s="57">
        <v>86.872</v>
      </c>
      <c r="L39" s="12">
        <v>1380</v>
      </c>
      <c r="M39" s="12">
        <v>467.13</v>
      </c>
      <c r="N39" s="14">
        <f t="shared" si="1"/>
        <v>-2.8985507246376812</v>
      </c>
    </row>
    <row r="40" spans="2:14" ht="16.2" thickBot="1" x14ac:dyDescent="0.35">
      <c r="B40" s="59" t="s">
        <v>316</v>
      </c>
      <c r="C40" s="47">
        <v>1365</v>
      </c>
      <c r="D40" s="47">
        <v>99.157859999999999</v>
      </c>
      <c r="E40" s="54">
        <v>1370</v>
      </c>
      <c r="F40" s="47">
        <v>99.583320000000001</v>
      </c>
      <c r="G40" s="48">
        <v>1370</v>
      </c>
      <c r="H40" s="47">
        <v>99.583320000000001</v>
      </c>
      <c r="I40" s="48">
        <f t="shared" si="0"/>
        <v>0</v>
      </c>
      <c r="J40" s="47">
        <v>86.183999999999997</v>
      </c>
      <c r="L40" s="12">
        <v>1435</v>
      </c>
      <c r="M40" s="12">
        <v>128.56</v>
      </c>
      <c r="N40" s="14">
        <f t="shared" si="1"/>
        <v>-4.529616724738676</v>
      </c>
    </row>
    <row r="41" spans="2:14" ht="16.2" thickBot="1" x14ac:dyDescent="0.35">
      <c r="B41" s="59" t="s">
        <v>317</v>
      </c>
      <c r="C41" s="47">
        <v>1385</v>
      </c>
      <c r="D41" s="47">
        <v>104.32944000000001</v>
      </c>
      <c r="E41" s="54">
        <v>1390</v>
      </c>
      <c r="F41" s="47">
        <v>104.75489</v>
      </c>
      <c r="G41" s="48">
        <v>1390</v>
      </c>
      <c r="H41" s="47">
        <v>104.75489</v>
      </c>
      <c r="I41" s="48">
        <f t="shared" si="0"/>
        <v>0</v>
      </c>
      <c r="J41" s="47">
        <v>86.347999999999999</v>
      </c>
      <c r="L41" s="12">
        <v>1510</v>
      </c>
      <c r="M41" s="12">
        <v>316.3</v>
      </c>
      <c r="N41" s="14">
        <f t="shared" si="1"/>
        <v>-7.9470198675496686</v>
      </c>
    </row>
    <row r="42" spans="2:14" ht="16.2" thickBot="1" x14ac:dyDescent="0.35">
      <c r="B42" s="59" t="s">
        <v>318</v>
      </c>
      <c r="C42" s="47">
        <v>1470</v>
      </c>
      <c r="D42" s="47">
        <v>109.98629</v>
      </c>
      <c r="E42" s="54">
        <v>1470</v>
      </c>
      <c r="F42" s="47">
        <v>109.98629</v>
      </c>
      <c r="G42" s="48">
        <v>1470</v>
      </c>
      <c r="H42" s="47">
        <v>109.98629</v>
      </c>
      <c r="I42" s="48">
        <f t="shared" si="0"/>
        <v>0</v>
      </c>
      <c r="J42" s="47">
        <v>82.649000000000001</v>
      </c>
      <c r="L42" s="12">
        <v>1550</v>
      </c>
      <c r="M42" s="12">
        <v>469.94</v>
      </c>
      <c r="N42" s="14">
        <f t="shared" si="1"/>
        <v>-5.161290322580645</v>
      </c>
    </row>
    <row r="43" spans="2:14" ht="16.2" thickBot="1" x14ac:dyDescent="0.35">
      <c r="B43" s="59" t="s">
        <v>319</v>
      </c>
      <c r="C43" s="47">
        <v>1530</v>
      </c>
      <c r="D43" s="47">
        <v>114.80157</v>
      </c>
      <c r="E43" s="54">
        <v>1530</v>
      </c>
      <c r="F43" s="47">
        <v>114.80157</v>
      </c>
      <c r="G43" s="48">
        <v>1530</v>
      </c>
      <c r="H43" s="47">
        <v>114.80157</v>
      </c>
      <c r="I43" s="48">
        <f t="shared" si="0"/>
        <v>0</v>
      </c>
      <c r="J43" s="47">
        <v>91.388000000000005</v>
      </c>
      <c r="L43" s="12">
        <v>1595</v>
      </c>
      <c r="M43" s="12">
        <v>474.64</v>
      </c>
      <c r="N43" s="14">
        <f t="shared" si="1"/>
        <v>-4.0752351097178687</v>
      </c>
    </row>
    <row r="44" spans="2:14" ht="16.2" thickBot="1" x14ac:dyDescent="0.35">
      <c r="B44" s="59" t="s">
        <v>320</v>
      </c>
      <c r="C44" s="47">
        <v>1585</v>
      </c>
      <c r="D44" s="47">
        <v>119.15786</v>
      </c>
      <c r="E44" s="54">
        <v>1590</v>
      </c>
      <c r="F44" s="47">
        <v>119.58332</v>
      </c>
      <c r="G44" s="48">
        <v>1590</v>
      </c>
      <c r="H44" s="47">
        <v>119.58332</v>
      </c>
      <c r="I44" s="48">
        <f t="shared" si="0"/>
        <v>0</v>
      </c>
      <c r="J44" s="47">
        <v>80.105999999999995</v>
      </c>
      <c r="L44" s="12">
        <v>1635</v>
      </c>
      <c r="M44" s="12">
        <v>357.98</v>
      </c>
      <c r="N44" s="14">
        <f t="shared" si="1"/>
        <v>-2.7522935779816513</v>
      </c>
    </row>
    <row r="45" spans="2:14" ht="16.2" thickBot="1" x14ac:dyDescent="0.35">
      <c r="B45" s="59" t="s">
        <v>321</v>
      </c>
      <c r="C45" s="47">
        <v>1610</v>
      </c>
      <c r="D45" s="47">
        <v>124.32944000000001</v>
      </c>
      <c r="E45" s="54">
        <v>1615</v>
      </c>
      <c r="F45" s="47">
        <v>124.75489</v>
      </c>
      <c r="G45" s="48">
        <v>1615</v>
      </c>
      <c r="H45" s="47">
        <v>124.75489</v>
      </c>
      <c r="I45" s="48">
        <f t="shared" si="0"/>
        <v>0</v>
      </c>
      <c r="J45" s="47">
        <v>102.621</v>
      </c>
      <c r="L45" s="12">
        <v>1655</v>
      </c>
      <c r="M45" s="12">
        <v>268.86</v>
      </c>
      <c r="N45" s="14">
        <f t="shared" si="1"/>
        <v>-2.416918429003021</v>
      </c>
    </row>
    <row r="46" spans="2:14" s="50" customFormat="1" ht="16.2" thickBot="1" x14ac:dyDescent="0.35">
      <c r="B46" s="60" t="s">
        <v>322</v>
      </c>
      <c r="C46" s="57">
        <v>1615</v>
      </c>
      <c r="D46" s="57">
        <v>128.32944000000001</v>
      </c>
      <c r="E46" s="58">
        <v>1620</v>
      </c>
      <c r="F46" s="57">
        <v>129.98629</v>
      </c>
      <c r="G46" s="49">
        <v>1630</v>
      </c>
      <c r="H46" s="57">
        <v>129.98629</v>
      </c>
      <c r="I46" s="49">
        <f t="shared" si="0"/>
        <v>0.61349693251533743</v>
      </c>
      <c r="J46" s="57">
        <v>86.730999999999995</v>
      </c>
      <c r="L46" s="12">
        <v>1680</v>
      </c>
      <c r="M46" s="12">
        <v>23.05</v>
      </c>
      <c r="N46" s="14">
        <f t="shared" si="1"/>
        <v>-2.9761904761904763</v>
      </c>
    </row>
    <row r="47" spans="2:14" ht="15.6" thickBot="1" x14ac:dyDescent="0.35">
      <c r="B47" s="61" t="s">
        <v>323</v>
      </c>
      <c r="C47" s="62"/>
      <c r="D47" s="62"/>
      <c r="E47" s="62"/>
      <c r="F47" s="62"/>
      <c r="G47" s="62"/>
      <c r="H47" s="62"/>
      <c r="I47" s="62"/>
      <c r="J47" s="63"/>
    </row>
    <row r="48" spans="2:14" ht="16.2" thickBot="1" x14ac:dyDescent="0.35">
      <c r="B48" s="59" t="s">
        <v>324</v>
      </c>
      <c r="C48" s="47">
        <v>10</v>
      </c>
      <c r="D48" s="47">
        <v>4.1425700000000001</v>
      </c>
      <c r="E48" s="53">
        <v>10</v>
      </c>
      <c r="F48" s="47">
        <v>4.1425700000000001</v>
      </c>
      <c r="G48" s="48">
        <v>10</v>
      </c>
      <c r="H48" s="47">
        <v>4.1425700000000001</v>
      </c>
      <c r="I48" s="48">
        <f t="shared" si="0"/>
        <v>0</v>
      </c>
      <c r="J48" s="47">
        <v>2.3719999999999999</v>
      </c>
      <c r="L48" s="23">
        <v>10</v>
      </c>
      <c r="M48" s="12">
        <v>0.67</v>
      </c>
      <c r="N48" s="14">
        <f>(G48-L48)*100/L48</f>
        <v>0</v>
      </c>
    </row>
    <row r="49" spans="2:14" ht="16.2" thickBot="1" x14ac:dyDescent="0.35">
      <c r="B49" s="59" t="s">
        <v>325</v>
      </c>
      <c r="C49" s="47">
        <v>15</v>
      </c>
      <c r="D49" s="47">
        <v>6.8665200000000004</v>
      </c>
      <c r="E49" s="54">
        <v>15</v>
      </c>
      <c r="F49" s="47">
        <v>6.8665200000000004</v>
      </c>
      <c r="G49" s="48">
        <v>15</v>
      </c>
      <c r="H49" s="47">
        <v>6.8665200000000004</v>
      </c>
      <c r="I49" s="48">
        <f t="shared" si="0"/>
        <v>0</v>
      </c>
      <c r="J49" s="47">
        <v>5.4450000000000003</v>
      </c>
      <c r="L49" s="23">
        <v>15</v>
      </c>
      <c r="M49" s="12">
        <v>0.8</v>
      </c>
      <c r="N49" s="14">
        <f t="shared" ref="N49:N97" si="2">(G49-L49)*100/L49</f>
        <v>0</v>
      </c>
    </row>
    <row r="50" spans="2:14" s="50" customFormat="1" ht="16.2" thickBot="1" x14ac:dyDescent="0.35">
      <c r="B50" s="60" t="s">
        <v>326</v>
      </c>
      <c r="C50" s="57">
        <v>25</v>
      </c>
      <c r="D50" s="57">
        <v>11.961740000000001</v>
      </c>
      <c r="E50" s="54">
        <v>35</v>
      </c>
      <c r="F50" s="57">
        <v>14.81438</v>
      </c>
      <c r="G50" s="49">
        <v>45</v>
      </c>
      <c r="H50" s="57">
        <v>14.66316</v>
      </c>
      <c r="I50" s="49">
        <f t="shared" si="0"/>
        <v>22.222222222222221</v>
      </c>
      <c r="J50" s="57">
        <v>21.43</v>
      </c>
      <c r="L50" s="12">
        <v>45</v>
      </c>
      <c r="M50" s="12">
        <v>2.2799999999999998</v>
      </c>
      <c r="N50" s="14">
        <f t="shared" si="2"/>
        <v>0</v>
      </c>
    </row>
    <row r="51" spans="2:14" s="50" customFormat="1" ht="16.2" thickBot="1" x14ac:dyDescent="0.35">
      <c r="B51" s="60" t="s">
        <v>327</v>
      </c>
      <c r="C51" s="57">
        <v>40</v>
      </c>
      <c r="D51" s="57">
        <v>17.8032</v>
      </c>
      <c r="E51" s="54">
        <v>40</v>
      </c>
      <c r="F51" s="57">
        <v>17.8032</v>
      </c>
      <c r="G51" s="49">
        <v>60</v>
      </c>
      <c r="H51" s="57">
        <v>18.864129999999999</v>
      </c>
      <c r="I51" s="49">
        <f t="shared" si="0"/>
        <v>33.333333333333336</v>
      </c>
      <c r="J51" s="57">
        <v>68.132999999999996</v>
      </c>
      <c r="L51" s="12">
        <v>65</v>
      </c>
      <c r="M51" s="12">
        <v>17.489999999999998</v>
      </c>
      <c r="N51" s="14">
        <f>(G51-L51)*100/L51</f>
        <v>-7.6923076923076925</v>
      </c>
    </row>
    <row r="52" spans="2:14" s="50" customFormat="1" ht="16.2" thickBot="1" x14ac:dyDescent="0.35">
      <c r="B52" s="60" t="s">
        <v>328</v>
      </c>
      <c r="C52" s="57">
        <v>50</v>
      </c>
      <c r="D52" s="57">
        <v>23.049810000000001</v>
      </c>
      <c r="E52" s="54">
        <v>55</v>
      </c>
      <c r="F52" s="57">
        <v>24.332550000000001</v>
      </c>
      <c r="G52" s="49">
        <v>75</v>
      </c>
      <c r="H52" s="57">
        <v>24.940930000000002</v>
      </c>
      <c r="I52" s="49">
        <f t="shared" si="0"/>
        <v>26.666666666666668</v>
      </c>
      <c r="J52" s="57">
        <v>70.835999999999999</v>
      </c>
      <c r="L52" s="12">
        <v>90</v>
      </c>
      <c r="M52" s="12">
        <v>9.01</v>
      </c>
      <c r="N52" s="14">
        <f t="shared" si="2"/>
        <v>-16.666666666666668</v>
      </c>
    </row>
    <row r="53" spans="2:14" s="50" customFormat="1" ht="16.2" thickBot="1" x14ac:dyDescent="0.35">
      <c r="B53" s="60" t="s">
        <v>329</v>
      </c>
      <c r="C53" s="57">
        <v>65</v>
      </c>
      <c r="D53" s="57">
        <v>25.97607</v>
      </c>
      <c r="E53" s="54">
        <v>70</v>
      </c>
      <c r="F53" s="57">
        <v>29.783950000000001</v>
      </c>
      <c r="G53" s="49">
        <v>100</v>
      </c>
      <c r="H53" s="57">
        <v>29.763449999999999</v>
      </c>
      <c r="I53" s="49">
        <f t="shared" si="0"/>
        <v>30</v>
      </c>
      <c r="J53" s="57">
        <v>55.194000000000003</v>
      </c>
      <c r="L53" s="12">
        <v>110</v>
      </c>
      <c r="M53" s="12">
        <v>31.02</v>
      </c>
      <c r="N53" s="14">
        <f t="shared" si="2"/>
        <v>-9.0909090909090917</v>
      </c>
    </row>
    <row r="54" spans="2:14" s="50" customFormat="1" ht="16.2" thickBot="1" x14ac:dyDescent="0.35">
      <c r="B54" s="60" t="s">
        <v>330</v>
      </c>
      <c r="C54" s="57">
        <v>65</v>
      </c>
      <c r="D54" s="57">
        <v>25.97607</v>
      </c>
      <c r="E54" s="54">
        <v>80</v>
      </c>
      <c r="F54" s="57">
        <v>34.076169999999998</v>
      </c>
      <c r="G54" s="49">
        <v>115</v>
      </c>
      <c r="H54" s="57">
        <v>34.919060000000002</v>
      </c>
      <c r="I54" s="49">
        <f t="shared" si="0"/>
        <v>30.434782608695652</v>
      </c>
      <c r="J54" s="57">
        <v>149.53</v>
      </c>
      <c r="L54" s="12">
        <v>135</v>
      </c>
      <c r="M54" s="12">
        <v>25.25</v>
      </c>
      <c r="N54" s="14">
        <f t="shared" si="2"/>
        <v>-14.814814814814815</v>
      </c>
    </row>
    <row r="55" spans="2:14" s="50" customFormat="1" ht="16.2" thickBot="1" x14ac:dyDescent="0.35">
      <c r="B55" s="60" t="s">
        <v>331</v>
      </c>
      <c r="C55" s="57">
        <v>75</v>
      </c>
      <c r="D55" s="57">
        <v>35.328899999999997</v>
      </c>
      <c r="E55" s="54">
        <v>85</v>
      </c>
      <c r="F55" s="57">
        <v>39.803780000000003</v>
      </c>
      <c r="G55" s="49">
        <v>125</v>
      </c>
      <c r="H55" s="57">
        <v>39.800060000000002</v>
      </c>
      <c r="I55" s="49">
        <f t="shared" si="0"/>
        <v>32</v>
      </c>
      <c r="J55" s="57">
        <v>74.691999999999993</v>
      </c>
      <c r="L55" s="12">
        <v>155</v>
      </c>
      <c r="M55" s="12">
        <v>17</v>
      </c>
      <c r="N55" s="14">
        <f t="shared" si="2"/>
        <v>-19.35483870967742</v>
      </c>
    </row>
    <row r="56" spans="2:14" s="50" customFormat="1" ht="16.2" thickBot="1" x14ac:dyDescent="0.35">
      <c r="B56" s="60" t="s">
        <v>332</v>
      </c>
      <c r="C56" s="57">
        <v>100</v>
      </c>
      <c r="D56" s="57">
        <v>44.389310000000002</v>
      </c>
      <c r="E56" s="54">
        <v>100</v>
      </c>
      <c r="F56" s="57">
        <v>44.112229999999997</v>
      </c>
      <c r="G56" s="49">
        <v>135</v>
      </c>
      <c r="H56" s="57">
        <v>45.817610000000002</v>
      </c>
      <c r="I56" s="49">
        <f t="shared" si="0"/>
        <v>25.925925925925927</v>
      </c>
      <c r="J56" s="57">
        <v>74.150999999999996</v>
      </c>
      <c r="L56" s="12">
        <v>175</v>
      </c>
      <c r="M56" s="12">
        <v>22</v>
      </c>
      <c r="N56" s="14">
        <f t="shared" si="2"/>
        <v>-22.857142857142858</v>
      </c>
    </row>
    <row r="57" spans="2:14" s="50" customFormat="1" ht="16.2" thickBot="1" x14ac:dyDescent="0.35">
      <c r="B57" s="60" t="s">
        <v>333</v>
      </c>
      <c r="C57" s="57">
        <v>110</v>
      </c>
      <c r="D57" s="57">
        <v>47.888530000000003</v>
      </c>
      <c r="E57" s="54">
        <v>120</v>
      </c>
      <c r="F57" s="57">
        <v>49.992010000000001</v>
      </c>
      <c r="G57" s="49">
        <v>145</v>
      </c>
      <c r="H57" s="57">
        <v>49.693649999999998</v>
      </c>
      <c r="I57" s="49">
        <f t="shared" si="0"/>
        <v>17.241379310344829</v>
      </c>
      <c r="J57" s="57">
        <v>74.123000000000005</v>
      </c>
      <c r="L57" s="12">
        <v>190</v>
      </c>
      <c r="M57" s="12">
        <v>25</v>
      </c>
      <c r="N57" s="14">
        <f t="shared" si="2"/>
        <v>-23.684210526315791</v>
      </c>
    </row>
    <row r="58" spans="2:14" s="50" customFormat="1" ht="16.2" thickBot="1" x14ac:dyDescent="0.35">
      <c r="B58" s="60" t="s">
        <v>334</v>
      </c>
      <c r="C58" s="57">
        <v>140</v>
      </c>
      <c r="D58" s="57">
        <v>54.829230000000003</v>
      </c>
      <c r="E58" s="54">
        <v>140</v>
      </c>
      <c r="F58" s="57">
        <v>54.803489999999996</v>
      </c>
      <c r="G58" s="49">
        <v>180</v>
      </c>
      <c r="H58" s="57">
        <v>53.495890000000003</v>
      </c>
      <c r="I58" s="49">
        <f t="shared" si="0"/>
        <v>22.222222222222221</v>
      </c>
      <c r="J58" s="57">
        <v>101.82899999999999</v>
      </c>
      <c r="L58" s="12">
        <v>205</v>
      </c>
      <c r="M58" s="12">
        <v>25</v>
      </c>
      <c r="N58" s="14">
        <f t="shared" si="2"/>
        <v>-12.195121951219512</v>
      </c>
    </row>
    <row r="59" spans="2:14" s="50" customFormat="1" ht="16.2" thickBot="1" x14ac:dyDescent="0.35">
      <c r="B59" s="60" t="s">
        <v>335</v>
      </c>
      <c r="C59" s="57">
        <v>160</v>
      </c>
      <c r="D59" s="57">
        <v>59.962400000000002</v>
      </c>
      <c r="E59" s="54">
        <v>160</v>
      </c>
      <c r="F59" s="57">
        <v>59.962400000000002</v>
      </c>
      <c r="G59" s="49">
        <v>180</v>
      </c>
      <c r="H59" s="57">
        <v>59.641199999999998</v>
      </c>
      <c r="I59" s="49">
        <f t="shared" si="0"/>
        <v>11.111111111111111</v>
      </c>
      <c r="J59" s="57">
        <v>76.572000000000003</v>
      </c>
      <c r="L59" s="12">
        <v>225</v>
      </c>
      <c r="M59" s="12">
        <v>25</v>
      </c>
      <c r="N59" s="14">
        <f t="shared" si="2"/>
        <v>-20</v>
      </c>
    </row>
    <row r="60" spans="2:14" ht="16.2" thickBot="1" x14ac:dyDescent="0.35">
      <c r="B60" s="59" t="s">
        <v>336</v>
      </c>
      <c r="C60" s="47">
        <v>195</v>
      </c>
      <c r="D60" s="47">
        <v>63.897419999999997</v>
      </c>
      <c r="E60" s="54">
        <v>205</v>
      </c>
      <c r="F60" s="47">
        <v>64.815340000000006</v>
      </c>
      <c r="G60" s="48">
        <v>205</v>
      </c>
      <c r="H60" s="47">
        <v>64.815340000000006</v>
      </c>
      <c r="I60" s="48">
        <f t="shared" si="0"/>
        <v>0</v>
      </c>
      <c r="J60" s="47">
        <v>74</v>
      </c>
      <c r="L60" s="23">
        <v>240</v>
      </c>
      <c r="M60" s="12">
        <v>23</v>
      </c>
      <c r="N60" s="14">
        <f t="shared" si="2"/>
        <v>-14.583333333333334</v>
      </c>
    </row>
    <row r="61" spans="2:14" s="50" customFormat="1" ht="16.2" thickBot="1" x14ac:dyDescent="0.35">
      <c r="B61" s="60" t="s">
        <v>337</v>
      </c>
      <c r="C61" s="57">
        <v>205</v>
      </c>
      <c r="D61" s="57">
        <v>68.838049999999996</v>
      </c>
      <c r="E61" s="58">
        <v>210</v>
      </c>
      <c r="F61" s="57">
        <v>69.696520000000007</v>
      </c>
      <c r="G61" s="49">
        <v>230</v>
      </c>
      <c r="H61" s="57">
        <v>69.954120000000003</v>
      </c>
      <c r="I61" s="49">
        <f t="shared" si="0"/>
        <v>8.695652173913043</v>
      </c>
      <c r="J61" s="57">
        <v>85.268000000000001</v>
      </c>
      <c r="L61" s="12">
        <v>260</v>
      </c>
      <c r="M61" s="12">
        <v>25</v>
      </c>
      <c r="N61" s="14">
        <f t="shared" si="2"/>
        <v>-11.538461538461538</v>
      </c>
    </row>
    <row r="62" spans="2:14" s="50" customFormat="1" ht="16.2" thickBot="1" x14ac:dyDescent="0.35">
      <c r="B62" s="60" t="s">
        <v>338</v>
      </c>
      <c r="C62" s="57">
        <v>205</v>
      </c>
      <c r="D62" s="57">
        <v>68.838049999999996</v>
      </c>
      <c r="E62" s="58">
        <v>215</v>
      </c>
      <c r="F62" s="57">
        <v>72.530829999999995</v>
      </c>
      <c r="G62" s="49">
        <v>245</v>
      </c>
      <c r="H62" s="57">
        <v>72.530829999999995</v>
      </c>
      <c r="I62" s="49">
        <f t="shared" si="0"/>
        <v>12.244897959183673</v>
      </c>
      <c r="J62" s="57">
        <v>85.703000000000003</v>
      </c>
      <c r="L62" s="12">
        <v>265</v>
      </c>
      <c r="M62" s="12">
        <v>25</v>
      </c>
      <c r="N62" s="14">
        <f t="shared" si="2"/>
        <v>-7.5471698113207548</v>
      </c>
    </row>
    <row r="63" spans="2:14" ht="16.2" thickBot="1" x14ac:dyDescent="0.35">
      <c r="B63" s="59" t="s">
        <v>339</v>
      </c>
      <c r="C63" s="47">
        <v>210</v>
      </c>
      <c r="D63" s="47">
        <v>74.223159999999993</v>
      </c>
      <c r="E63" s="54">
        <v>215</v>
      </c>
      <c r="F63" s="47">
        <v>74.991619999999998</v>
      </c>
      <c r="G63" s="48">
        <v>215</v>
      </c>
      <c r="H63" s="47">
        <v>74.991619999999998</v>
      </c>
      <c r="I63" s="48">
        <f t="shared" si="0"/>
        <v>0</v>
      </c>
      <c r="J63" s="47">
        <v>79.712999999999994</v>
      </c>
      <c r="L63" s="12">
        <v>270</v>
      </c>
      <c r="M63" s="12">
        <v>29</v>
      </c>
      <c r="N63" s="14">
        <f t="shared" si="2"/>
        <v>-20.37037037037037</v>
      </c>
    </row>
    <row r="64" spans="2:14" s="50" customFormat="1" ht="16.2" thickBot="1" x14ac:dyDescent="0.35">
      <c r="B64" s="60" t="s">
        <v>340</v>
      </c>
      <c r="C64" s="57">
        <v>220</v>
      </c>
      <c r="D64" s="57">
        <v>79.653580000000005</v>
      </c>
      <c r="E64" s="58">
        <v>220</v>
      </c>
      <c r="F64" s="57">
        <v>79.653580000000005</v>
      </c>
      <c r="G64" s="49">
        <v>230</v>
      </c>
      <c r="H64" s="57">
        <v>78.616500000000002</v>
      </c>
      <c r="I64" s="49">
        <f t="shared" si="0"/>
        <v>4.3478260869565215</v>
      </c>
      <c r="J64" s="57">
        <v>82.542000000000002</v>
      </c>
      <c r="L64" s="12">
        <v>280</v>
      </c>
      <c r="M64" s="12">
        <v>27</v>
      </c>
      <c r="N64" s="14">
        <f t="shared" si="2"/>
        <v>-17.857142857142858</v>
      </c>
    </row>
    <row r="65" spans="2:14" s="50" customFormat="1" ht="16.2" thickBot="1" x14ac:dyDescent="0.35">
      <c r="B65" s="60" t="s">
        <v>341</v>
      </c>
      <c r="C65" s="57">
        <v>240</v>
      </c>
      <c r="D65" s="57">
        <v>84.891729999999995</v>
      </c>
      <c r="E65" s="58">
        <v>240</v>
      </c>
      <c r="F65" s="57">
        <v>84.944770000000005</v>
      </c>
      <c r="G65" s="49">
        <v>245</v>
      </c>
      <c r="H65" s="57">
        <v>84.944770000000005</v>
      </c>
      <c r="I65" s="49">
        <f t="shared" si="0"/>
        <v>2.0408163265306123</v>
      </c>
      <c r="J65" s="57">
        <v>75.677999999999997</v>
      </c>
      <c r="L65" s="12">
        <v>285</v>
      </c>
      <c r="M65" s="12">
        <v>22</v>
      </c>
      <c r="N65" s="14">
        <f>(G65-L65)*100/L65</f>
        <v>-14.035087719298245</v>
      </c>
    </row>
    <row r="66" spans="2:14" ht="15.6" thickBot="1" x14ac:dyDescent="0.35">
      <c r="B66" s="61" t="s">
        <v>342</v>
      </c>
      <c r="C66" s="62"/>
      <c r="D66" s="62"/>
      <c r="E66" s="62"/>
      <c r="F66" s="62"/>
      <c r="G66" s="62"/>
      <c r="H66" s="62"/>
      <c r="I66" s="62"/>
      <c r="J66" s="63"/>
    </row>
    <row r="67" spans="2:14" ht="16.2" thickBot="1" x14ac:dyDescent="0.35">
      <c r="B67" s="59" t="s">
        <v>326</v>
      </c>
      <c r="C67" s="47">
        <v>100</v>
      </c>
      <c r="D67" s="47">
        <v>14.36833</v>
      </c>
      <c r="E67" s="53">
        <v>115</v>
      </c>
      <c r="F67" s="47">
        <v>14.66788</v>
      </c>
      <c r="G67" s="53">
        <v>115</v>
      </c>
      <c r="H67" s="47">
        <v>14.66788</v>
      </c>
      <c r="I67" s="48">
        <f t="shared" si="0"/>
        <v>0</v>
      </c>
      <c r="J67" s="47">
        <v>49.738</v>
      </c>
      <c r="L67" s="23">
        <v>120</v>
      </c>
      <c r="M67" s="12">
        <v>1.3</v>
      </c>
      <c r="N67" s="14">
        <f>(G67-L67)*100/L67</f>
        <v>-4.166666666666667</v>
      </c>
    </row>
    <row r="68" spans="2:14" s="50" customFormat="1" ht="16.2" thickBot="1" x14ac:dyDescent="0.35">
      <c r="B68" s="60" t="s">
        <v>327</v>
      </c>
      <c r="C68" s="57">
        <v>165</v>
      </c>
      <c r="D68" s="57">
        <v>19.71491</v>
      </c>
      <c r="E68" s="54">
        <v>165</v>
      </c>
      <c r="F68" s="57">
        <v>19.71491</v>
      </c>
      <c r="G68" s="49">
        <v>180</v>
      </c>
      <c r="H68" s="57">
        <v>18.750720000000001</v>
      </c>
      <c r="I68" s="49">
        <f t="shared" si="0"/>
        <v>8.3333333333333339</v>
      </c>
      <c r="J68" s="57">
        <v>116.628</v>
      </c>
      <c r="L68" s="12">
        <v>200</v>
      </c>
      <c r="M68" s="12">
        <v>2.2999999999999998</v>
      </c>
      <c r="N68" s="14">
        <f t="shared" ref="N68:N97" si="3">(G68-L68)*100/L68</f>
        <v>-10</v>
      </c>
    </row>
    <row r="69" spans="2:14" ht="16.2" thickBot="1" x14ac:dyDescent="0.35">
      <c r="B69" s="59" t="s">
        <v>343</v>
      </c>
      <c r="C69" s="47">
        <v>200</v>
      </c>
      <c r="D69" s="47">
        <v>21.491230000000002</v>
      </c>
      <c r="E69" s="54">
        <v>200</v>
      </c>
      <c r="F69" s="47">
        <v>21.491230000000002</v>
      </c>
      <c r="G69" s="48">
        <v>200</v>
      </c>
      <c r="H69" s="47">
        <v>21.491230000000002</v>
      </c>
      <c r="I69" s="48">
        <f t="shared" si="0"/>
        <v>0</v>
      </c>
      <c r="J69" s="47">
        <v>65.655000000000001</v>
      </c>
      <c r="L69" s="12">
        <v>210</v>
      </c>
      <c r="M69" s="12">
        <v>4.5</v>
      </c>
      <c r="N69" s="14">
        <f t="shared" si="3"/>
        <v>-4.7619047619047619</v>
      </c>
    </row>
    <row r="70" spans="2:14" ht="16.2" thickBot="1" x14ac:dyDescent="0.35">
      <c r="B70" s="59" t="s">
        <v>328</v>
      </c>
      <c r="C70" s="47">
        <v>200</v>
      </c>
      <c r="D70" s="47">
        <v>21.491230000000002</v>
      </c>
      <c r="E70" s="54">
        <v>200</v>
      </c>
      <c r="F70" s="47">
        <v>21.491230000000002</v>
      </c>
      <c r="G70" s="48">
        <v>200</v>
      </c>
      <c r="H70" s="47">
        <v>21.491230000000002</v>
      </c>
      <c r="I70" s="48">
        <f t="shared" si="0"/>
        <v>0</v>
      </c>
      <c r="J70" s="47">
        <v>66.111000000000004</v>
      </c>
      <c r="L70" s="23">
        <v>230</v>
      </c>
      <c r="M70" s="12">
        <v>6</v>
      </c>
      <c r="N70" s="14">
        <f t="shared" si="3"/>
        <v>-13.043478260869565</v>
      </c>
    </row>
    <row r="71" spans="2:14" ht="16.2" thickBot="1" x14ac:dyDescent="0.35">
      <c r="B71" s="59" t="s">
        <v>344</v>
      </c>
      <c r="C71" s="47">
        <v>230</v>
      </c>
      <c r="D71" s="47">
        <v>25.74005</v>
      </c>
      <c r="E71" s="54">
        <v>230</v>
      </c>
      <c r="F71" s="47">
        <v>25.74005</v>
      </c>
      <c r="G71" s="48">
        <v>230</v>
      </c>
      <c r="H71" s="47">
        <v>25.74005</v>
      </c>
      <c r="I71" s="48">
        <f t="shared" ref="I71:I98" si="4">100*(G71-E71)/G71</f>
        <v>0</v>
      </c>
      <c r="J71" s="47">
        <v>60.372999999999998</v>
      </c>
      <c r="L71" s="23">
        <v>230</v>
      </c>
      <c r="M71" s="12">
        <v>6</v>
      </c>
      <c r="N71" s="14">
        <f t="shared" si="3"/>
        <v>0</v>
      </c>
    </row>
    <row r="72" spans="2:14" s="50" customFormat="1" ht="16.2" thickBot="1" x14ac:dyDescent="0.35">
      <c r="B72" s="60" t="s">
        <v>329</v>
      </c>
      <c r="C72" s="57">
        <v>230</v>
      </c>
      <c r="D72" s="57">
        <v>25.74005</v>
      </c>
      <c r="E72" s="54">
        <v>230</v>
      </c>
      <c r="F72" s="57">
        <v>25.74005</v>
      </c>
      <c r="G72" s="49">
        <v>245</v>
      </c>
      <c r="H72" s="57">
        <v>29.972709999999999</v>
      </c>
      <c r="I72" s="49">
        <f t="shared" si="4"/>
        <v>6.1224489795918364</v>
      </c>
      <c r="J72" s="57">
        <v>63.417999999999999</v>
      </c>
      <c r="L72" s="12">
        <v>265</v>
      </c>
      <c r="M72" s="12">
        <v>6</v>
      </c>
      <c r="N72" s="14">
        <f t="shared" si="3"/>
        <v>-7.5471698113207548</v>
      </c>
    </row>
    <row r="73" spans="2:14" s="50" customFormat="1" ht="16.2" thickBot="1" x14ac:dyDescent="0.35">
      <c r="B73" s="60" t="s">
        <v>345</v>
      </c>
      <c r="C73" s="57">
        <v>260</v>
      </c>
      <c r="D73" s="57">
        <v>31.530999999999999</v>
      </c>
      <c r="E73" s="54">
        <v>260</v>
      </c>
      <c r="F73" s="57">
        <v>31.530999999999999</v>
      </c>
      <c r="G73" s="49">
        <v>285</v>
      </c>
      <c r="H73" s="57">
        <v>31.841619999999999</v>
      </c>
      <c r="I73" s="49">
        <f t="shared" si="4"/>
        <v>8.7719298245614041</v>
      </c>
      <c r="J73" s="57">
        <v>114.886</v>
      </c>
      <c r="L73" s="12">
        <v>300</v>
      </c>
      <c r="M73" s="12">
        <v>7</v>
      </c>
      <c r="N73" s="14">
        <f t="shared" si="3"/>
        <v>-5</v>
      </c>
    </row>
    <row r="74" spans="2:14" s="50" customFormat="1" ht="16.2" thickBot="1" x14ac:dyDescent="0.35">
      <c r="B74" s="60" t="s">
        <v>330</v>
      </c>
      <c r="C74" s="57">
        <v>260</v>
      </c>
      <c r="D74" s="57">
        <v>31.530999999999999</v>
      </c>
      <c r="E74" s="54">
        <v>260</v>
      </c>
      <c r="F74" s="57">
        <v>31.530999999999999</v>
      </c>
      <c r="G74" s="49">
        <v>285</v>
      </c>
      <c r="H74" s="57">
        <v>34.437309999999997</v>
      </c>
      <c r="I74" s="49">
        <f t="shared" si="4"/>
        <v>8.7719298245614041</v>
      </c>
      <c r="J74" s="57">
        <v>70.281999999999996</v>
      </c>
      <c r="L74" s="12">
        <v>320</v>
      </c>
      <c r="M74" s="12">
        <v>8</v>
      </c>
      <c r="N74" s="14">
        <f t="shared" si="3"/>
        <v>-10.9375</v>
      </c>
    </row>
    <row r="75" spans="2:14" s="50" customFormat="1" ht="16.2" thickBot="1" x14ac:dyDescent="0.35">
      <c r="B75" s="60" t="s">
        <v>346</v>
      </c>
      <c r="C75" s="57">
        <v>260</v>
      </c>
      <c r="D75" s="57">
        <v>31.530999999999999</v>
      </c>
      <c r="E75" s="54">
        <v>260</v>
      </c>
      <c r="F75" s="57">
        <v>37.598849999999999</v>
      </c>
      <c r="G75" s="49">
        <v>320</v>
      </c>
      <c r="H75" s="57">
        <v>37.989049999999999</v>
      </c>
      <c r="I75" s="49">
        <f t="shared" si="4"/>
        <v>18.75</v>
      </c>
      <c r="J75" s="57">
        <v>105.19799999999999</v>
      </c>
      <c r="L75" s="12">
        <v>360</v>
      </c>
      <c r="M75" s="12">
        <v>7</v>
      </c>
      <c r="N75" s="14">
        <f t="shared" si="3"/>
        <v>-11.111111111111111</v>
      </c>
    </row>
    <row r="76" spans="2:14" s="50" customFormat="1" ht="16.2" thickBot="1" x14ac:dyDescent="0.35">
      <c r="B76" s="60" t="s">
        <v>331</v>
      </c>
      <c r="C76" s="57">
        <v>290</v>
      </c>
      <c r="D76" s="57">
        <v>38.790170000000003</v>
      </c>
      <c r="E76" s="54">
        <v>290</v>
      </c>
      <c r="F76" s="57">
        <v>38.790170000000003</v>
      </c>
      <c r="G76" s="49">
        <v>370</v>
      </c>
      <c r="H76" s="57">
        <v>39.981520000000003</v>
      </c>
      <c r="I76" s="49">
        <f t="shared" si="4"/>
        <v>21.621621621621621</v>
      </c>
      <c r="J76" s="57">
        <v>70.608999999999995</v>
      </c>
      <c r="L76" s="12">
        <v>395</v>
      </c>
      <c r="M76" s="12">
        <v>7</v>
      </c>
      <c r="N76" s="14">
        <f t="shared" si="3"/>
        <v>-6.3291139240506329</v>
      </c>
    </row>
    <row r="77" spans="2:14" s="50" customFormat="1" ht="16.2" thickBot="1" x14ac:dyDescent="0.35">
      <c r="B77" s="60" t="s">
        <v>347</v>
      </c>
      <c r="C77" s="57">
        <v>340</v>
      </c>
      <c r="D77" s="57">
        <v>42.864629999999998</v>
      </c>
      <c r="E77" s="54">
        <v>340</v>
      </c>
      <c r="F77" s="57">
        <v>42.864629999999998</v>
      </c>
      <c r="G77" s="49">
        <v>400</v>
      </c>
      <c r="H77" s="57">
        <v>44.820360000000001</v>
      </c>
      <c r="I77" s="49">
        <f t="shared" si="4"/>
        <v>15</v>
      </c>
      <c r="J77" s="57">
        <v>120.06100000000001</v>
      </c>
      <c r="L77" s="12">
        <v>450</v>
      </c>
      <c r="M77" s="12">
        <v>0.6</v>
      </c>
      <c r="N77" s="14">
        <f t="shared" si="3"/>
        <v>-11.111111111111111</v>
      </c>
    </row>
    <row r="78" spans="2:14" ht="15.6" thickBot="1" x14ac:dyDescent="0.35">
      <c r="B78" s="61" t="s">
        <v>348</v>
      </c>
      <c r="C78" s="62"/>
      <c r="D78" s="62"/>
      <c r="E78" s="62"/>
      <c r="F78" s="62"/>
      <c r="G78" s="62"/>
      <c r="H78" s="62"/>
      <c r="I78" s="62"/>
      <c r="J78" s="63"/>
    </row>
    <row r="79" spans="2:14" ht="16.2" thickBot="1" x14ac:dyDescent="0.35">
      <c r="B79" s="59" t="s">
        <v>349</v>
      </c>
      <c r="C79" s="47">
        <v>160</v>
      </c>
      <c r="D79" s="47">
        <v>14.827489999999999</v>
      </c>
      <c r="E79" s="53">
        <v>170</v>
      </c>
      <c r="F79" s="47">
        <v>14.84595</v>
      </c>
      <c r="G79" s="48">
        <v>170</v>
      </c>
      <c r="H79" s="47">
        <v>14.84595</v>
      </c>
      <c r="I79" s="49">
        <f t="shared" si="4"/>
        <v>0</v>
      </c>
      <c r="J79" s="47">
        <v>38.279000000000003</v>
      </c>
      <c r="L79" s="23">
        <v>170</v>
      </c>
      <c r="M79" s="12">
        <v>4.4000000000000004</v>
      </c>
      <c r="N79" s="14">
        <f>(G79-L79)*100/L79</f>
        <v>0</v>
      </c>
    </row>
    <row r="80" spans="2:14" ht="16.2" thickBot="1" x14ac:dyDescent="0.35">
      <c r="B80" s="59" t="s">
        <v>350</v>
      </c>
      <c r="C80" s="47">
        <v>180</v>
      </c>
      <c r="D80" s="47">
        <v>19.66272</v>
      </c>
      <c r="E80" s="54">
        <v>190</v>
      </c>
      <c r="F80" s="47">
        <v>19.88578</v>
      </c>
      <c r="G80" s="48">
        <v>190</v>
      </c>
      <c r="H80" s="47">
        <v>19.88578</v>
      </c>
      <c r="I80" s="49">
        <f t="shared" si="4"/>
        <v>0</v>
      </c>
      <c r="J80" s="47">
        <v>49.777000000000001</v>
      </c>
      <c r="L80" s="12">
        <v>200</v>
      </c>
      <c r="M80" s="12">
        <v>5</v>
      </c>
      <c r="N80" s="14">
        <f t="shared" ref="N80:N98" si="5">(G80-L80)*100/L80</f>
        <v>-5</v>
      </c>
    </row>
    <row r="81" spans="2:14" ht="16.2" thickBot="1" x14ac:dyDescent="0.35">
      <c r="B81" s="59" t="s">
        <v>351</v>
      </c>
      <c r="C81" s="47">
        <v>220</v>
      </c>
      <c r="D81" s="47">
        <v>23.08492</v>
      </c>
      <c r="E81" s="54">
        <v>240</v>
      </c>
      <c r="F81" s="47">
        <v>24.890339999999998</v>
      </c>
      <c r="G81" s="48">
        <v>240</v>
      </c>
      <c r="H81" s="47">
        <v>24.890339999999998</v>
      </c>
      <c r="I81" s="49">
        <f t="shared" si="4"/>
        <v>0</v>
      </c>
      <c r="J81" s="47">
        <v>58.356000000000002</v>
      </c>
      <c r="L81" s="12">
        <v>260</v>
      </c>
      <c r="M81" s="12">
        <v>9.4</v>
      </c>
      <c r="N81" s="14">
        <f t="shared" si="5"/>
        <v>-7.6923076923076925</v>
      </c>
    </row>
    <row r="82" spans="2:14" ht="16.2" thickBot="1" x14ac:dyDescent="0.35">
      <c r="B82" s="59" t="s">
        <v>352</v>
      </c>
      <c r="C82" s="47">
        <v>290</v>
      </c>
      <c r="D82" s="47">
        <v>28.248080000000002</v>
      </c>
      <c r="E82" s="54">
        <v>320</v>
      </c>
      <c r="F82" s="47">
        <v>28.769839999999999</v>
      </c>
      <c r="G82" s="48">
        <v>320</v>
      </c>
      <c r="H82" s="47">
        <v>28.769839999999999</v>
      </c>
      <c r="I82" s="49">
        <f t="shared" si="4"/>
        <v>0</v>
      </c>
      <c r="J82" s="47">
        <v>65.460999999999999</v>
      </c>
      <c r="L82" s="23">
        <v>320</v>
      </c>
      <c r="M82" s="12">
        <v>10</v>
      </c>
      <c r="N82" s="14">
        <f t="shared" si="5"/>
        <v>0</v>
      </c>
    </row>
    <row r="83" spans="2:14" ht="16.2" thickBot="1" x14ac:dyDescent="0.35">
      <c r="B83" s="59" t="s">
        <v>353</v>
      </c>
      <c r="C83" s="47">
        <v>370</v>
      </c>
      <c r="D83" s="47">
        <v>34.79618</v>
      </c>
      <c r="E83" s="54">
        <v>390</v>
      </c>
      <c r="F83" s="47">
        <v>34.933419999999998</v>
      </c>
      <c r="G83" s="48">
        <v>390</v>
      </c>
      <c r="H83" s="47">
        <v>34.933419999999998</v>
      </c>
      <c r="I83" s="49">
        <f t="shared" si="4"/>
        <v>0</v>
      </c>
      <c r="J83" s="47">
        <v>61.942</v>
      </c>
      <c r="L83" s="23">
        <v>390</v>
      </c>
      <c r="M83" s="12">
        <v>15</v>
      </c>
      <c r="N83" s="14">
        <f t="shared" si="5"/>
        <v>0</v>
      </c>
    </row>
    <row r="84" spans="2:14" s="50" customFormat="1" ht="16.2" thickBot="1" x14ac:dyDescent="0.35">
      <c r="B84" s="60" t="s">
        <v>354</v>
      </c>
      <c r="C84" s="57">
        <v>370</v>
      </c>
      <c r="D84" s="57">
        <v>34.79618</v>
      </c>
      <c r="E84" s="58">
        <v>400</v>
      </c>
      <c r="F84" s="57">
        <v>39.589979999999997</v>
      </c>
      <c r="G84" s="49">
        <v>420</v>
      </c>
      <c r="H84" s="57">
        <v>39.589979999999997</v>
      </c>
      <c r="I84" s="49">
        <f t="shared" si="4"/>
        <v>4.7619047619047619</v>
      </c>
      <c r="J84" s="57">
        <v>69.402000000000001</v>
      </c>
      <c r="L84" s="12">
        <v>430</v>
      </c>
      <c r="M84" s="12">
        <v>19</v>
      </c>
      <c r="N84" s="14">
        <f t="shared" si="5"/>
        <v>-2.3255813953488373</v>
      </c>
    </row>
    <row r="85" spans="2:14" ht="16.2" thickBot="1" x14ac:dyDescent="0.35">
      <c r="B85" s="59" t="s">
        <v>355</v>
      </c>
      <c r="C85" s="47">
        <v>420</v>
      </c>
      <c r="D85" s="47">
        <v>43.454610000000002</v>
      </c>
      <c r="E85" s="54">
        <v>450</v>
      </c>
      <c r="F85" s="47">
        <v>43.976370000000003</v>
      </c>
      <c r="G85" s="48">
        <v>450</v>
      </c>
      <c r="H85" s="47">
        <v>43.976370000000003</v>
      </c>
      <c r="I85" s="49">
        <f t="shared" si="4"/>
        <v>0</v>
      </c>
      <c r="J85" s="47">
        <v>64.373000000000005</v>
      </c>
      <c r="L85" s="12">
        <v>470</v>
      </c>
      <c r="M85" s="12">
        <v>27</v>
      </c>
      <c r="N85" s="14">
        <f t="shared" si="5"/>
        <v>-4.2553191489361701</v>
      </c>
    </row>
    <row r="86" spans="2:14" ht="16.2" thickBot="1" x14ac:dyDescent="0.35">
      <c r="B86" s="59" t="s">
        <v>356</v>
      </c>
      <c r="C86" s="47">
        <v>420</v>
      </c>
      <c r="D86" s="47">
        <v>43.454610000000002</v>
      </c>
      <c r="E86" s="54">
        <v>470</v>
      </c>
      <c r="F86" s="47">
        <v>49.958680000000001</v>
      </c>
      <c r="G86" s="48">
        <v>470</v>
      </c>
      <c r="H86" s="47">
        <v>49.958680000000001</v>
      </c>
      <c r="I86" s="49">
        <f t="shared" si="4"/>
        <v>0</v>
      </c>
      <c r="J86" s="47">
        <v>70.088999999999999</v>
      </c>
      <c r="L86" s="12">
        <v>520</v>
      </c>
      <c r="M86" s="12">
        <v>29</v>
      </c>
      <c r="N86" s="14">
        <f t="shared" si="5"/>
        <v>-9.615384615384615</v>
      </c>
    </row>
    <row r="87" spans="2:14" ht="16.2" thickBot="1" x14ac:dyDescent="0.35">
      <c r="B87" s="59" t="s">
        <v>357</v>
      </c>
      <c r="C87" s="47">
        <v>440</v>
      </c>
      <c r="D87" s="47">
        <v>52.34778</v>
      </c>
      <c r="E87" s="54">
        <v>470</v>
      </c>
      <c r="F87" s="47">
        <v>54.96116</v>
      </c>
      <c r="G87" s="48">
        <v>470</v>
      </c>
      <c r="H87" s="47">
        <v>54.96116</v>
      </c>
      <c r="I87" s="49">
        <f t="shared" si="4"/>
        <v>0</v>
      </c>
      <c r="J87" s="47">
        <v>67.802000000000007</v>
      </c>
      <c r="L87" s="12">
        <v>550</v>
      </c>
      <c r="M87" s="12">
        <v>30</v>
      </c>
      <c r="N87" s="14">
        <f t="shared" si="5"/>
        <v>-14.545454545454545</v>
      </c>
    </row>
    <row r="88" spans="2:14" ht="16.2" thickBot="1" x14ac:dyDescent="0.35">
      <c r="B88" s="59" t="s">
        <v>358</v>
      </c>
      <c r="C88" s="47">
        <v>460</v>
      </c>
      <c r="D88" s="47">
        <v>55.626489999999997</v>
      </c>
      <c r="E88" s="54">
        <v>490</v>
      </c>
      <c r="F88" s="47">
        <v>58.651519999999998</v>
      </c>
      <c r="G88" s="48">
        <v>490</v>
      </c>
      <c r="H88" s="47">
        <v>58.651519999999998</v>
      </c>
      <c r="I88" s="49">
        <f t="shared" si="4"/>
        <v>0</v>
      </c>
      <c r="J88" s="47">
        <v>68.123999999999995</v>
      </c>
      <c r="L88" s="12">
        <v>580</v>
      </c>
      <c r="M88" s="12">
        <v>28</v>
      </c>
      <c r="N88" s="14">
        <f t="shared" si="5"/>
        <v>-15.517241379310345</v>
      </c>
    </row>
    <row r="89" spans="2:14" ht="16.2" thickBot="1" x14ac:dyDescent="0.35">
      <c r="B89" s="59" t="s">
        <v>359</v>
      </c>
      <c r="C89" s="47">
        <v>500</v>
      </c>
      <c r="D89" s="47">
        <v>63.419510000000002</v>
      </c>
      <c r="E89" s="54">
        <v>530</v>
      </c>
      <c r="F89" s="47">
        <v>63.941270000000003</v>
      </c>
      <c r="G89" s="48">
        <v>530</v>
      </c>
      <c r="H89" s="47">
        <v>63.941270000000003</v>
      </c>
      <c r="I89" s="49">
        <f t="shared" si="4"/>
        <v>0</v>
      </c>
      <c r="J89" s="47">
        <v>67.111000000000004</v>
      </c>
      <c r="L89" s="12">
        <v>610</v>
      </c>
      <c r="M89" s="12">
        <v>25</v>
      </c>
      <c r="N89" s="14">
        <f t="shared" si="5"/>
        <v>-13.114754098360656</v>
      </c>
    </row>
    <row r="90" spans="2:14" ht="16.2" thickBot="1" x14ac:dyDescent="0.35">
      <c r="B90" s="59" t="s">
        <v>360</v>
      </c>
      <c r="C90" s="47">
        <v>530</v>
      </c>
      <c r="D90" s="47">
        <v>68.414540000000002</v>
      </c>
      <c r="E90" s="54">
        <v>560</v>
      </c>
      <c r="F90" s="47">
        <v>68.936300000000003</v>
      </c>
      <c r="G90" s="48">
        <v>560</v>
      </c>
      <c r="H90" s="47">
        <v>68.936300000000003</v>
      </c>
      <c r="I90" s="49">
        <f t="shared" si="4"/>
        <v>0</v>
      </c>
      <c r="J90" s="47">
        <v>64.73</v>
      </c>
      <c r="L90" s="12">
        <v>640</v>
      </c>
      <c r="M90" s="12">
        <v>30</v>
      </c>
      <c r="N90" s="14">
        <f t="shared" si="5"/>
        <v>-12.5</v>
      </c>
    </row>
    <row r="91" spans="2:14" ht="16.2" thickBot="1" x14ac:dyDescent="0.35">
      <c r="B91" s="59" t="s">
        <v>361</v>
      </c>
      <c r="C91" s="47">
        <v>550</v>
      </c>
      <c r="D91" s="47">
        <v>72.993799999999993</v>
      </c>
      <c r="E91" s="54">
        <v>580</v>
      </c>
      <c r="F91" s="47">
        <v>73.515559999999994</v>
      </c>
      <c r="G91" s="48">
        <v>580</v>
      </c>
      <c r="H91" s="47">
        <v>73.515559999999994</v>
      </c>
      <c r="I91" s="49">
        <f t="shared" si="4"/>
        <v>0</v>
      </c>
      <c r="J91" s="47">
        <v>60.789000000000001</v>
      </c>
      <c r="L91" s="12">
        <v>670</v>
      </c>
      <c r="M91" s="12">
        <v>29</v>
      </c>
      <c r="N91" s="14">
        <f t="shared" si="5"/>
        <v>-13.432835820895523</v>
      </c>
    </row>
    <row r="92" spans="2:14" ht="16.2" thickBot="1" x14ac:dyDescent="0.35">
      <c r="B92" s="59" t="s">
        <v>362</v>
      </c>
      <c r="C92" s="47">
        <v>580</v>
      </c>
      <c r="D92" s="47">
        <v>78.894850000000005</v>
      </c>
      <c r="E92" s="54">
        <v>610</v>
      </c>
      <c r="F92" s="47">
        <v>79.416610000000006</v>
      </c>
      <c r="G92" s="48">
        <v>610</v>
      </c>
      <c r="H92" s="47">
        <v>79.416610000000006</v>
      </c>
      <c r="I92" s="49">
        <f t="shared" si="4"/>
        <v>0</v>
      </c>
      <c r="J92" s="47">
        <v>63.496000000000002</v>
      </c>
      <c r="L92" s="12">
        <v>710</v>
      </c>
      <c r="M92" s="12">
        <v>30</v>
      </c>
      <c r="N92" s="14">
        <f t="shared" si="5"/>
        <v>-14.084507042253522</v>
      </c>
    </row>
    <row r="93" spans="2:14" ht="16.2" thickBot="1" x14ac:dyDescent="0.35">
      <c r="B93" s="59" t="s">
        <v>363</v>
      </c>
      <c r="C93" s="47">
        <v>600</v>
      </c>
      <c r="D93" s="47">
        <v>84.898939999999996</v>
      </c>
      <c r="E93" s="54">
        <v>610</v>
      </c>
      <c r="F93" s="47">
        <v>84.917410000000004</v>
      </c>
      <c r="G93" s="48">
        <v>610</v>
      </c>
      <c r="H93" s="47">
        <v>84.917410000000004</v>
      </c>
      <c r="I93" s="49">
        <f t="shared" si="4"/>
        <v>0</v>
      </c>
      <c r="J93" s="47">
        <v>67.3</v>
      </c>
      <c r="L93" s="12">
        <v>740</v>
      </c>
      <c r="M93" s="12">
        <v>28</v>
      </c>
      <c r="N93" s="14">
        <f t="shared" si="5"/>
        <v>-17.567567567567568</v>
      </c>
    </row>
    <row r="94" spans="2:14" ht="16.2" thickBot="1" x14ac:dyDescent="0.35">
      <c r="B94" s="59" t="s">
        <v>364</v>
      </c>
      <c r="C94" s="47">
        <v>610</v>
      </c>
      <c r="D94" s="47">
        <v>89.46481</v>
      </c>
      <c r="E94" s="54">
        <v>640</v>
      </c>
      <c r="F94" s="47">
        <v>89.98657</v>
      </c>
      <c r="G94" s="48">
        <v>640</v>
      </c>
      <c r="H94" s="47">
        <v>89.98657</v>
      </c>
      <c r="I94" s="49">
        <f t="shared" si="4"/>
        <v>0</v>
      </c>
      <c r="J94" s="47">
        <v>69.313999999999993</v>
      </c>
      <c r="L94" s="12">
        <v>770</v>
      </c>
      <c r="M94" s="12">
        <v>24</v>
      </c>
      <c r="N94" s="14">
        <f t="shared" si="5"/>
        <v>-16.883116883116884</v>
      </c>
    </row>
    <row r="95" spans="2:14" ht="16.2" thickBot="1" x14ac:dyDescent="0.35">
      <c r="B95" s="59" t="s">
        <v>365</v>
      </c>
      <c r="C95" s="47">
        <v>660</v>
      </c>
      <c r="D95" s="47">
        <v>94.603089999999995</v>
      </c>
      <c r="E95" s="54">
        <v>680</v>
      </c>
      <c r="F95" s="47">
        <v>94.740340000000003</v>
      </c>
      <c r="G95" s="48">
        <v>680</v>
      </c>
      <c r="H95" s="47">
        <v>94.740340000000003</v>
      </c>
      <c r="I95" s="49">
        <f t="shared" si="4"/>
        <v>0</v>
      </c>
      <c r="J95" s="47">
        <v>71.438000000000002</v>
      </c>
      <c r="L95" s="12">
        <v>790</v>
      </c>
      <c r="M95" s="12">
        <v>22</v>
      </c>
      <c r="N95" s="14">
        <f t="shared" si="5"/>
        <v>-13.924050632911392</v>
      </c>
    </row>
    <row r="96" spans="2:14" ht="16.2" thickBot="1" x14ac:dyDescent="0.35">
      <c r="B96" s="59" t="s">
        <v>366</v>
      </c>
      <c r="C96" s="47">
        <v>660</v>
      </c>
      <c r="D96" s="47">
        <v>94.603089999999995</v>
      </c>
      <c r="E96" s="54">
        <v>700</v>
      </c>
      <c r="F96" s="47">
        <v>99.879059999999996</v>
      </c>
      <c r="G96" s="48">
        <v>700</v>
      </c>
      <c r="H96" s="47">
        <v>99.879059999999996</v>
      </c>
      <c r="I96" s="49">
        <f t="shared" si="4"/>
        <v>0</v>
      </c>
      <c r="J96" s="47">
        <v>74.534000000000006</v>
      </c>
      <c r="L96" s="12">
        <v>800</v>
      </c>
      <c r="M96" s="12">
        <v>0.67</v>
      </c>
      <c r="N96" s="14">
        <f t="shared" si="5"/>
        <v>-12.5</v>
      </c>
    </row>
    <row r="97" spans="2:14" ht="16.2" thickBot="1" x14ac:dyDescent="0.35">
      <c r="B97" s="59" t="s">
        <v>367</v>
      </c>
      <c r="C97" s="47">
        <v>700</v>
      </c>
      <c r="D97" s="47">
        <v>103.19197</v>
      </c>
      <c r="E97" s="54">
        <v>730</v>
      </c>
      <c r="F97" s="47">
        <v>103.71373</v>
      </c>
      <c r="G97" s="48">
        <v>730</v>
      </c>
      <c r="H97" s="47">
        <v>103.71373</v>
      </c>
      <c r="I97" s="49">
        <f t="shared" si="4"/>
        <v>0</v>
      </c>
      <c r="J97" s="47">
        <v>71.677999999999997</v>
      </c>
      <c r="L97" s="12">
        <v>800</v>
      </c>
      <c r="M97" s="12">
        <v>0.6</v>
      </c>
      <c r="N97" s="14">
        <f t="shared" si="5"/>
        <v>-8.75</v>
      </c>
    </row>
    <row r="98" spans="2:14" ht="16.2" thickBot="1" x14ac:dyDescent="0.35">
      <c r="B98" s="59" t="s">
        <v>368</v>
      </c>
      <c r="C98" s="47">
        <v>700</v>
      </c>
      <c r="D98" s="47">
        <v>103.19197</v>
      </c>
      <c r="E98" s="54">
        <v>740</v>
      </c>
      <c r="F98" s="47">
        <v>108.46129000000001</v>
      </c>
      <c r="G98" s="48">
        <v>740</v>
      </c>
      <c r="H98" s="47">
        <v>108.46129000000001</v>
      </c>
      <c r="I98" s="49">
        <f t="shared" si="4"/>
        <v>0</v>
      </c>
      <c r="J98" s="47">
        <v>70.817999999999998</v>
      </c>
      <c r="L98" s="23">
        <v>800</v>
      </c>
      <c r="M98" s="12">
        <v>0.72</v>
      </c>
      <c r="N98" s="14">
        <f t="shared" si="5"/>
        <v>-7.5</v>
      </c>
    </row>
    <row r="99" spans="2:14" x14ac:dyDescent="0.3">
      <c r="I99" s="14">
        <f>AVERAGE(I6:I98)</f>
        <v>6.2194467946756173</v>
      </c>
      <c r="J99" s="12">
        <f>AVERAGE(J6:J98)</f>
        <v>75.73553932584268</v>
      </c>
      <c r="K99" s="12"/>
      <c r="L99" s="12"/>
      <c r="M99" s="12">
        <f>AVERAGE(M6:M98)</f>
        <v>82.788202247191037</v>
      </c>
      <c r="N99" s="14">
        <f>AVERAGE(N6:N98)</f>
        <v>-9.7003703434717981</v>
      </c>
    </row>
    <row r="100" spans="2:14" x14ac:dyDescent="0.3">
      <c r="J100" s="14">
        <f>SUM(J6:J98)</f>
        <v>6740.4629999999988</v>
      </c>
      <c r="K100" s="12"/>
      <c r="L100" s="12"/>
      <c r="M100" s="12">
        <f>SUM(M5:M98)</f>
        <v>7368.1500000000024</v>
      </c>
      <c r="N100" s="14"/>
    </row>
    <row r="101" spans="2:14" x14ac:dyDescent="0.3">
      <c r="I101" s="12" t="s">
        <v>99</v>
      </c>
      <c r="J101" s="12" t="s">
        <v>104</v>
      </c>
      <c r="K101" s="12" t="s">
        <v>100</v>
      </c>
      <c r="L101" s="12" t="s">
        <v>101</v>
      </c>
      <c r="M101" s="12" t="s">
        <v>102</v>
      </c>
      <c r="N101" s="12" t="s">
        <v>1</v>
      </c>
    </row>
    <row r="102" spans="2:14" x14ac:dyDescent="0.3">
      <c r="I102" s="14">
        <v>3</v>
      </c>
      <c r="J102" s="14">
        <f>I99</f>
        <v>6.2194467946756173</v>
      </c>
      <c r="K102" s="14">
        <f>N99</f>
        <v>-9.7003703434717981</v>
      </c>
      <c r="L102" s="14">
        <f>COUNTIF(N6:N98,"=0")</f>
        <v>14</v>
      </c>
      <c r="M102" s="14">
        <f>J99</f>
        <v>75.73553932584268</v>
      </c>
      <c r="N102" s="14">
        <f>J100</f>
        <v>6740.4629999999988</v>
      </c>
    </row>
  </sheetData>
  <mergeCells count="9">
    <mergeCell ref="L4:M4"/>
    <mergeCell ref="B5:J5"/>
    <mergeCell ref="B20:J20"/>
    <mergeCell ref="B47:J47"/>
    <mergeCell ref="B66:J66"/>
    <mergeCell ref="B78:J78"/>
    <mergeCell ref="E3:F3"/>
    <mergeCell ref="C3:D3"/>
    <mergeCell ref="G3:H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02"/>
  <sheetViews>
    <sheetView tabSelected="1" topLeftCell="A82" workbookViewId="0">
      <selection activeCell="J102" sqref="J102:O102"/>
    </sheetView>
  </sheetViews>
  <sheetFormatPr baseColWidth="10" defaultRowHeight="14.4" x14ac:dyDescent="0.3"/>
  <cols>
    <col min="1" max="1" width="8.5546875" customWidth="1"/>
    <col min="2" max="2" width="16.6640625" customWidth="1"/>
    <col min="7" max="7" width="11.5546875" style="52"/>
  </cols>
  <sheetData>
    <row r="3" spans="2:15" ht="15" thickBot="1" x14ac:dyDescent="0.35">
      <c r="C3" s="45" t="s">
        <v>371</v>
      </c>
      <c r="D3" s="45"/>
      <c r="E3" s="45" t="s">
        <v>369</v>
      </c>
      <c r="F3" s="45"/>
      <c r="G3" s="68" t="s">
        <v>375</v>
      </c>
      <c r="H3" s="68"/>
      <c r="I3" s="68"/>
      <c r="J3" s="68"/>
      <c r="K3" s="68"/>
      <c r="L3" s="46"/>
    </row>
    <row r="4" spans="2:15" ht="31.8" thickBot="1" x14ac:dyDescent="0.35">
      <c r="B4" s="37" t="s">
        <v>276</v>
      </c>
      <c r="C4" s="69" t="s">
        <v>5</v>
      </c>
      <c r="D4" s="69" t="s">
        <v>6</v>
      </c>
      <c r="E4" s="69" t="s">
        <v>5</v>
      </c>
      <c r="F4" s="69" t="s">
        <v>6</v>
      </c>
      <c r="G4" s="70" t="s">
        <v>5</v>
      </c>
      <c r="H4" s="69" t="s">
        <v>6</v>
      </c>
      <c r="I4" s="69" t="s">
        <v>377</v>
      </c>
      <c r="J4" s="69" t="s">
        <v>376</v>
      </c>
      <c r="K4" s="71" t="s">
        <v>378</v>
      </c>
      <c r="L4" s="72"/>
      <c r="M4" s="35" t="s">
        <v>109</v>
      </c>
      <c r="N4" s="35"/>
      <c r="O4" s="14"/>
    </row>
    <row r="5" spans="2:15" ht="15.6" thickBot="1" x14ac:dyDescent="0.35">
      <c r="B5" s="42" t="s">
        <v>281</v>
      </c>
      <c r="C5" s="43"/>
      <c r="D5" s="43"/>
      <c r="E5" s="43"/>
      <c r="F5" s="43"/>
      <c r="G5" s="43"/>
      <c r="H5" s="43"/>
      <c r="I5" s="43"/>
      <c r="J5" s="44"/>
      <c r="M5" s="29" t="s">
        <v>5</v>
      </c>
      <c r="N5" s="30" t="s">
        <v>7</v>
      </c>
      <c r="O5" s="31" t="s">
        <v>108</v>
      </c>
    </row>
    <row r="6" spans="2:15" ht="15.6" thickBot="1" x14ac:dyDescent="0.35">
      <c r="B6" s="39" t="s">
        <v>282</v>
      </c>
      <c r="C6" s="64">
        <v>36</v>
      </c>
      <c r="D6" s="65">
        <v>14.9985</v>
      </c>
      <c r="E6" s="65">
        <v>78</v>
      </c>
      <c r="F6" s="65">
        <v>14.901</v>
      </c>
      <c r="G6" s="65">
        <v>96</v>
      </c>
      <c r="H6" s="65">
        <v>14.8284</v>
      </c>
      <c r="I6" s="65">
        <v>53.220999999999997</v>
      </c>
      <c r="J6" s="65">
        <v>18.75</v>
      </c>
      <c r="K6" s="65">
        <v>0.4</v>
      </c>
      <c r="L6" s="73">
        <f>IF(J6&gt;0,K6)</f>
        <v>0.4</v>
      </c>
      <c r="M6" s="12">
        <v>96</v>
      </c>
      <c r="N6" s="12">
        <v>13.01</v>
      </c>
      <c r="O6" s="14">
        <f>(G6-M6)*100/M6</f>
        <v>0</v>
      </c>
    </row>
    <row r="7" spans="2:15" ht="15.6" thickBot="1" x14ac:dyDescent="0.35">
      <c r="B7" s="39" t="s">
        <v>283</v>
      </c>
      <c r="C7" s="66">
        <v>186</v>
      </c>
      <c r="D7" s="67">
        <v>19.798999999999999</v>
      </c>
      <c r="E7" s="67">
        <v>294</v>
      </c>
      <c r="F7" s="67">
        <v>19.798999999999999</v>
      </c>
      <c r="G7" s="67">
        <v>294</v>
      </c>
      <c r="H7" s="67">
        <v>19.798999999999999</v>
      </c>
      <c r="I7" s="67">
        <v>50.537999999999997</v>
      </c>
      <c r="J7" s="67">
        <v>0</v>
      </c>
      <c r="K7" s="67">
        <v>1</v>
      </c>
      <c r="L7" s="73" t="b">
        <f t="shared" ref="L7:L70" si="0">IF(J7&gt;0,K7)</f>
        <v>0</v>
      </c>
      <c r="M7" s="23">
        <v>294</v>
      </c>
      <c r="N7" s="12">
        <v>27.86</v>
      </c>
      <c r="O7" s="14">
        <f t="shared" ref="O7:O70" si="1">(G7-M7)*100/M7</f>
        <v>0</v>
      </c>
    </row>
    <row r="8" spans="2:15" ht="15.6" thickBot="1" x14ac:dyDescent="0.35">
      <c r="B8" s="39" t="s">
        <v>284</v>
      </c>
      <c r="C8" s="66">
        <v>282</v>
      </c>
      <c r="D8" s="67">
        <v>24.627400000000002</v>
      </c>
      <c r="E8" s="67">
        <v>390</v>
      </c>
      <c r="F8" s="67">
        <v>24.627400000000002</v>
      </c>
      <c r="G8" s="67">
        <v>390</v>
      </c>
      <c r="H8" s="67">
        <v>24.627400000000002</v>
      </c>
      <c r="I8" s="67">
        <v>57.845999999999997</v>
      </c>
      <c r="J8" s="67">
        <v>0</v>
      </c>
      <c r="K8" s="67">
        <v>1</v>
      </c>
      <c r="L8" s="73" t="b">
        <f t="shared" si="0"/>
        <v>0</v>
      </c>
      <c r="M8" s="23">
        <v>390</v>
      </c>
      <c r="N8" s="12">
        <v>238.9</v>
      </c>
      <c r="O8" s="14">
        <f t="shared" si="1"/>
        <v>0</v>
      </c>
    </row>
    <row r="9" spans="2:15" ht="15.6" thickBot="1" x14ac:dyDescent="0.35">
      <c r="B9" s="39" t="s">
        <v>285</v>
      </c>
      <c r="C9" s="66">
        <v>360</v>
      </c>
      <c r="D9" s="67">
        <v>29.4558</v>
      </c>
      <c r="E9" s="67">
        <v>468</v>
      </c>
      <c r="F9" s="67">
        <v>29.4558</v>
      </c>
      <c r="G9" s="67">
        <v>468</v>
      </c>
      <c r="H9" s="67">
        <v>29.4558</v>
      </c>
      <c r="I9" s="67">
        <v>64.340999999999994</v>
      </c>
      <c r="J9" s="67">
        <v>0</v>
      </c>
      <c r="K9" s="67">
        <v>1</v>
      </c>
      <c r="L9" s="73" t="b">
        <f t="shared" si="0"/>
        <v>0</v>
      </c>
      <c r="M9" s="12">
        <v>474</v>
      </c>
      <c r="N9" s="12">
        <v>74.48</v>
      </c>
      <c r="O9" s="14">
        <f t="shared" si="1"/>
        <v>-1.2658227848101267</v>
      </c>
    </row>
    <row r="10" spans="2:15" s="50" customFormat="1" ht="16.2" thickBot="1" x14ac:dyDescent="0.35">
      <c r="B10" s="40" t="s">
        <v>286</v>
      </c>
      <c r="C10" s="66">
        <v>414</v>
      </c>
      <c r="D10" s="67">
        <v>34.797499999999999</v>
      </c>
      <c r="E10" s="67">
        <v>468</v>
      </c>
      <c r="F10" s="67">
        <v>34.797499999999999</v>
      </c>
      <c r="G10" s="67">
        <v>498</v>
      </c>
      <c r="H10" s="67">
        <v>34.860799999999998</v>
      </c>
      <c r="I10" s="67">
        <v>75.459999999999994</v>
      </c>
      <c r="J10" s="67">
        <v>6.02</v>
      </c>
      <c r="K10" s="67">
        <v>0.3</v>
      </c>
      <c r="L10" s="73">
        <f t="shared" si="0"/>
        <v>0.3</v>
      </c>
      <c r="M10" s="12">
        <v>570</v>
      </c>
      <c r="N10" s="12">
        <v>139.86000000000001</v>
      </c>
      <c r="O10" s="14">
        <f t="shared" si="1"/>
        <v>-12.631578947368421</v>
      </c>
    </row>
    <row r="11" spans="2:15" ht="15.6" thickBot="1" x14ac:dyDescent="0.35">
      <c r="B11" s="39" t="s">
        <v>287</v>
      </c>
      <c r="C11" s="66">
        <v>540</v>
      </c>
      <c r="D11" s="67">
        <v>39.597999999999999</v>
      </c>
      <c r="E11" s="67">
        <v>594</v>
      </c>
      <c r="F11" s="67">
        <v>39.597999999999999</v>
      </c>
      <c r="G11" s="67">
        <v>642</v>
      </c>
      <c r="H11" s="67">
        <v>39.529400000000003</v>
      </c>
      <c r="I11" s="67">
        <v>84.320999999999998</v>
      </c>
      <c r="J11" s="67">
        <v>7.48</v>
      </c>
      <c r="K11" s="67">
        <v>0.1</v>
      </c>
      <c r="L11" s="73">
        <f t="shared" si="0"/>
        <v>0.1</v>
      </c>
      <c r="M11" s="12">
        <v>714</v>
      </c>
      <c r="N11" s="12">
        <v>137.9</v>
      </c>
      <c r="O11" s="14">
        <f t="shared" si="1"/>
        <v>-10.084033613445378</v>
      </c>
    </row>
    <row r="12" spans="2:15" s="50" customFormat="1" ht="16.2" thickBot="1" x14ac:dyDescent="0.35">
      <c r="B12" s="41" t="s">
        <v>288</v>
      </c>
      <c r="C12" s="66">
        <v>600</v>
      </c>
      <c r="D12" s="67">
        <v>44.426400000000001</v>
      </c>
      <c r="E12" s="67">
        <v>606</v>
      </c>
      <c r="F12" s="67">
        <v>44.014699999999998</v>
      </c>
      <c r="G12" s="67">
        <v>768</v>
      </c>
      <c r="H12" s="67">
        <v>44.426400000000001</v>
      </c>
      <c r="I12" s="67">
        <v>96.027000000000001</v>
      </c>
      <c r="J12" s="67">
        <v>21.09</v>
      </c>
      <c r="K12" s="67">
        <v>0</v>
      </c>
      <c r="L12" s="73">
        <f t="shared" si="0"/>
        <v>0</v>
      </c>
      <c r="M12" s="12">
        <v>816</v>
      </c>
      <c r="N12" s="12">
        <v>204.98</v>
      </c>
      <c r="O12" s="14">
        <f t="shared" si="1"/>
        <v>-5.882352941176471</v>
      </c>
    </row>
    <row r="13" spans="2:15" s="50" customFormat="1" ht="16.2" thickBot="1" x14ac:dyDescent="0.35">
      <c r="B13" s="41" t="s">
        <v>289</v>
      </c>
      <c r="C13" s="66">
        <v>678</v>
      </c>
      <c r="D13" s="67">
        <v>49.831299999999999</v>
      </c>
      <c r="E13" s="67">
        <v>732</v>
      </c>
      <c r="F13" s="67">
        <v>49.831299999999999</v>
      </c>
      <c r="G13" s="67">
        <v>882</v>
      </c>
      <c r="H13" s="67">
        <v>49.831299999999999</v>
      </c>
      <c r="I13" s="67">
        <v>99.616</v>
      </c>
      <c r="J13" s="67">
        <v>17.010000000000002</v>
      </c>
      <c r="K13" s="67">
        <v>0.1</v>
      </c>
      <c r="L13" s="73">
        <f t="shared" si="0"/>
        <v>0.1</v>
      </c>
      <c r="M13" s="12">
        <v>900</v>
      </c>
      <c r="N13" s="12">
        <v>231.57</v>
      </c>
      <c r="O13" s="14">
        <f t="shared" si="1"/>
        <v>-2</v>
      </c>
    </row>
    <row r="14" spans="2:15" s="50" customFormat="1" ht="16.2" thickBot="1" x14ac:dyDescent="0.35">
      <c r="B14" s="41" t="s">
        <v>290</v>
      </c>
      <c r="C14" s="66">
        <v>738</v>
      </c>
      <c r="D14" s="67">
        <v>53.740099999999998</v>
      </c>
      <c r="E14" s="67">
        <v>792</v>
      </c>
      <c r="F14" s="67">
        <v>54.911700000000003</v>
      </c>
      <c r="G14" s="67">
        <v>954</v>
      </c>
      <c r="H14" s="67">
        <v>53.740099999999998</v>
      </c>
      <c r="I14" s="67">
        <v>106.85899999999999</v>
      </c>
      <c r="J14" s="67">
        <v>16.98</v>
      </c>
      <c r="K14" s="67">
        <v>0.1</v>
      </c>
      <c r="L14" s="73">
        <f t="shared" si="0"/>
        <v>0.1</v>
      </c>
      <c r="M14" s="12">
        <v>984</v>
      </c>
      <c r="N14" s="12">
        <v>246.18</v>
      </c>
      <c r="O14" s="14">
        <f t="shared" si="1"/>
        <v>-3.0487804878048781</v>
      </c>
    </row>
    <row r="15" spans="2:15" s="50" customFormat="1" ht="16.2" thickBot="1" x14ac:dyDescent="0.35">
      <c r="B15" s="41" t="s">
        <v>291</v>
      </c>
      <c r="C15" s="66">
        <v>780</v>
      </c>
      <c r="D15" s="67">
        <v>59.904899999999998</v>
      </c>
      <c r="E15" s="67">
        <v>822</v>
      </c>
      <c r="F15" s="67">
        <v>59.960299999999997</v>
      </c>
      <c r="G15" s="67">
        <v>1026</v>
      </c>
      <c r="H15" s="67">
        <v>59.396999999999998</v>
      </c>
      <c r="I15" s="67">
        <v>112.152</v>
      </c>
      <c r="J15" s="67">
        <v>19.88</v>
      </c>
      <c r="K15" s="67">
        <v>0</v>
      </c>
      <c r="L15" s="73">
        <f t="shared" si="0"/>
        <v>0</v>
      </c>
      <c r="M15" s="12">
        <v>1044</v>
      </c>
      <c r="N15" s="12">
        <v>264.77</v>
      </c>
      <c r="O15" s="14">
        <f t="shared" si="1"/>
        <v>-1.7241379310344827</v>
      </c>
    </row>
    <row r="16" spans="2:15" s="50" customFormat="1" ht="16.2" thickBot="1" x14ac:dyDescent="0.35">
      <c r="B16" s="41" t="s">
        <v>292</v>
      </c>
      <c r="C16" s="66">
        <v>900</v>
      </c>
      <c r="D16" s="67">
        <v>64.225399999999993</v>
      </c>
      <c r="E16" s="67">
        <v>918</v>
      </c>
      <c r="F16" s="67">
        <v>64.225399999999993</v>
      </c>
      <c r="G16" s="67">
        <v>1110</v>
      </c>
      <c r="H16" s="67">
        <v>64.225399999999993</v>
      </c>
      <c r="I16" s="67">
        <v>113.158</v>
      </c>
      <c r="J16" s="67">
        <v>17.3</v>
      </c>
      <c r="K16" s="67">
        <v>0.1</v>
      </c>
      <c r="L16" s="73">
        <f t="shared" si="0"/>
        <v>0.1</v>
      </c>
      <c r="M16" s="12">
        <v>1116</v>
      </c>
      <c r="N16" s="12">
        <v>232.57</v>
      </c>
      <c r="O16" s="14">
        <f t="shared" si="1"/>
        <v>-0.5376344086021505</v>
      </c>
    </row>
    <row r="17" spans="2:15" ht="15.6" thickBot="1" x14ac:dyDescent="0.35">
      <c r="B17" s="39" t="s">
        <v>293</v>
      </c>
      <c r="C17" s="66">
        <v>1056</v>
      </c>
      <c r="D17" s="67">
        <v>69.882300000000001</v>
      </c>
      <c r="E17" s="67">
        <v>1074</v>
      </c>
      <c r="F17" s="67">
        <v>69.882300000000001</v>
      </c>
      <c r="G17" s="67">
        <v>1146</v>
      </c>
      <c r="H17" s="67">
        <v>69.882300000000001</v>
      </c>
      <c r="I17" s="67">
        <v>116.15300000000001</v>
      </c>
      <c r="J17" s="67">
        <v>6.28</v>
      </c>
      <c r="K17" s="67">
        <v>0.1</v>
      </c>
      <c r="L17" s="73">
        <f t="shared" si="0"/>
        <v>0.1</v>
      </c>
      <c r="M17" s="12">
        <v>1176</v>
      </c>
      <c r="N17" s="12">
        <v>230.95</v>
      </c>
      <c r="O17" s="14">
        <f t="shared" si="1"/>
        <v>-2.5510204081632653</v>
      </c>
    </row>
    <row r="18" spans="2:15" ht="15.6" thickBot="1" x14ac:dyDescent="0.35">
      <c r="B18" s="39" t="s">
        <v>294</v>
      </c>
      <c r="C18" s="66">
        <v>1104</v>
      </c>
      <c r="D18" s="67">
        <v>74.710700000000003</v>
      </c>
      <c r="E18" s="67">
        <v>1122</v>
      </c>
      <c r="F18" s="67">
        <v>74.710700000000003</v>
      </c>
      <c r="G18" s="67">
        <v>1170</v>
      </c>
      <c r="H18" s="67">
        <v>74.710700000000003</v>
      </c>
      <c r="I18" s="67">
        <v>119.736</v>
      </c>
      <c r="J18" s="67">
        <v>4.0999999999999996</v>
      </c>
      <c r="K18" s="67">
        <v>0</v>
      </c>
      <c r="L18" s="73">
        <f t="shared" si="0"/>
        <v>0</v>
      </c>
      <c r="M18" s="12">
        <v>1224</v>
      </c>
      <c r="N18" s="12">
        <v>223.12</v>
      </c>
      <c r="O18" s="14">
        <f t="shared" si="1"/>
        <v>-4.4117647058823533</v>
      </c>
    </row>
    <row r="19" spans="2:15" ht="15.6" thickBot="1" x14ac:dyDescent="0.35">
      <c r="B19" s="39" t="s">
        <v>295</v>
      </c>
      <c r="C19" s="66">
        <v>1128</v>
      </c>
      <c r="D19" s="67">
        <v>78.367500000000007</v>
      </c>
      <c r="E19" s="67">
        <v>1152</v>
      </c>
      <c r="F19" s="67">
        <v>79.781700000000001</v>
      </c>
      <c r="G19" s="67">
        <v>1218</v>
      </c>
      <c r="H19" s="67">
        <v>79.863699999999994</v>
      </c>
      <c r="I19" s="67">
        <v>121.602</v>
      </c>
      <c r="J19" s="67">
        <v>5.42</v>
      </c>
      <c r="K19" s="67">
        <v>0.1</v>
      </c>
      <c r="L19" s="73">
        <f t="shared" si="0"/>
        <v>0.1</v>
      </c>
      <c r="M19" s="12">
        <v>1272</v>
      </c>
      <c r="N19" s="12">
        <v>212.27</v>
      </c>
      <c r="O19" s="14">
        <f t="shared" si="1"/>
        <v>-4.2452830188679247</v>
      </c>
    </row>
    <row r="20" spans="2:15" ht="15.6" thickBot="1" x14ac:dyDescent="0.35">
      <c r="B20" s="42" t="s">
        <v>296</v>
      </c>
      <c r="C20" s="43"/>
      <c r="D20" s="43"/>
      <c r="E20" s="43"/>
      <c r="F20" s="43"/>
      <c r="G20" s="43"/>
      <c r="H20" s="43"/>
      <c r="I20" s="43"/>
      <c r="J20" s="44"/>
      <c r="L20" s="73" t="b">
        <f t="shared" si="0"/>
        <v>0</v>
      </c>
      <c r="O20" s="14"/>
    </row>
    <row r="21" spans="2:15" ht="15.6" thickBot="1" x14ac:dyDescent="0.35">
      <c r="B21" s="59" t="s">
        <v>297</v>
      </c>
      <c r="C21" s="64">
        <v>10</v>
      </c>
      <c r="D21" s="65">
        <v>4.2361000000000004</v>
      </c>
      <c r="E21" s="65">
        <v>10</v>
      </c>
      <c r="F21" s="65">
        <v>4.2361000000000004</v>
      </c>
      <c r="G21" s="65">
        <v>10</v>
      </c>
      <c r="H21" s="65">
        <v>4.2361000000000004</v>
      </c>
      <c r="I21" s="65">
        <v>38.155000000000001</v>
      </c>
      <c r="J21" s="65">
        <v>0</v>
      </c>
      <c r="K21" s="65">
        <v>1</v>
      </c>
      <c r="L21" s="73" t="b">
        <f t="shared" si="0"/>
        <v>0</v>
      </c>
      <c r="M21" s="23">
        <v>10</v>
      </c>
      <c r="N21" s="12">
        <v>1.05</v>
      </c>
      <c r="O21" s="14">
        <f>(G21-M21)*100/M21</f>
        <v>0</v>
      </c>
    </row>
    <row r="22" spans="2:15" s="50" customFormat="1" ht="16.2" thickBot="1" x14ac:dyDescent="0.35">
      <c r="B22" s="60" t="s">
        <v>298</v>
      </c>
      <c r="C22" s="66">
        <v>30</v>
      </c>
      <c r="D22" s="67">
        <v>8.8750999999999998</v>
      </c>
      <c r="E22" s="67">
        <v>40</v>
      </c>
      <c r="F22" s="67">
        <v>9.8928999999999991</v>
      </c>
      <c r="G22" s="67">
        <v>40</v>
      </c>
      <c r="H22" s="67">
        <v>9.8928999999999991</v>
      </c>
      <c r="I22" s="67">
        <v>48.164999999999999</v>
      </c>
      <c r="J22" s="67">
        <v>0</v>
      </c>
      <c r="K22" s="67">
        <v>1</v>
      </c>
      <c r="L22" s="73" t="b">
        <f t="shared" si="0"/>
        <v>0</v>
      </c>
      <c r="M22" s="23">
        <v>40</v>
      </c>
      <c r="N22" s="12">
        <v>0.46</v>
      </c>
      <c r="O22" s="14">
        <f t="shared" si="1"/>
        <v>0</v>
      </c>
    </row>
    <row r="23" spans="2:15" s="50" customFormat="1" ht="16.2" thickBot="1" x14ac:dyDescent="0.35">
      <c r="B23" s="60" t="s">
        <v>299</v>
      </c>
      <c r="C23" s="66">
        <v>75</v>
      </c>
      <c r="D23" s="67">
        <v>14.2136</v>
      </c>
      <c r="E23" s="67">
        <v>80</v>
      </c>
      <c r="F23" s="67">
        <v>14.638999999999999</v>
      </c>
      <c r="G23" s="67">
        <v>115</v>
      </c>
      <c r="H23" s="67">
        <v>14.911199999999999</v>
      </c>
      <c r="I23" s="67">
        <v>46.463000000000001</v>
      </c>
      <c r="J23" s="67">
        <v>30.43</v>
      </c>
      <c r="K23" s="67">
        <v>0.3</v>
      </c>
      <c r="L23" s="73">
        <f t="shared" si="0"/>
        <v>0.3</v>
      </c>
      <c r="M23" s="12">
        <v>120</v>
      </c>
      <c r="N23" s="12">
        <v>4.33</v>
      </c>
      <c r="O23" s="14">
        <f t="shared" si="1"/>
        <v>-4.166666666666667</v>
      </c>
    </row>
    <row r="24" spans="2:15" s="50" customFormat="1" ht="16.2" thickBot="1" x14ac:dyDescent="0.35">
      <c r="B24" s="60" t="s">
        <v>300</v>
      </c>
      <c r="C24" s="66">
        <v>90</v>
      </c>
      <c r="D24" s="67">
        <v>19.385200000000001</v>
      </c>
      <c r="E24" s="67">
        <v>90</v>
      </c>
      <c r="F24" s="67">
        <v>19.385200000000001</v>
      </c>
      <c r="G24" s="67">
        <v>185</v>
      </c>
      <c r="H24" s="67">
        <v>19.810600000000001</v>
      </c>
      <c r="I24" s="67">
        <v>48.335000000000001</v>
      </c>
      <c r="J24" s="67">
        <v>51.35</v>
      </c>
      <c r="K24" s="67">
        <v>0.4</v>
      </c>
      <c r="L24" s="73">
        <f t="shared" si="0"/>
        <v>0.4</v>
      </c>
      <c r="M24" s="12">
        <v>195</v>
      </c>
      <c r="N24" s="12">
        <v>6.17</v>
      </c>
      <c r="O24" s="14">
        <f t="shared" si="1"/>
        <v>-5.1282051282051286</v>
      </c>
    </row>
    <row r="25" spans="2:15" s="50" customFormat="1" ht="16.2" thickBot="1" x14ac:dyDescent="0.35">
      <c r="B25" s="60" t="s">
        <v>301</v>
      </c>
      <c r="C25" s="66">
        <v>175</v>
      </c>
      <c r="D25" s="67">
        <v>24.685700000000001</v>
      </c>
      <c r="E25" s="67">
        <v>175</v>
      </c>
      <c r="F25" s="67">
        <v>24.685700000000001</v>
      </c>
      <c r="G25" s="67">
        <v>260</v>
      </c>
      <c r="H25" s="67">
        <v>24.5624</v>
      </c>
      <c r="I25" s="67">
        <v>54.003</v>
      </c>
      <c r="J25" s="67">
        <v>32.69</v>
      </c>
      <c r="K25" s="67">
        <v>0.3</v>
      </c>
      <c r="L25" s="73">
        <f t="shared" si="0"/>
        <v>0.3</v>
      </c>
      <c r="M25" s="12">
        <v>290</v>
      </c>
      <c r="N25" s="12">
        <v>73.42</v>
      </c>
      <c r="O25" s="14">
        <f t="shared" si="1"/>
        <v>-10.344827586206897</v>
      </c>
    </row>
    <row r="26" spans="2:15" s="50" customFormat="1" ht="16.2" thickBot="1" x14ac:dyDescent="0.35">
      <c r="B26" s="60" t="s">
        <v>302</v>
      </c>
      <c r="C26" s="66">
        <v>270</v>
      </c>
      <c r="D26" s="67">
        <v>29.857299999999999</v>
      </c>
      <c r="E26" s="67">
        <v>270</v>
      </c>
      <c r="F26" s="67">
        <v>29.857299999999999</v>
      </c>
      <c r="G26" s="67">
        <v>350</v>
      </c>
      <c r="H26" s="67">
        <v>29.390799999999999</v>
      </c>
      <c r="I26" s="67">
        <v>60.09</v>
      </c>
      <c r="J26" s="67">
        <v>22.86</v>
      </c>
      <c r="K26" s="67">
        <v>0.4</v>
      </c>
      <c r="L26" s="73">
        <f t="shared" si="0"/>
        <v>0.4</v>
      </c>
      <c r="M26" s="12">
        <v>400</v>
      </c>
      <c r="N26" s="12">
        <v>54.82</v>
      </c>
      <c r="O26" s="14">
        <f t="shared" si="1"/>
        <v>-12.5</v>
      </c>
    </row>
    <row r="27" spans="2:15" s="50" customFormat="1" ht="16.2" thickBot="1" x14ac:dyDescent="0.35">
      <c r="B27" s="60" t="s">
        <v>303</v>
      </c>
      <c r="C27" s="66">
        <v>405</v>
      </c>
      <c r="D27" s="67">
        <v>34.2136</v>
      </c>
      <c r="E27" s="67">
        <v>410</v>
      </c>
      <c r="F27" s="67">
        <v>34.639000000000003</v>
      </c>
      <c r="G27" s="67">
        <v>420</v>
      </c>
      <c r="H27" s="67">
        <v>34.545900000000003</v>
      </c>
      <c r="I27" s="67">
        <v>67.677999999999997</v>
      </c>
      <c r="J27" s="67">
        <v>2.38</v>
      </c>
      <c r="K27" s="67">
        <v>0.3</v>
      </c>
      <c r="L27" s="73">
        <f t="shared" si="0"/>
        <v>0.3</v>
      </c>
      <c r="M27" s="12">
        <v>460</v>
      </c>
      <c r="N27" s="12">
        <v>32.42</v>
      </c>
      <c r="O27" s="14">
        <f t="shared" si="1"/>
        <v>-8.695652173913043</v>
      </c>
    </row>
    <row r="28" spans="2:15" ht="15.6" thickBot="1" x14ac:dyDescent="0.35">
      <c r="B28" s="59" t="s">
        <v>304</v>
      </c>
      <c r="C28" s="66">
        <v>570</v>
      </c>
      <c r="D28" s="67">
        <v>39.385199999999998</v>
      </c>
      <c r="E28" s="67">
        <v>575</v>
      </c>
      <c r="F28" s="67">
        <v>39.810600000000001</v>
      </c>
      <c r="G28" s="67">
        <v>575</v>
      </c>
      <c r="H28" s="67">
        <v>39.810600000000001</v>
      </c>
      <c r="I28" s="67">
        <v>77.933999999999997</v>
      </c>
      <c r="J28" s="67">
        <v>0</v>
      </c>
      <c r="K28" s="67">
        <v>1</v>
      </c>
      <c r="L28" s="73" t="b">
        <f t="shared" si="0"/>
        <v>0</v>
      </c>
      <c r="M28" s="23">
        <v>575</v>
      </c>
      <c r="N28" s="12">
        <v>98.92</v>
      </c>
      <c r="O28" s="14">
        <f t="shared" si="1"/>
        <v>0</v>
      </c>
    </row>
    <row r="29" spans="2:15" ht="15.6" thickBot="1" x14ac:dyDescent="0.35">
      <c r="B29" s="59" t="s">
        <v>305</v>
      </c>
      <c r="C29" s="66">
        <v>620</v>
      </c>
      <c r="D29" s="67">
        <v>43.385199999999998</v>
      </c>
      <c r="E29" s="67">
        <v>630</v>
      </c>
      <c r="F29" s="67">
        <v>44.2361</v>
      </c>
      <c r="G29" s="67">
        <v>640</v>
      </c>
      <c r="H29" s="67">
        <v>43.385199999999998</v>
      </c>
      <c r="I29" s="67">
        <v>86.186999999999998</v>
      </c>
      <c r="J29" s="67">
        <v>1.56</v>
      </c>
      <c r="K29" s="67">
        <v>0</v>
      </c>
      <c r="L29" s="73">
        <f t="shared" si="0"/>
        <v>0</v>
      </c>
      <c r="M29" s="12">
        <v>650</v>
      </c>
      <c r="N29" s="12">
        <v>58.13</v>
      </c>
      <c r="O29" s="14">
        <f t="shared" si="1"/>
        <v>-1.5384615384615385</v>
      </c>
    </row>
    <row r="30" spans="2:15" s="50" customFormat="1" ht="16.2" thickBot="1" x14ac:dyDescent="0.35">
      <c r="B30" s="60" t="s">
        <v>306</v>
      </c>
      <c r="C30" s="66">
        <v>660</v>
      </c>
      <c r="D30" s="67">
        <v>49.857300000000002</v>
      </c>
      <c r="E30" s="67">
        <v>660</v>
      </c>
      <c r="F30" s="67">
        <v>49.857300000000002</v>
      </c>
      <c r="G30" s="67">
        <v>700</v>
      </c>
      <c r="H30" s="67">
        <v>49.302399999999999</v>
      </c>
      <c r="I30" s="67">
        <v>93.233999999999995</v>
      </c>
      <c r="J30" s="67">
        <v>5.71</v>
      </c>
      <c r="K30" s="67">
        <v>0</v>
      </c>
      <c r="L30" s="73">
        <f t="shared" si="0"/>
        <v>0</v>
      </c>
      <c r="M30" s="12">
        <v>730</v>
      </c>
      <c r="N30" s="12">
        <v>68.05</v>
      </c>
      <c r="O30" s="14">
        <f t="shared" si="1"/>
        <v>-4.1095890410958908</v>
      </c>
    </row>
    <row r="31" spans="2:15" ht="15.6" thickBot="1" x14ac:dyDescent="0.35">
      <c r="B31" s="59" t="s">
        <v>307</v>
      </c>
      <c r="C31" s="66">
        <v>715</v>
      </c>
      <c r="D31" s="67">
        <v>54.2136</v>
      </c>
      <c r="E31" s="67">
        <v>720</v>
      </c>
      <c r="F31" s="67">
        <v>54.639000000000003</v>
      </c>
      <c r="G31" s="67">
        <v>735</v>
      </c>
      <c r="H31" s="67">
        <v>54.048000000000002</v>
      </c>
      <c r="I31" s="67">
        <v>99.528999999999996</v>
      </c>
      <c r="J31" s="67">
        <v>2.04</v>
      </c>
      <c r="K31" s="67">
        <v>0.3</v>
      </c>
      <c r="L31" s="73">
        <f t="shared" si="0"/>
        <v>0.3</v>
      </c>
      <c r="M31" s="12">
        <v>825</v>
      </c>
      <c r="N31" s="12">
        <v>65.23</v>
      </c>
      <c r="O31" s="14">
        <f t="shared" si="1"/>
        <v>-10.909090909090908</v>
      </c>
    </row>
    <row r="32" spans="2:15" s="50" customFormat="1" ht="16.2" thickBot="1" x14ac:dyDescent="0.35">
      <c r="B32" s="60" t="s">
        <v>308</v>
      </c>
      <c r="C32" s="66">
        <v>720</v>
      </c>
      <c r="D32" s="67">
        <v>59.385199999999998</v>
      </c>
      <c r="E32" s="67">
        <v>725</v>
      </c>
      <c r="F32" s="67">
        <v>59.810600000000001</v>
      </c>
      <c r="G32" s="67">
        <v>785</v>
      </c>
      <c r="H32" s="67">
        <v>59.073500000000003</v>
      </c>
      <c r="I32" s="67">
        <v>104.02200000000001</v>
      </c>
      <c r="J32" s="67">
        <v>7.64</v>
      </c>
      <c r="K32" s="67">
        <v>0.3</v>
      </c>
      <c r="L32" s="73">
        <f t="shared" si="0"/>
        <v>0.3</v>
      </c>
      <c r="M32" s="12">
        <v>915</v>
      </c>
      <c r="N32" s="12">
        <v>84.59</v>
      </c>
      <c r="O32" s="14">
        <f t="shared" si="1"/>
        <v>-14.207650273224044</v>
      </c>
    </row>
    <row r="33" spans="2:15" ht="15.6" thickBot="1" x14ac:dyDescent="0.35">
      <c r="B33" s="59" t="s">
        <v>309</v>
      </c>
      <c r="C33" s="66">
        <v>830</v>
      </c>
      <c r="D33" s="67">
        <v>63.385199999999998</v>
      </c>
      <c r="E33" s="67">
        <v>840</v>
      </c>
      <c r="F33" s="67">
        <v>64.236099999999993</v>
      </c>
      <c r="G33" s="67">
        <v>900</v>
      </c>
      <c r="H33" s="67">
        <v>64.562399999999997</v>
      </c>
      <c r="I33" s="67">
        <v>107.93300000000001</v>
      </c>
      <c r="J33" s="67">
        <v>6.67</v>
      </c>
      <c r="K33" s="67">
        <v>0.3</v>
      </c>
      <c r="L33" s="73">
        <f t="shared" si="0"/>
        <v>0.3</v>
      </c>
      <c r="M33" s="12">
        <v>980</v>
      </c>
      <c r="N33" s="12">
        <v>82.18</v>
      </c>
      <c r="O33" s="14">
        <f t="shared" si="1"/>
        <v>-8.1632653061224492</v>
      </c>
    </row>
    <row r="34" spans="2:15" ht="15.6" thickBot="1" x14ac:dyDescent="0.35">
      <c r="B34" s="59" t="s">
        <v>310</v>
      </c>
      <c r="C34" s="66">
        <v>855</v>
      </c>
      <c r="D34" s="67">
        <v>69.857299999999995</v>
      </c>
      <c r="E34" s="67">
        <v>855</v>
      </c>
      <c r="F34" s="67">
        <v>69.857299999999995</v>
      </c>
      <c r="G34" s="67">
        <v>925</v>
      </c>
      <c r="H34" s="67">
        <v>69.219499999999996</v>
      </c>
      <c r="I34" s="67">
        <v>113.386</v>
      </c>
      <c r="J34" s="67">
        <v>7.57</v>
      </c>
      <c r="K34" s="67">
        <v>0.3</v>
      </c>
      <c r="L34" s="73">
        <f t="shared" si="0"/>
        <v>0.3</v>
      </c>
      <c r="M34" s="12">
        <v>1070</v>
      </c>
      <c r="N34" s="12">
        <v>119</v>
      </c>
      <c r="O34" s="14">
        <f t="shared" si="1"/>
        <v>-13.551401869158878</v>
      </c>
    </row>
    <row r="35" spans="2:15" s="50" customFormat="1" ht="16.2" thickBot="1" x14ac:dyDescent="0.35">
      <c r="B35" s="60" t="s">
        <v>311</v>
      </c>
      <c r="C35" s="66">
        <v>910</v>
      </c>
      <c r="D35" s="67">
        <v>74.342600000000004</v>
      </c>
      <c r="E35" s="67">
        <v>915</v>
      </c>
      <c r="F35" s="67">
        <v>74.768000000000001</v>
      </c>
      <c r="G35" s="67">
        <v>995</v>
      </c>
      <c r="H35" s="67">
        <v>74.733699999999999</v>
      </c>
      <c r="I35" s="67">
        <v>119.82</v>
      </c>
      <c r="J35" s="67">
        <v>8.0399999999999991</v>
      </c>
      <c r="K35" s="67">
        <v>0.3</v>
      </c>
      <c r="L35" s="73">
        <f t="shared" si="0"/>
        <v>0.3</v>
      </c>
      <c r="M35" s="12">
        <v>1140</v>
      </c>
      <c r="N35" s="12">
        <v>116.7</v>
      </c>
      <c r="O35" s="14">
        <f t="shared" si="1"/>
        <v>-12.719298245614034</v>
      </c>
    </row>
    <row r="36" spans="2:15" ht="15.6" thickBot="1" x14ac:dyDescent="0.35">
      <c r="B36" s="59" t="s">
        <v>312</v>
      </c>
      <c r="C36" s="66">
        <v>985</v>
      </c>
      <c r="D36" s="67">
        <v>79.157899999999998</v>
      </c>
      <c r="E36" s="67">
        <v>990</v>
      </c>
      <c r="F36" s="67">
        <v>79.583299999999994</v>
      </c>
      <c r="G36" s="67">
        <v>1110</v>
      </c>
      <c r="H36" s="67">
        <v>79.583200000000005</v>
      </c>
      <c r="I36" s="67">
        <v>121.65</v>
      </c>
      <c r="J36" s="67">
        <v>10.81</v>
      </c>
      <c r="K36" s="67">
        <v>0</v>
      </c>
      <c r="L36" s="73">
        <f t="shared" si="0"/>
        <v>0</v>
      </c>
      <c r="M36" s="12">
        <v>1215</v>
      </c>
      <c r="N36" s="12">
        <v>108.93</v>
      </c>
      <c r="O36" s="14">
        <f t="shared" si="1"/>
        <v>-8.6419753086419746</v>
      </c>
    </row>
    <row r="37" spans="2:15" ht="15.6" thickBot="1" x14ac:dyDescent="0.35">
      <c r="B37" s="59" t="s">
        <v>313</v>
      </c>
      <c r="C37" s="66">
        <v>1130</v>
      </c>
      <c r="D37" s="67">
        <v>84.329400000000007</v>
      </c>
      <c r="E37" s="67">
        <v>1135</v>
      </c>
      <c r="F37" s="67">
        <v>84.754900000000006</v>
      </c>
      <c r="G37" s="67">
        <v>1210</v>
      </c>
      <c r="H37" s="67">
        <v>84.596299999999999</v>
      </c>
      <c r="I37" s="67">
        <v>124.84</v>
      </c>
      <c r="J37" s="67">
        <v>6.2</v>
      </c>
      <c r="K37" s="67">
        <v>0</v>
      </c>
      <c r="L37" s="73">
        <f t="shared" si="0"/>
        <v>0</v>
      </c>
      <c r="M37" s="12">
        <v>1270</v>
      </c>
      <c r="N37" s="12">
        <v>132.44999999999999</v>
      </c>
      <c r="O37" s="14">
        <f t="shared" si="1"/>
        <v>-4.7244094488188972</v>
      </c>
    </row>
    <row r="38" spans="2:15" s="50" customFormat="1" ht="16.2" thickBot="1" x14ac:dyDescent="0.35">
      <c r="B38" s="60" t="s">
        <v>314</v>
      </c>
      <c r="C38" s="66">
        <v>1260</v>
      </c>
      <c r="D38" s="67">
        <v>88.329400000000007</v>
      </c>
      <c r="E38" s="67">
        <v>1270</v>
      </c>
      <c r="F38" s="67">
        <v>89.180300000000003</v>
      </c>
      <c r="G38" s="67">
        <v>1280</v>
      </c>
      <c r="H38" s="67">
        <v>89.186199999999999</v>
      </c>
      <c r="I38" s="67">
        <v>127.443</v>
      </c>
      <c r="J38" s="67">
        <v>0.78</v>
      </c>
      <c r="K38" s="67">
        <v>0.1</v>
      </c>
      <c r="L38" s="73">
        <f t="shared" si="0"/>
        <v>0.1</v>
      </c>
      <c r="M38" s="12">
        <v>1340</v>
      </c>
      <c r="N38" s="12">
        <v>502.41</v>
      </c>
      <c r="O38" s="14">
        <f t="shared" si="1"/>
        <v>-4.4776119402985071</v>
      </c>
    </row>
    <row r="39" spans="2:15" s="50" customFormat="1" ht="16.2" thickBot="1" x14ac:dyDescent="0.35">
      <c r="B39" s="60" t="s">
        <v>315</v>
      </c>
      <c r="C39" s="66">
        <v>1310</v>
      </c>
      <c r="D39" s="67">
        <v>92.329400000000007</v>
      </c>
      <c r="E39" s="67">
        <v>1330</v>
      </c>
      <c r="F39" s="67">
        <v>94.754900000000006</v>
      </c>
      <c r="G39" s="67">
        <v>1335</v>
      </c>
      <c r="H39" s="67">
        <v>94.097499999999997</v>
      </c>
      <c r="I39" s="67">
        <v>128.51300000000001</v>
      </c>
      <c r="J39" s="67">
        <v>0.37</v>
      </c>
      <c r="K39" s="67">
        <v>0.1</v>
      </c>
      <c r="L39" s="73">
        <f t="shared" si="0"/>
        <v>0.1</v>
      </c>
      <c r="M39" s="12">
        <v>1380</v>
      </c>
      <c r="N39" s="12">
        <v>467.13</v>
      </c>
      <c r="O39" s="14">
        <f t="shared" si="1"/>
        <v>-3.2608695652173911</v>
      </c>
    </row>
    <row r="40" spans="2:15" ht="15.6" thickBot="1" x14ac:dyDescent="0.35">
      <c r="B40" s="59" t="s">
        <v>316</v>
      </c>
      <c r="C40" s="66">
        <v>1365</v>
      </c>
      <c r="D40" s="67">
        <v>99.157899999999998</v>
      </c>
      <c r="E40" s="67">
        <v>1370</v>
      </c>
      <c r="F40" s="67">
        <v>99.583299999999994</v>
      </c>
      <c r="G40" s="67">
        <v>1405</v>
      </c>
      <c r="H40" s="67">
        <v>99.302400000000006</v>
      </c>
      <c r="I40" s="67">
        <v>131.36600000000001</v>
      </c>
      <c r="J40" s="67">
        <v>2.4900000000000002</v>
      </c>
      <c r="K40" s="67">
        <v>0.1</v>
      </c>
      <c r="L40" s="73">
        <f t="shared" si="0"/>
        <v>0.1</v>
      </c>
      <c r="M40" s="12">
        <v>1435</v>
      </c>
      <c r="N40" s="12">
        <v>128.56</v>
      </c>
      <c r="O40" s="14">
        <f t="shared" si="1"/>
        <v>-2.0905923344947737</v>
      </c>
    </row>
    <row r="41" spans="2:15" ht="15.6" thickBot="1" x14ac:dyDescent="0.35">
      <c r="B41" s="59" t="s">
        <v>317</v>
      </c>
      <c r="C41" s="66">
        <v>1385</v>
      </c>
      <c r="D41" s="67">
        <v>104.32940000000001</v>
      </c>
      <c r="E41" s="67">
        <v>1390</v>
      </c>
      <c r="F41" s="67">
        <v>104.75490000000001</v>
      </c>
      <c r="G41" s="67">
        <v>1440</v>
      </c>
      <c r="H41" s="67">
        <v>104.9592</v>
      </c>
      <c r="I41" s="67">
        <v>133.93100000000001</v>
      </c>
      <c r="J41" s="67">
        <v>3.47</v>
      </c>
      <c r="K41" s="67">
        <v>0.1</v>
      </c>
      <c r="L41" s="73">
        <f t="shared" si="0"/>
        <v>0.1</v>
      </c>
      <c r="M41" s="12">
        <v>1510</v>
      </c>
      <c r="N41" s="12">
        <v>316.3</v>
      </c>
      <c r="O41" s="14">
        <f t="shared" si="1"/>
        <v>-4.6357615894039732</v>
      </c>
    </row>
    <row r="42" spans="2:15" ht="15.6" thickBot="1" x14ac:dyDescent="0.35">
      <c r="B42" s="59" t="s">
        <v>318</v>
      </c>
      <c r="C42" s="66">
        <v>1470</v>
      </c>
      <c r="D42" s="67">
        <v>109.9863</v>
      </c>
      <c r="E42" s="67">
        <v>1470</v>
      </c>
      <c r="F42" s="67">
        <v>109.9863</v>
      </c>
      <c r="G42" s="67">
        <v>1495</v>
      </c>
      <c r="H42" s="67">
        <v>109.7745</v>
      </c>
      <c r="I42" s="67">
        <v>134.994</v>
      </c>
      <c r="J42" s="67">
        <v>1.67</v>
      </c>
      <c r="K42" s="67">
        <v>0.1</v>
      </c>
      <c r="L42" s="73">
        <f t="shared" si="0"/>
        <v>0.1</v>
      </c>
      <c r="M42" s="12">
        <v>1550</v>
      </c>
      <c r="N42" s="12">
        <v>469.94</v>
      </c>
      <c r="O42" s="14">
        <f t="shared" si="1"/>
        <v>-3.5483870967741935</v>
      </c>
    </row>
    <row r="43" spans="2:15" ht="15.6" thickBot="1" x14ac:dyDescent="0.35">
      <c r="B43" s="59" t="s">
        <v>319</v>
      </c>
      <c r="C43" s="66">
        <v>1530</v>
      </c>
      <c r="D43" s="67">
        <v>114.80159999999999</v>
      </c>
      <c r="E43" s="67">
        <v>1530</v>
      </c>
      <c r="F43" s="67">
        <v>114.80159999999999</v>
      </c>
      <c r="G43" s="67">
        <v>1570</v>
      </c>
      <c r="H43" s="67">
        <v>113.8573</v>
      </c>
      <c r="I43" s="67">
        <v>134.291</v>
      </c>
      <c r="J43" s="67">
        <v>2.5499999999999998</v>
      </c>
      <c r="K43" s="67">
        <v>0</v>
      </c>
      <c r="L43" s="73">
        <f t="shared" si="0"/>
        <v>0</v>
      </c>
      <c r="M43" s="12">
        <v>1595</v>
      </c>
      <c r="N43" s="12">
        <v>474.64</v>
      </c>
      <c r="O43" s="14">
        <f t="shared" si="1"/>
        <v>-1.567398119122257</v>
      </c>
    </row>
    <row r="44" spans="2:15" ht="15.6" thickBot="1" x14ac:dyDescent="0.35">
      <c r="B44" s="59" t="s">
        <v>320</v>
      </c>
      <c r="C44" s="66">
        <v>1585</v>
      </c>
      <c r="D44" s="67">
        <v>119.1579</v>
      </c>
      <c r="E44" s="67">
        <v>1590</v>
      </c>
      <c r="F44" s="67">
        <v>119.58329999999999</v>
      </c>
      <c r="G44" s="67">
        <v>1600</v>
      </c>
      <c r="H44" s="67">
        <v>119.7097</v>
      </c>
      <c r="I44" s="67">
        <v>132.643</v>
      </c>
      <c r="J44" s="67">
        <v>0.62</v>
      </c>
      <c r="K44" s="67">
        <v>0</v>
      </c>
      <c r="L44" s="73">
        <f t="shared" si="0"/>
        <v>0</v>
      </c>
      <c r="M44" s="12">
        <v>1635</v>
      </c>
      <c r="N44" s="12">
        <v>357.98</v>
      </c>
      <c r="O44" s="14">
        <f t="shared" si="1"/>
        <v>-2.1406727828746179</v>
      </c>
    </row>
    <row r="45" spans="2:15" ht="15.6" thickBot="1" x14ac:dyDescent="0.35">
      <c r="B45" s="59" t="s">
        <v>321</v>
      </c>
      <c r="C45" s="66">
        <v>1610</v>
      </c>
      <c r="D45" s="67">
        <v>124.32940000000001</v>
      </c>
      <c r="E45" s="67">
        <v>1615</v>
      </c>
      <c r="F45" s="67">
        <v>124.75490000000001</v>
      </c>
      <c r="G45" s="67">
        <v>1635</v>
      </c>
      <c r="H45" s="67">
        <v>123.8573</v>
      </c>
      <c r="I45" s="67">
        <v>134.83500000000001</v>
      </c>
      <c r="J45" s="67">
        <v>1.22</v>
      </c>
      <c r="K45" s="67">
        <v>0</v>
      </c>
      <c r="L45" s="73">
        <f t="shared" si="0"/>
        <v>0</v>
      </c>
      <c r="M45" s="12">
        <v>1655</v>
      </c>
      <c r="N45" s="12">
        <v>268.86</v>
      </c>
      <c r="O45" s="14">
        <f t="shared" si="1"/>
        <v>-1.2084592145015105</v>
      </c>
    </row>
    <row r="46" spans="2:15" s="50" customFormat="1" ht="16.2" thickBot="1" x14ac:dyDescent="0.35">
      <c r="B46" s="60" t="s">
        <v>322</v>
      </c>
      <c r="C46" s="66">
        <v>1615</v>
      </c>
      <c r="D46" s="67">
        <v>128.32939999999999</v>
      </c>
      <c r="E46" s="67">
        <v>1620</v>
      </c>
      <c r="F46" s="67">
        <v>128.75489999999999</v>
      </c>
      <c r="G46" s="67">
        <v>1675</v>
      </c>
      <c r="H46" s="67">
        <v>129.3852</v>
      </c>
      <c r="I46" s="67">
        <v>132.78700000000001</v>
      </c>
      <c r="J46" s="67">
        <v>3.28</v>
      </c>
      <c r="K46" s="67">
        <v>0.2</v>
      </c>
      <c r="L46" s="73">
        <f t="shared" si="0"/>
        <v>0.2</v>
      </c>
      <c r="M46" s="12">
        <v>1680</v>
      </c>
      <c r="N46" s="12">
        <v>23.05</v>
      </c>
      <c r="O46" s="14">
        <f t="shared" si="1"/>
        <v>-0.29761904761904762</v>
      </c>
    </row>
    <row r="47" spans="2:15" ht="15.6" thickBot="1" x14ac:dyDescent="0.35">
      <c r="B47" s="61" t="s">
        <v>323</v>
      </c>
      <c r="C47" s="62"/>
      <c r="D47" s="62"/>
      <c r="E47" s="62"/>
      <c r="F47" s="62"/>
      <c r="G47" s="62"/>
      <c r="H47" s="62"/>
      <c r="I47" s="62"/>
      <c r="J47" s="63"/>
      <c r="L47" s="73" t="b">
        <f t="shared" si="0"/>
        <v>0</v>
      </c>
    </row>
    <row r="48" spans="2:15" ht="15.6" thickBot="1" x14ac:dyDescent="0.35">
      <c r="B48" s="59" t="s">
        <v>324</v>
      </c>
      <c r="C48" s="64">
        <v>10</v>
      </c>
      <c r="D48" s="65">
        <v>4.1425999999999998</v>
      </c>
      <c r="E48" s="65">
        <v>10</v>
      </c>
      <c r="F48" s="65">
        <v>4.1425999999999998</v>
      </c>
      <c r="G48" s="65">
        <v>10</v>
      </c>
      <c r="H48" s="65">
        <v>4.1425999999999998</v>
      </c>
      <c r="I48" s="65">
        <v>14.076000000000001</v>
      </c>
      <c r="J48" s="65">
        <v>0</v>
      </c>
      <c r="K48" s="65">
        <v>1</v>
      </c>
      <c r="L48" s="73" t="b">
        <f t="shared" si="0"/>
        <v>0</v>
      </c>
      <c r="M48" s="23">
        <v>10</v>
      </c>
      <c r="N48" s="12">
        <v>0.67</v>
      </c>
      <c r="O48" s="14">
        <f>(G48-M48)*100/M48</f>
        <v>0</v>
      </c>
    </row>
    <row r="49" spans="2:15" ht="15.6" thickBot="1" x14ac:dyDescent="0.35">
      <c r="B49" s="59" t="s">
        <v>325</v>
      </c>
      <c r="C49" s="66">
        <v>15</v>
      </c>
      <c r="D49" s="67">
        <v>6.8665000000000003</v>
      </c>
      <c r="E49" s="67">
        <v>15</v>
      </c>
      <c r="F49" s="67">
        <v>6.8665000000000003</v>
      </c>
      <c r="G49" s="67">
        <v>15</v>
      </c>
      <c r="H49" s="67">
        <v>6.8665000000000003</v>
      </c>
      <c r="I49" s="67">
        <v>20.792000000000002</v>
      </c>
      <c r="J49" s="67">
        <v>0</v>
      </c>
      <c r="K49" s="67">
        <v>1</v>
      </c>
      <c r="L49" s="73" t="b">
        <f t="shared" si="0"/>
        <v>0</v>
      </c>
      <c r="M49" s="23">
        <v>15</v>
      </c>
      <c r="N49" s="12">
        <v>0.8</v>
      </c>
      <c r="O49" s="14">
        <f t="shared" ref="O49:O97" si="2">(G49-M49)*100/M49</f>
        <v>0</v>
      </c>
    </row>
    <row r="50" spans="2:15" s="50" customFormat="1" ht="16.2" thickBot="1" x14ac:dyDescent="0.35">
      <c r="B50" s="60" t="s">
        <v>326</v>
      </c>
      <c r="C50" s="66">
        <v>25</v>
      </c>
      <c r="D50" s="67">
        <v>11.9617</v>
      </c>
      <c r="E50" s="67">
        <v>35</v>
      </c>
      <c r="F50" s="67">
        <v>14.814399999999999</v>
      </c>
      <c r="G50" s="67">
        <v>45</v>
      </c>
      <c r="H50" s="67">
        <v>14.2636</v>
      </c>
      <c r="I50" s="67">
        <v>21.817</v>
      </c>
      <c r="J50" s="67">
        <v>22.22</v>
      </c>
      <c r="K50" s="67">
        <v>0.7</v>
      </c>
      <c r="L50" s="73">
        <f t="shared" si="0"/>
        <v>0.7</v>
      </c>
      <c r="M50" s="12">
        <v>45</v>
      </c>
      <c r="N50" s="12">
        <v>2.2799999999999998</v>
      </c>
      <c r="O50" s="14">
        <f t="shared" si="2"/>
        <v>0</v>
      </c>
    </row>
    <row r="51" spans="2:15" s="50" customFormat="1" ht="16.2" thickBot="1" x14ac:dyDescent="0.35">
      <c r="B51" s="60" t="s">
        <v>327</v>
      </c>
      <c r="C51" s="66">
        <v>40</v>
      </c>
      <c r="D51" s="67">
        <v>17.8032</v>
      </c>
      <c r="E51" s="67">
        <v>40</v>
      </c>
      <c r="F51" s="67">
        <v>17.8032</v>
      </c>
      <c r="G51" s="67">
        <v>60</v>
      </c>
      <c r="H51" s="67">
        <v>19.308499999999999</v>
      </c>
      <c r="I51" s="67">
        <v>23.698</v>
      </c>
      <c r="J51" s="67">
        <v>33.33</v>
      </c>
      <c r="K51" s="67">
        <v>0.8</v>
      </c>
      <c r="L51" s="73">
        <f t="shared" si="0"/>
        <v>0.8</v>
      </c>
      <c r="M51" s="12">
        <v>65</v>
      </c>
      <c r="N51" s="12">
        <v>17.489999999999998</v>
      </c>
      <c r="O51" s="14">
        <f>(G51-M51)*100/M51</f>
        <v>-7.6923076923076925</v>
      </c>
    </row>
    <row r="52" spans="2:15" s="50" customFormat="1" ht="16.2" thickBot="1" x14ac:dyDescent="0.35">
      <c r="B52" s="60" t="s">
        <v>328</v>
      </c>
      <c r="C52" s="66">
        <v>50</v>
      </c>
      <c r="D52" s="67">
        <v>23.049800000000001</v>
      </c>
      <c r="E52" s="67">
        <v>55</v>
      </c>
      <c r="F52" s="67">
        <v>24.8689</v>
      </c>
      <c r="G52" s="67">
        <v>75</v>
      </c>
      <c r="H52" s="67">
        <v>24.928599999999999</v>
      </c>
      <c r="I52" s="67">
        <v>25.196000000000002</v>
      </c>
      <c r="J52" s="67">
        <v>26.67</v>
      </c>
      <c r="K52" s="67">
        <v>0.6</v>
      </c>
      <c r="L52" s="73">
        <f t="shared" si="0"/>
        <v>0.6</v>
      </c>
      <c r="M52" s="12">
        <v>90</v>
      </c>
      <c r="N52" s="12">
        <v>9.01</v>
      </c>
      <c r="O52" s="14">
        <f t="shared" si="2"/>
        <v>-16.666666666666668</v>
      </c>
    </row>
    <row r="53" spans="2:15" s="50" customFormat="1" ht="16.2" thickBot="1" x14ac:dyDescent="0.35">
      <c r="B53" s="60" t="s">
        <v>329</v>
      </c>
      <c r="C53" s="66">
        <v>65</v>
      </c>
      <c r="D53" s="67">
        <v>25.976099999999999</v>
      </c>
      <c r="E53" s="67">
        <v>70</v>
      </c>
      <c r="F53" s="67">
        <v>29.783999999999999</v>
      </c>
      <c r="G53" s="67">
        <v>90</v>
      </c>
      <c r="H53" s="67">
        <v>29.8277</v>
      </c>
      <c r="I53" s="67">
        <v>27.568999999999999</v>
      </c>
      <c r="J53" s="67">
        <v>22.22</v>
      </c>
      <c r="K53" s="67">
        <v>0.6</v>
      </c>
      <c r="L53" s="73">
        <f t="shared" si="0"/>
        <v>0.6</v>
      </c>
      <c r="M53" s="12">
        <v>110</v>
      </c>
      <c r="N53" s="12">
        <v>31.02</v>
      </c>
      <c r="O53" s="14">
        <f t="shared" si="2"/>
        <v>-18.181818181818183</v>
      </c>
    </row>
    <row r="54" spans="2:15" s="50" customFormat="1" ht="16.2" thickBot="1" x14ac:dyDescent="0.35">
      <c r="B54" s="60" t="s">
        <v>330</v>
      </c>
      <c r="C54" s="66">
        <v>65</v>
      </c>
      <c r="D54" s="67">
        <v>25.976099999999999</v>
      </c>
      <c r="E54" s="67">
        <v>80</v>
      </c>
      <c r="F54" s="67">
        <v>34.905900000000003</v>
      </c>
      <c r="G54" s="67">
        <v>110</v>
      </c>
      <c r="H54" s="67">
        <v>34.651899999999998</v>
      </c>
      <c r="I54" s="67">
        <v>29.475999999999999</v>
      </c>
      <c r="J54" s="67">
        <v>27.27</v>
      </c>
      <c r="K54" s="67">
        <v>0.6</v>
      </c>
      <c r="L54" s="73">
        <f t="shared" si="0"/>
        <v>0.6</v>
      </c>
      <c r="M54" s="12">
        <v>135</v>
      </c>
      <c r="N54" s="12">
        <v>25.25</v>
      </c>
      <c r="O54" s="14">
        <f t="shared" si="2"/>
        <v>-18.518518518518519</v>
      </c>
    </row>
    <row r="55" spans="2:15" s="50" customFormat="1" ht="16.2" thickBot="1" x14ac:dyDescent="0.35">
      <c r="B55" s="60" t="s">
        <v>331</v>
      </c>
      <c r="C55" s="66">
        <v>75</v>
      </c>
      <c r="D55" s="67">
        <v>35.328899999999997</v>
      </c>
      <c r="E55" s="67">
        <v>85</v>
      </c>
      <c r="F55" s="67">
        <v>39.711799999999997</v>
      </c>
      <c r="G55" s="67">
        <v>125</v>
      </c>
      <c r="H55" s="67">
        <v>39.7941</v>
      </c>
      <c r="I55" s="67">
        <v>30.271999999999998</v>
      </c>
      <c r="J55" s="67">
        <v>32</v>
      </c>
      <c r="K55" s="67">
        <v>0.6</v>
      </c>
      <c r="L55" s="73">
        <f t="shared" si="0"/>
        <v>0.6</v>
      </c>
      <c r="M55" s="12">
        <v>155</v>
      </c>
      <c r="N55" s="12">
        <v>17</v>
      </c>
      <c r="O55" s="14">
        <f t="shared" si="2"/>
        <v>-19.35483870967742</v>
      </c>
    </row>
    <row r="56" spans="2:15" s="50" customFormat="1" ht="16.2" thickBot="1" x14ac:dyDescent="0.35">
      <c r="B56" s="60" t="s">
        <v>332</v>
      </c>
      <c r="C56" s="66">
        <v>100</v>
      </c>
      <c r="D56" s="67">
        <v>44.389299999999999</v>
      </c>
      <c r="E56" s="67">
        <v>100</v>
      </c>
      <c r="F56" s="67">
        <v>44.389299999999999</v>
      </c>
      <c r="G56" s="67">
        <v>150</v>
      </c>
      <c r="H56" s="67">
        <v>45.796500000000002</v>
      </c>
      <c r="I56" s="67">
        <v>33.558999999999997</v>
      </c>
      <c r="J56" s="67">
        <v>33.33</v>
      </c>
      <c r="K56" s="67">
        <v>0.6</v>
      </c>
      <c r="L56" s="73">
        <f t="shared" si="0"/>
        <v>0.6</v>
      </c>
      <c r="M56" s="12">
        <v>175</v>
      </c>
      <c r="N56" s="12">
        <v>22</v>
      </c>
      <c r="O56" s="14">
        <f t="shared" si="2"/>
        <v>-14.285714285714286</v>
      </c>
    </row>
    <row r="57" spans="2:15" s="50" customFormat="1" ht="16.2" thickBot="1" x14ac:dyDescent="0.35">
      <c r="B57" s="60" t="s">
        <v>333</v>
      </c>
      <c r="C57" s="66">
        <v>110</v>
      </c>
      <c r="D57" s="67">
        <v>47.888500000000001</v>
      </c>
      <c r="E57" s="67">
        <v>120</v>
      </c>
      <c r="F57" s="67">
        <v>49.991999999999997</v>
      </c>
      <c r="G57" s="67">
        <v>160</v>
      </c>
      <c r="H57" s="67">
        <v>46.767699999999998</v>
      </c>
      <c r="I57" s="67">
        <v>33.174999999999997</v>
      </c>
      <c r="J57" s="67">
        <v>25</v>
      </c>
      <c r="K57" s="67">
        <v>0.6</v>
      </c>
      <c r="L57" s="73">
        <f t="shared" si="0"/>
        <v>0.6</v>
      </c>
      <c r="M57" s="12">
        <v>190</v>
      </c>
      <c r="N57" s="12">
        <v>25</v>
      </c>
      <c r="O57" s="14">
        <f t="shared" si="2"/>
        <v>-15.789473684210526</v>
      </c>
    </row>
    <row r="58" spans="2:15" s="50" customFormat="1" ht="16.2" thickBot="1" x14ac:dyDescent="0.35">
      <c r="B58" s="60" t="s">
        <v>334</v>
      </c>
      <c r="C58" s="66">
        <v>140</v>
      </c>
      <c r="D58" s="67">
        <v>54.8292</v>
      </c>
      <c r="E58" s="67">
        <v>140</v>
      </c>
      <c r="F58" s="67">
        <v>54.8292</v>
      </c>
      <c r="G58" s="67">
        <v>180</v>
      </c>
      <c r="H58" s="67">
        <v>54.514800000000001</v>
      </c>
      <c r="I58" s="67">
        <v>35</v>
      </c>
      <c r="J58" s="67">
        <v>22.22</v>
      </c>
      <c r="K58" s="67">
        <v>0.6</v>
      </c>
      <c r="L58" s="73">
        <f t="shared" si="0"/>
        <v>0.6</v>
      </c>
      <c r="M58" s="12">
        <v>205</v>
      </c>
      <c r="N58" s="12">
        <v>25</v>
      </c>
      <c r="O58" s="14">
        <f t="shared" si="2"/>
        <v>-12.195121951219512</v>
      </c>
    </row>
    <row r="59" spans="2:15" s="50" customFormat="1" ht="16.2" thickBot="1" x14ac:dyDescent="0.35">
      <c r="B59" s="60" t="s">
        <v>335</v>
      </c>
      <c r="C59" s="66">
        <v>160</v>
      </c>
      <c r="D59" s="67">
        <v>59.962400000000002</v>
      </c>
      <c r="E59" s="67">
        <v>160</v>
      </c>
      <c r="F59" s="67">
        <v>59.962400000000002</v>
      </c>
      <c r="G59" s="67">
        <v>200</v>
      </c>
      <c r="H59" s="67">
        <v>59.855800000000002</v>
      </c>
      <c r="I59" s="67">
        <v>36.04</v>
      </c>
      <c r="J59" s="67">
        <v>20</v>
      </c>
      <c r="K59" s="67">
        <v>0.6</v>
      </c>
      <c r="L59" s="73">
        <f t="shared" si="0"/>
        <v>0.6</v>
      </c>
      <c r="M59" s="12">
        <v>225</v>
      </c>
      <c r="N59" s="12">
        <v>25</v>
      </c>
      <c r="O59" s="14">
        <f t="shared" si="2"/>
        <v>-11.111111111111111</v>
      </c>
    </row>
    <row r="60" spans="2:15" ht="15.6" thickBot="1" x14ac:dyDescent="0.35">
      <c r="B60" s="59" t="s">
        <v>336</v>
      </c>
      <c r="C60" s="66">
        <v>195</v>
      </c>
      <c r="D60" s="67">
        <v>63.897399999999998</v>
      </c>
      <c r="E60" s="67">
        <v>205</v>
      </c>
      <c r="F60" s="67">
        <v>64.815299999999993</v>
      </c>
      <c r="G60" s="67">
        <v>205</v>
      </c>
      <c r="H60" s="67">
        <v>64.815299999999993</v>
      </c>
      <c r="I60" s="67">
        <v>37.704999999999998</v>
      </c>
      <c r="J60" s="67">
        <v>0</v>
      </c>
      <c r="K60" s="67">
        <v>1</v>
      </c>
      <c r="L60" s="73" t="b">
        <f t="shared" si="0"/>
        <v>0</v>
      </c>
      <c r="M60" s="23">
        <v>240</v>
      </c>
      <c r="N60" s="12">
        <v>23</v>
      </c>
      <c r="O60" s="14">
        <f t="shared" si="2"/>
        <v>-14.583333333333334</v>
      </c>
    </row>
    <row r="61" spans="2:15" s="50" customFormat="1" ht="16.2" thickBot="1" x14ac:dyDescent="0.35">
      <c r="B61" s="60" t="s">
        <v>337</v>
      </c>
      <c r="C61" s="66">
        <v>205</v>
      </c>
      <c r="D61" s="67">
        <v>68.838099999999997</v>
      </c>
      <c r="E61" s="67">
        <v>210</v>
      </c>
      <c r="F61" s="67">
        <v>69.606499999999997</v>
      </c>
      <c r="G61" s="67">
        <v>215</v>
      </c>
      <c r="H61" s="67">
        <v>64.660600000000002</v>
      </c>
      <c r="I61" s="67">
        <v>37.877000000000002</v>
      </c>
      <c r="J61" s="67">
        <v>2.33</v>
      </c>
      <c r="K61" s="67">
        <v>0.6</v>
      </c>
      <c r="L61" s="73">
        <f t="shared" si="0"/>
        <v>0.6</v>
      </c>
      <c r="M61" s="12">
        <v>260</v>
      </c>
      <c r="N61" s="12">
        <v>25</v>
      </c>
      <c r="O61" s="14">
        <f t="shared" si="2"/>
        <v>-17.307692307692307</v>
      </c>
    </row>
    <row r="62" spans="2:15" s="50" customFormat="1" ht="16.2" thickBot="1" x14ac:dyDescent="0.35">
      <c r="B62" s="60" t="s">
        <v>338</v>
      </c>
      <c r="C62" s="66">
        <v>205</v>
      </c>
      <c r="D62" s="67">
        <v>68.838099999999997</v>
      </c>
      <c r="E62" s="67">
        <v>215</v>
      </c>
      <c r="F62" s="67">
        <v>72.054299999999998</v>
      </c>
      <c r="G62" s="67">
        <v>230</v>
      </c>
      <c r="H62" s="67">
        <v>72.522599999999997</v>
      </c>
      <c r="I62" s="67">
        <v>44.468000000000004</v>
      </c>
      <c r="J62" s="67">
        <v>6.52</v>
      </c>
      <c r="K62" s="67">
        <v>0.6</v>
      </c>
      <c r="L62" s="73">
        <f t="shared" si="0"/>
        <v>0.6</v>
      </c>
      <c r="M62" s="12">
        <v>265</v>
      </c>
      <c r="N62" s="12">
        <v>25</v>
      </c>
      <c r="O62" s="14">
        <f t="shared" si="2"/>
        <v>-13.20754716981132</v>
      </c>
    </row>
    <row r="63" spans="2:15" ht="15.6" thickBot="1" x14ac:dyDescent="0.35">
      <c r="B63" s="59" t="s">
        <v>339</v>
      </c>
      <c r="C63" s="66">
        <v>210</v>
      </c>
      <c r="D63" s="67">
        <v>74.223200000000006</v>
      </c>
      <c r="E63" s="67">
        <v>215</v>
      </c>
      <c r="F63" s="67">
        <v>74.991600000000005</v>
      </c>
      <c r="G63" s="67">
        <v>250</v>
      </c>
      <c r="H63" s="67">
        <v>74.801699999999997</v>
      </c>
      <c r="I63" s="67">
        <v>38.694000000000003</v>
      </c>
      <c r="J63" s="67">
        <v>14</v>
      </c>
      <c r="K63" s="67">
        <v>0.6</v>
      </c>
      <c r="L63" s="73">
        <f t="shared" si="0"/>
        <v>0.6</v>
      </c>
      <c r="M63" s="12">
        <v>270</v>
      </c>
      <c r="N63" s="12">
        <v>29</v>
      </c>
      <c r="O63" s="14">
        <f t="shared" si="2"/>
        <v>-7.4074074074074074</v>
      </c>
    </row>
    <row r="64" spans="2:15" s="50" customFormat="1" ht="16.2" thickBot="1" x14ac:dyDescent="0.35">
      <c r="B64" s="60" t="s">
        <v>340</v>
      </c>
      <c r="C64" s="66">
        <v>220</v>
      </c>
      <c r="D64" s="67">
        <v>79.653599999999997</v>
      </c>
      <c r="E64" s="67">
        <v>220</v>
      </c>
      <c r="F64" s="67">
        <v>79.653599999999997</v>
      </c>
      <c r="G64" s="67">
        <v>250</v>
      </c>
      <c r="H64" s="67">
        <v>79.639499999999998</v>
      </c>
      <c r="I64" s="67">
        <v>39.982999999999997</v>
      </c>
      <c r="J64" s="67">
        <v>12</v>
      </c>
      <c r="K64" s="67">
        <v>0.6</v>
      </c>
      <c r="L64" s="73">
        <f t="shared" si="0"/>
        <v>0.6</v>
      </c>
      <c r="M64" s="12">
        <v>280</v>
      </c>
      <c r="N64" s="12">
        <v>27</v>
      </c>
      <c r="O64" s="14">
        <f t="shared" si="2"/>
        <v>-10.714285714285714</v>
      </c>
    </row>
    <row r="65" spans="2:15" s="50" customFormat="1" ht="16.2" thickBot="1" x14ac:dyDescent="0.35">
      <c r="B65" s="60" t="s">
        <v>341</v>
      </c>
      <c r="C65" s="66">
        <v>240</v>
      </c>
      <c r="D65" s="67">
        <v>84.8917</v>
      </c>
      <c r="E65" s="67">
        <v>240</v>
      </c>
      <c r="F65" s="67">
        <v>84.8917</v>
      </c>
      <c r="G65" s="67">
        <v>250</v>
      </c>
      <c r="H65" s="67">
        <v>84.114699999999999</v>
      </c>
      <c r="I65" s="67">
        <v>40.670999999999999</v>
      </c>
      <c r="J65" s="67">
        <v>4</v>
      </c>
      <c r="K65" s="67">
        <v>0.6</v>
      </c>
      <c r="L65" s="73">
        <f t="shared" si="0"/>
        <v>0.6</v>
      </c>
      <c r="M65" s="12">
        <v>285</v>
      </c>
      <c r="N65" s="12">
        <v>22</v>
      </c>
      <c r="O65" s="14">
        <f>(G65-M65)*100/M65</f>
        <v>-12.280701754385966</v>
      </c>
    </row>
    <row r="66" spans="2:15" ht="15.6" thickBot="1" x14ac:dyDescent="0.35">
      <c r="B66" s="61" t="s">
        <v>342</v>
      </c>
      <c r="C66" s="62"/>
      <c r="D66" s="62"/>
      <c r="E66" s="62"/>
      <c r="F66" s="62"/>
      <c r="G66" s="62"/>
      <c r="H66" s="62"/>
      <c r="I66" s="62"/>
      <c r="J66" s="63"/>
      <c r="L66" s="73" t="b">
        <f t="shared" si="0"/>
        <v>0</v>
      </c>
    </row>
    <row r="67" spans="2:15" ht="15.6" thickBot="1" x14ac:dyDescent="0.35">
      <c r="B67" s="59" t="s">
        <v>326</v>
      </c>
      <c r="C67" s="64">
        <v>100</v>
      </c>
      <c r="D67" s="65">
        <v>14.3683</v>
      </c>
      <c r="E67" s="65">
        <v>115</v>
      </c>
      <c r="F67" s="65">
        <v>14.6676</v>
      </c>
      <c r="G67" s="65">
        <v>120</v>
      </c>
      <c r="H67" s="65">
        <v>14.8972</v>
      </c>
      <c r="I67" s="65">
        <v>16.602</v>
      </c>
      <c r="J67" s="65">
        <v>4.17</v>
      </c>
      <c r="K67" s="65">
        <v>0.3</v>
      </c>
      <c r="L67" s="73">
        <f t="shared" si="0"/>
        <v>0.3</v>
      </c>
      <c r="M67" s="23">
        <v>120</v>
      </c>
      <c r="N67" s="12">
        <v>1.3</v>
      </c>
      <c r="O67" s="14">
        <f>(G67-M67)*100/M67</f>
        <v>0</v>
      </c>
    </row>
    <row r="68" spans="2:15" s="50" customFormat="1" ht="16.2" thickBot="1" x14ac:dyDescent="0.35">
      <c r="B68" s="60" t="s">
        <v>327</v>
      </c>
      <c r="C68" s="66">
        <v>165</v>
      </c>
      <c r="D68" s="67">
        <v>19.7149</v>
      </c>
      <c r="E68" s="67">
        <v>165</v>
      </c>
      <c r="F68" s="67">
        <v>19.7149</v>
      </c>
      <c r="G68" s="67">
        <v>200</v>
      </c>
      <c r="H68" s="67">
        <v>19.8795</v>
      </c>
      <c r="I68" s="67">
        <v>17.5</v>
      </c>
      <c r="J68" s="67">
        <v>17.5</v>
      </c>
      <c r="K68" s="67">
        <v>0.5</v>
      </c>
      <c r="L68" s="73">
        <f t="shared" si="0"/>
        <v>0.5</v>
      </c>
      <c r="M68" s="12">
        <v>200</v>
      </c>
      <c r="N68" s="12">
        <v>2.2999999999999998</v>
      </c>
      <c r="O68" s="14">
        <f t="shared" ref="O68:O97" si="3">(G68-M68)*100/M68</f>
        <v>0</v>
      </c>
    </row>
    <row r="69" spans="2:15" ht="15.6" thickBot="1" x14ac:dyDescent="0.35">
      <c r="B69" s="59" t="s">
        <v>343</v>
      </c>
      <c r="C69" s="66">
        <v>200</v>
      </c>
      <c r="D69" s="67">
        <v>21.491199999999999</v>
      </c>
      <c r="E69" s="67">
        <v>200</v>
      </c>
      <c r="F69" s="67">
        <v>21.491199999999999</v>
      </c>
      <c r="G69" s="67">
        <v>210</v>
      </c>
      <c r="H69" s="67">
        <v>22.6478</v>
      </c>
      <c r="I69" s="67">
        <v>18.228000000000002</v>
      </c>
      <c r="J69" s="67">
        <v>4.76</v>
      </c>
      <c r="K69" s="67">
        <v>0.5</v>
      </c>
      <c r="L69" s="73">
        <f t="shared" si="0"/>
        <v>0.5</v>
      </c>
      <c r="M69" s="12">
        <v>210</v>
      </c>
      <c r="N69" s="12">
        <v>4.5</v>
      </c>
      <c r="O69" s="14">
        <f t="shared" si="3"/>
        <v>0</v>
      </c>
    </row>
    <row r="70" spans="2:15" ht="15.6" thickBot="1" x14ac:dyDescent="0.35">
      <c r="B70" s="59" t="s">
        <v>328</v>
      </c>
      <c r="C70" s="66">
        <v>200</v>
      </c>
      <c r="D70" s="67">
        <v>21.491199999999999</v>
      </c>
      <c r="E70" s="67">
        <v>200</v>
      </c>
      <c r="F70" s="67">
        <v>21.491199999999999</v>
      </c>
      <c r="G70" s="67">
        <v>230</v>
      </c>
      <c r="H70" s="67">
        <v>24.776700000000002</v>
      </c>
      <c r="I70" s="67">
        <v>18.716999999999999</v>
      </c>
      <c r="J70" s="67">
        <v>13.04</v>
      </c>
      <c r="K70" s="67">
        <v>0.4</v>
      </c>
      <c r="L70" s="73">
        <f t="shared" si="0"/>
        <v>0.4</v>
      </c>
      <c r="M70" s="23">
        <v>230</v>
      </c>
      <c r="N70" s="12">
        <v>6</v>
      </c>
      <c r="O70" s="14">
        <f t="shared" si="3"/>
        <v>0</v>
      </c>
    </row>
    <row r="71" spans="2:15" ht="15.6" thickBot="1" x14ac:dyDescent="0.35">
      <c r="B71" s="59" t="s">
        <v>344</v>
      </c>
      <c r="C71" s="66">
        <v>230</v>
      </c>
      <c r="D71" s="67">
        <v>25.740100000000002</v>
      </c>
      <c r="E71" s="67">
        <v>230</v>
      </c>
      <c r="F71" s="67">
        <v>25.740100000000002</v>
      </c>
      <c r="G71" s="67">
        <v>230</v>
      </c>
      <c r="H71" s="67">
        <v>25.740100000000002</v>
      </c>
      <c r="I71" s="67">
        <v>18.177</v>
      </c>
      <c r="J71" s="67">
        <v>0</v>
      </c>
      <c r="K71" s="67">
        <v>1</v>
      </c>
      <c r="L71" s="73" t="b">
        <f t="shared" ref="L71:L98" si="4">IF(J71&gt;0,K71)</f>
        <v>0</v>
      </c>
      <c r="M71" s="23">
        <v>230</v>
      </c>
      <c r="N71" s="12">
        <v>6</v>
      </c>
      <c r="O71" s="14">
        <f t="shared" si="3"/>
        <v>0</v>
      </c>
    </row>
    <row r="72" spans="2:15" s="50" customFormat="1" ht="16.2" thickBot="1" x14ac:dyDescent="0.35">
      <c r="B72" s="60" t="s">
        <v>329</v>
      </c>
      <c r="C72" s="66">
        <v>230</v>
      </c>
      <c r="D72" s="67">
        <v>25.740100000000002</v>
      </c>
      <c r="E72" s="67">
        <v>230</v>
      </c>
      <c r="F72" s="67">
        <v>25.740100000000002</v>
      </c>
      <c r="G72" s="67">
        <v>250</v>
      </c>
      <c r="H72" s="67">
        <v>29.918299999999999</v>
      </c>
      <c r="I72" s="67">
        <v>18.545000000000002</v>
      </c>
      <c r="J72" s="67">
        <v>8</v>
      </c>
      <c r="K72" s="67">
        <v>0.5</v>
      </c>
      <c r="L72" s="73">
        <f t="shared" si="4"/>
        <v>0.5</v>
      </c>
      <c r="M72" s="12">
        <v>265</v>
      </c>
      <c r="N72" s="12">
        <v>6</v>
      </c>
      <c r="O72" s="14">
        <f t="shared" si="3"/>
        <v>-5.6603773584905657</v>
      </c>
    </row>
    <row r="73" spans="2:15" s="50" customFormat="1" ht="16.2" thickBot="1" x14ac:dyDescent="0.35">
      <c r="B73" s="60" t="s">
        <v>345</v>
      </c>
      <c r="C73" s="66">
        <v>260</v>
      </c>
      <c r="D73" s="67">
        <v>31.530999999999999</v>
      </c>
      <c r="E73" s="67">
        <v>260</v>
      </c>
      <c r="F73" s="67">
        <v>31.530999999999999</v>
      </c>
      <c r="G73" s="67">
        <v>270</v>
      </c>
      <c r="H73" s="67">
        <v>31.585999999999999</v>
      </c>
      <c r="I73" s="67">
        <v>18.706</v>
      </c>
      <c r="J73" s="67">
        <v>3.7</v>
      </c>
      <c r="K73" s="67">
        <v>0.6</v>
      </c>
      <c r="L73" s="73">
        <f t="shared" si="4"/>
        <v>0.6</v>
      </c>
      <c r="M73" s="12">
        <v>300</v>
      </c>
      <c r="N73" s="12">
        <v>7</v>
      </c>
      <c r="O73" s="14">
        <f t="shared" si="3"/>
        <v>-10</v>
      </c>
    </row>
    <row r="74" spans="2:15" s="50" customFormat="1" ht="16.2" thickBot="1" x14ac:dyDescent="0.35">
      <c r="B74" s="60" t="s">
        <v>330</v>
      </c>
      <c r="C74" s="66">
        <v>260</v>
      </c>
      <c r="D74" s="67">
        <v>31.530999999999999</v>
      </c>
      <c r="E74" s="67">
        <v>260</v>
      </c>
      <c r="F74" s="67">
        <v>31.530999999999999</v>
      </c>
      <c r="G74" s="67">
        <v>320</v>
      </c>
      <c r="H74" s="67">
        <v>34.988599999999998</v>
      </c>
      <c r="I74" s="67">
        <v>19.347000000000001</v>
      </c>
      <c r="J74" s="67">
        <v>18.75</v>
      </c>
      <c r="K74" s="67">
        <v>0.4</v>
      </c>
      <c r="L74" s="73">
        <f t="shared" si="4"/>
        <v>0.4</v>
      </c>
      <c r="M74" s="12">
        <v>320</v>
      </c>
      <c r="N74" s="12">
        <v>8</v>
      </c>
      <c r="O74" s="14">
        <f t="shared" si="3"/>
        <v>0</v>
      </c>
    </row>
    <row r="75" spans="2:15" s="50" customFormat="1" ht="16.2" thickBot="1" x14ac:dyDescent="0.35">
      <c r="B75" s="60" t="s">
        <v>346</v>
      </c>
      <c r="C75" s="66">
        <v>260</v>
      </c>
      <c r="D75" s="67">
        <v>31.530999999999999</v>
      </c>
      <c r="E75" s="67">
        <v>260</v>
      </c>
      <c r="F75" s="67">
        <v>31.530999999999999</v>
      </c>
      <c r="G75" s="67">
        <v>360</v>
      </c>
      <c r="H75" s="67">
        <v>37.842300000000002</v>
      </c>
      <c r="I75" s="67">
        <v>19.190999999999999</v>
      </c>
      <c r="J75" s="67">
        <v>27.78</v>
      </c>
      <c r="K75" s="67">
        <v>0.4</v>
      </c>
      <c r="L75" s="73">
        <f t="shared" si="4"/>
        <v>0.4</v>
      </c>
      <c r="M75" s="12">
        <v>360</v>
      </c>
      <c r="N75" s="12">
        <v>7</v>
      </c>
      <c r="O75" s="14">
        <f t="shared" si="3"/>
        <v>0</v>
      </c>
    </row>
    <row r="76" spans="2:15" s="50" customFormat="1" ht="16.2" thickBot="1" x14ac:dyDescent="0.35">
      <c r="B76" s="60" t="s">
        <v>331</v>
      </c>
      <c r="C76" s="66">
        <v>290</v>
      </c>
      <c r="D76" s="67">
        <v>38.790199999999999</v>
      </c>
      <c r="E76" s="67">
        <v>290</v>
      </c>
      <c r="F76" s="67">
        <v>38.790199999999999</v>
      </c>
      <c r="G76" s="67">
        <v>370</v>
      </c>
      <c r="H76" s="67">
        <v>39.659199999999998</v>
      </c>
      <c r="I76" s="67">
        <v>19.221</v>
      </c>
      <c r="J76" s="67">
        <v>21.62</v>
      </c>
      <c r="K76" s="67">
        <v>0.4</v>
      </c>
      <c r="L76" s="73">
        <f t="shared" si="4"/>
        <v>0.4</v>
      </c>
      <c r="M76" s="12">
        <v>395</v>
      </c>
      <c r="N76" s="12">
        <v>7</v>
      </c>
      <c r="O76" s="14">
        <f t="shared" si="3"/>
        <v>-6.3291139240506329</v>
      </c>
    </row>
    <row r="77" spans="2:15" s="50" customFormat="1" ht="16.2" thickBot="1" x14ac:dyDescent="0.35">
      <c r="B77" s="60" t="s">
        <v>347</v>
      </c>
      <c r="C77" s="66">
        <v>340</v>
      </c>
      <c r="D77" s="67">
        <v>42.864600000000003</v>
      </c>
      <c r="E77" s="67">
        <v>340</v>
      </c>
      <c r="F77" s="67">
        <v>42.864600000000003</v>
      </c>
      <c r="G77" s="67">
        <v>435</v>
      </c>
      <c r="H77" s="67">
        <v>44.491900000000001</v>
      </c>
      <c r="I77" s="67">
        <v>19.3</v>
      </c>
      <c r="J77" s="67">
        <v>21.84</v>
      </c>
      <c r="K77" s="67">
        <v>0.4</v>
      </c>
      <c r="L77" s="73">
        <f t="shared" si="4"/>
        <v>0.4</v>
      </c>
      <c r="M77" s="12">
        <v>450</v>
      </c>
      <c r="N77" s="12">
        <v>0.6</v>
      </c>
      <c r="O77" s="14">
        <f t="shared" si="3"/>
        <v>-3.3333333333333335</v>
      </c>
    </row>
    <row r="78" spans="2:15" ht="15.6" thickBot="1" x14ac:dyDescent="0.35">
      <c r="B78" s="61" t="s">
        <v>348</v>
      </c>
      <c r="C78" s="62"/>
      <c r="D78" s="62"/>
      <c r="E78" s="62"/>
      <c r="F78" s="62"/>
      <c r="G78" s="62"/>
      <c r="H78" s="62"/>
      <c r="I78" s="62"/>
      <c r="J78" s="63"/>
      <c r="L78" s="73" t="b">
        <f t="shared" si="4"/>
        <v>0</v>
      </c>
    </row>
    <row r="79" spans="2:15" ht="15.6" thickBot="1" x14ac:dyDescent="0.35">
      <c r="B79" s="59" t="s">
        <v>349</v>
      </c>
      <c r="C79" s="64">
        <v>160</v>
      </c>
      <c r="D79" s="65">
        <v>14.827500000000001</v>
      </c>
      <c r="E79" s="65">
        <v>170</v>
      </c>
      <c r="F79" s="65">
        <v>14.846</v>
      </c>
      <c r="G79" s="65">
        <v>170</v>
      </c>
      <c r="H79" s="65">
        <v>14.846</v>
      </c>
      <c r="I79" s="65">
        <v>25.35</v>
      </c>
      <c r="J79" s="65">
        <v>0</v>
      </c>
      <c r="K79" s="65">
        <v>1</v>
      </c>
      <c r="L79" s="73" t="b">
        <f t="shared" si="4"/>
        <v>0</v>
      </c>
      <c r="M79" s="23">
        <v>170</v>
      </c>
      <c r="N79" s="12">
        <v>4.4000000000000004</v>
      </c>
      <c r="O79" s="14">
        <f>(G79-M79)*100/M79</f>
        <v>0</v>
      </c>
    </row>
    <row r="80" spans="2:15" ht="15.6" thickBot="1" x14ac:dyDescent="0.35">
      <c r="B80" s="59" t="s">
        <v>350</v>
      </c>
      <c r="C80" s="66">
        <v>180</v>
      </c>
      <c r="D80" s="67">
        <v>19.662700000000001</v>
      </c>
      <c r="E80" s="67">
        <v>190</v>
      </c>
      <c r="F80" s="67">
        <v>19.6812</v>
      </c>
      <c r="G80" s="67">
        <v>190</v>
      </c>
      <c r="H80" s="67">
        <v>19.6812</v>
      </c>
      <c r="I80" s="67">
        <v>28.86</v>
      </c>
      <c r="J80" s="67">
        <v>0</v>
      </c>
      <c r="K80" s="67">
        <v>1</v>
      </c>
      <c r="L80" s="73" t="b">
        <f t="shared" si="4"/>
        <v>0</v>
      </c>
      <c r="M80" s="12">
        <v>200</v>
      </c>
      <c r="N80" s="12">
        <v>5</v>
      </c>
      <c r="O80" s="14">
        <f t="shared" ref="O80:O98" si="5">(G80-M80)*100/M80</f>
        <v>-5</v>
      </c>
    </row>
    <row r="81" spans="2:15" ht="15.6" thickBot="1" x14ac:dyDescent="0.35">
      <c r="B81" s="59" t="s">
        <v>351</v>
      </c>
      <c r="C81" s="66">
        <v>220</v>
      </c>
      <c r="D81" s="67">
        <v>23.084900000000001</v>
      </c>
      <c r="E81" s="67">
        <v>240</v>
      </c>
      <c r="F81" s="67">
        <v>24.4924</v>
      </c>
      <c r="G81" s="67">
        <v>250</v>
      </c>
      <c r="H81" s="67">
        <v>24.923500000000001</v>
      </c>
      <c r="I81" s="67">
        <v>28.893000000000001</v>
      </c>
      <c r="J81" s="67">
        <v>4</v>
      </c>
      <c r="K81" s="67">
        <v>0.6</v>
      </c>
      <c r="L81" s="73">
        <f t="shared" si="4"/>
        <v>0.6</v>
      </c>
      <c r="M81" s="12">
        <v>260</v>
      </c>
      <c r="N81" s="12">
        <v>9.4</v>
      </c>
      <c r="O81" s="14">
        <f t="shared" si="5"/>
        <v>-3.8461538461538463</v>
      </c>
    </row>
    <row r="82" spans="2:15" ht="15.6" thickBot="1" x14ac:dyDescent="0.35">
      <c r="B82" s="59" t="s">
        <v>352</v>
      </c>
      <c r="C82" s="66">
        <v>290</v>
      </c>
      <c r="D82" s="67">
        <v>28.248100000000001</v>
      </c>
      <c r="E82" s="67">
        <v>320</v>
      </c>
      <c r="F82" s="67">
        <v>28.7698</v>
      </c>
      <c r="G82" s="67">
        <v>320</v>
      </c>
      <c r="H82" s="67">
        <v>28.7698</v>
      </c>
      <c r="I82" s="67">
        <v>31.01</v>
      </c>
      <c r="J82" s="67">
        <v>0</v>
      </c>
      <c r="K82" s="67">
        <v>1</v>
      </c>
      <c r="L82" s="73" t="b">
        <f t="shared" si="4"/>
        <v>0</v>
      </c>
      <c r="M82" s="23">
        <v>320</v>
      </c>
      <c r="N82" s="12">
        <v>10</v>
      </c>
      <c r="O82" s="14">
        <f t="shared" si="5"/>
        <v>0</v>
      </c>
    </row>
    <row r="83" spans="2:15" ht="15.6" thickBot="1" x14ac:dyDescent="0.35">
      <c r="B83" s="59" t="s">
        <v>353</v>
      </c>
      <c r="C83" s="66">
        <v>370</v>
      </c>
      <c r="D83" s="67">
        <v>34.796199999999999</v>
      </c>
      <c r="E83" s="67">
        <v>390</v>
      </c>
      <c r="F83" s="67">
        <v>34.933399999999999</v>
      </c>
      <c r="G83" s="67">
        <v>390</v>
      </c>
      <c r="H83" s="67">
        <v>34.933399999999999</v>
      </c>
      <c r="I83" s="67">
        <v>32.656999999999996</v>
      </c>
      <c r="J83" s="67">
        <v>0</v>
      </c>
      <c r="K83" s="67">
        <v>1</v>
      </c>
      <c r="L83" s="73" t="b">
        <f t="shared" si="4"/>
        <v>0</v>
      </c>
      <c r="M83" s="23">
        <v>390</v>
      </c>
      <c r="N83" s="12">
        <v>15</v>
      </c>
      <c r="O83" s="14">
        <f t="shared" si="5"/>
        <v>0</v>
      </c>
    </row>
    <row r="84" spans="2:15" s="50" customFormat="1" ht="16.2" thickBot="1" x14ac:dyDescent="0.35">
      <c r="B84" s="60" t="s">
        <v>354</v>
      </c>
      <c r="C84" s="66">
        <v>370</v>
      </c>
      <c r="D84" s="67">
        <v>34.796199999999999</v>
      </c>
      <c r="E84" s="67">
        <v>400</v>
      </c>
      <c r="F84" s="67">
        <v>38.044400000000003</v>
      </c>
      <c r="G84" s="67">
        <v>400</v>
      </c>
      <c r="H84" s="67">
        <v>38.044400000000003</v>
      </c>
      <c r="I84" s="67">
        <v>33.959000000000003</v>
      </c>
      <c r="J84" s="67">
        <v>0</v>
      </c>
      <c r="K84" s="67">
        <v>1</v>
      </c>
      <c r="L84" s="73" t="b">
        <f t="shared" si="4"/>
        <v>0</v>
      </c>
      <c r="M84" s="12">
        <v>430</v>
      </c>
      <c r="N84" s="12">
        <v>19</v>
      </c>
      <c r="O84" s="14">
        <f t="shared" si="5"/>
        <v>-6.9767441860465116</v>
      </c>
    </row>
    <row r="85" spans="2:15" ht="15.6" thickBot="1" x14ac:dyDescent="0.35">
      <c r="B85" s="59" t="s">
        <v>355</v>
      </c>
      <c r="C85" s="66">
        <v>420</v>
      </c>
      <c r="D85" s="67">
        <v>43.454599999999999</v>
      </c>
      <c r="E85" s="67">
        <v>450</v>
      </c>
      <c r="F85" s="67">
        <v>43.976399999999998</v>
      </c>
      <c r="G85" s="67">
        <v>450</v>
      </c>
      <c r="H85" s="67">
        <v>43.976399999999998</v>
      </c>
      <c r="I85" s="67">
        <v>34.911000000000001</v>
      </c>
      <c r="J85" s="67">
        <v>0</v>
      </c>
      <c r="K85" s="67">
        <v>1</v>
      </c>
      <c r="L85" s="73" t="b">
        <f t="shared" si="4"/>
        <v>0</v>
      </c>
      <c r="M85" s="12">
        <v>470</v>
      </c>
      <c r="N85" s="12">
        <v>27</v>
      </c>
      <c r="O85" s="14">
        <f t="shared" si="5"/>
        <v>-4.2553191489361701</v>
      </c>
    </row>
    <row r="86" spans="2:15" ht="15.6" thickBot="1" x14ac:dyDescent="0.35">
      <c r="B86" s="59" t="s">
        <v>356</v>
      </c>
      <c r="C86" s="66">
        <v>420</v>
      </c>
      <c r="D86" s="67">
        <v>43.454599999999999</v>
      </c>
      <c r="E86" s="67">
        <v>470</v>
      </c>
      <c r="F86" s="67">
        <v>49.573799999999999</v>
      </c>
      <c r="G86" s="67">
        <v>470</v>
      </c>
      <c r="H86" s="67">
        <v>49.573799999999999</v>
      </c>
      <c r="I86" s="67">
        <v>35.923999999999999</v>
      </c>
      <c r="J86" s="67">
        <v>0</v>
      </c>
      <c r="K86" s="67">
        <v>1</v>
      </c>
      <c r="L86" s="73" t="b">
        <f t="shared" si="4"/>
        <v>0</v>
      </c>
      <c r="M86" s="12">
        <v>520</v>
      </c>
      <c r="N86" s="12">
        <v>29</v>
      </c>
      <c r="O86" s="14">
        <f t="shared" si="5"/>
        <v>-9.615384615384615</v>
      </c>
    </row>
    <row r="87" spans="2:15" ht="15.6" thickBot="1" x14ac:dyDescent="0.35">
      <c r="B87" s="59" t="s">
        <v>357</v>
      </c>
      <c r="C87" s="66">
        <v>440</v>
      </c>
      <c r="D87" s="67">
        <v>52.347799999999999</v>
      </c>
      <c r="E87" s="67">
        <v>470</v>
      </c>
      <c r="F87" s="67">
        <v>54.961199999999998</v>
      </c>
      <c r="G87" s="67">
        <v>470</v>
      </c>
      <c r="H87" s="67">
        <v>54.961199999999998</v>
      </c>
      <c r="I87" s="67">
        <v>36.167000000000002</v>
      </c>
      <c r="J87" s="67">
        <v>0</v>
      </c>
      <c r="K87" s="67">
        <v>1</v>
      </c>
      <c r="L87" s="73" t="b">
        <f t="shared" si="4"/>
        <v>0</v>
      </c>
      <c r="M87" s="12">
        <v>550</v>
      </c>
      <c r="N87" s="12">
        <v>30</v>
      </c>
      <c r="O87" s="14">
        <f t="shared" si="5"/>
        <v>-14.545454545454545</v>
      </c>
    </row>
    <row r="88" spans="2:15" ht="15.6" thickBot="1" x14ac:dyDescent="0.35">
      <c r="B88" s="59" t="s">
        <v>358</v>
      </c>
      <c r="C88" s="66">
        <v>460</v>
      </c>
      <c r="D88" s="67">
        <v>55.6265</v>
      </c>
      <c r="E88" s="67">
        <v>490</v>
      </c>
      <c r="F88" s="67">
        <v>58.874699999999997</v>
      </c>
      <c r="G88" s="67">
        <v>510</v>
      </c>
      <c r="H88" s="67">
        <v>59.669899999999998</v>
      </c>
      <c r="I88" s="67">
        <v>38.095999999999997</v>
      </c>
      <c r="J88" s="67">
        <v>3.92</v>
      </c>
      <c r="K88" s="67">
        <v>0.6</v>
      </c>
      <c r="L88" s="73">
        <f t="shared" si="4"/>
        <v>0.6</v>
      </c>
      <c r="M88" s="12">
        <v>580</v>
      </c>
      <c r="N88" s="12">
        <v>28</v>
      </c>
      <c r="O88" s="14">
        <f t="shared" si="5"/>
        <v>-12.068965517241379</v>
      </c>
    </row>
    <row r="89" spans="2:15" ht="15.6" thickBot="1" x14ac:dyDescent="0.35">
      <c r="B89" s="59" t="s">
        <v>359</v>
      </c>
      <c r="C89" s="66">
        <v>500</v>
      </c>
      <c r="D89" s="67">
        <v>63.419499999999999</v>
      </c>
      <c r="E89" s="67">
        <v>530</v>
      </c>
      <c r="F89" s="67">
        <v>63.941299999999998</v>
      </c>
      <c r="G89" s="67">
        <v>530</v>
      </c>
      <c r="H89" s="67">
        <v>63.941299999999998</v>
      </c>
      <c r="I89" s="67">
        <v>38.453000000000003</v>
      </c>
      <c r="J89" s="67">
        <v>0</v>
      </c>
      <c r="K89" s="67">
        <v>1</v>
      </c>
      <c r="L89" s="73" t="b">
        <f t="shared" si="4"/>
        <v>0</v>
      </c>
      <c r="M89" s="12">
        <v>610</v>
      </c>
      <c r="N89" s="12">
        <v>25</v>
      </c>
      <c r="O89" s="14">
        <f t="shared" si="5"/>
        <v>-13.114754098360656</v>
      </c>
    </row>
    <row r="90" spans="2:15" ht="15.6" thickBot="1" x14ac:dyDescent="0.35">
      <c r="B90" s="59" t="s">
        <v>360</v>
      </c>
      <c r="C90" s="66">
        <v>530</v>
      </c>
      <c r="D90" s="67">
        <v>68.414500000000004</v>
      </c>
      <c r="E90" s="67">
        <v>560</v>
      </c>
      <c r="F90" s="67">
        <v>68.936300000000003</v>
      </c>
      <c r="G90" s="67">
        <v>560</v>
      </c>
      <c r="H90" s="67">
        <v>68.936300000000003</v>
      </c>
      <c r="I90" s="67">
        <v>38.902000000000001</v>
      </c>
      <c r="J90" s="67">
        <v>0</v>
      </c>
      <c r="K90" s="67">
        <v>1</v>
      </c>
      <c r="L90" s="73" t="b">
        <f t="shared" si="4"/>
        <v>0</v>
      </c>
      <c r="M90" s="12">
        <v>640</v>
      </c>
      <c r="N90" s="12">
        <v>30</v>
      </c>
      <c r="O90" s="14">
        <f t="shared" si="5"/>
        <v>-12.5</v>
      </c>
    </row>
    <row r="91" spans="2:15" ht="15.6" thickBot="1" x14ac:dyDescent="0.35">
      <c r="B91" s="59" t="s">
        <v>361</v>
      </c>
      <c r="C91" s="66">
        <v>550</v>
      </c>
      <c r="D91" s="67">
        <v>72.993799999999993</v>
      </c>
      <c r="E91" s="67">
        <v>580</v>
      </c>
      <c r="F91" s="67">
        <v>73.515600000000006</v>
      </c>
      <c r="G91" s="67">
        <v>580</v>
      </c>
      <c r="H91" s="67">
        <v>73.515600000000006</v>
      </c>
      <c r="I91" s="67">
        <v>39.645000000000003</v>
      </c>
      <c r="J91" s="67">
        <v>0</v>
      </c>
      <c r="K91" s="67">
        <v>1</v>
      </c>
      <c r="L91" s="73" t="b">
        <f t="shared" si="4"/>
        <v>0</v>
      </c>
      <c r="M91" s="12">
        <v>670</v>
      </c>
      <c r="N91" s="12">
        <v>29</v>
      </c>
      <c r="O91" s="14">
        <f t="shared" si="5"/>
        <v>-13.432835820895523</v>
      </c>
    </row>
    <row r="92" spans="2:15" ht="15.6" thickBot="1" x14ac:dyDescent="0.35">
      <c r="B92" s="59" t="s">
        <v>362</v>
      </c>
      <c r="C92" s="66">
        <v>580</v>
      </c>
      <c r="D92" s="67">
        <v>78.894900000000007</v>
      </c>
      <c r="E92" s="67">
        <v>610</v>
      </c>
      <c r="F92" s="67">
        <v>79.416600000000003</v>
      </c>
      <c r="G92" s="67">
        <v>620</v>
      </c>
      <c r="H92" s="67">
        <v>79.189700000000002</v>
      </c>
      <c r="I92" s="67">
        <v>39.710999999999999</v>
      </c>
      <c r="J92" s="67">
        <v>1.61</v>
      </c>
      <c r="K92" s="67">
        <v>0.7</v>
      </c>
      <c r="L92" s="73">
        <f t="shared" si="4"/>
        <v>0.7</v>
      </c>
      <c r="M92" s="12">
        <v>710</v>
      </c>
      <c r="N92" s="12">
        <v>30</v>
      </c>
      <c r="O92" s="14">
        <f t="shared" si="5"/>
        <v>-12.67605633802817</v>
      </c>
    </row>
    <row r="93" spans="2:15" ht="15.6" thickBot="1" x14ac:dyDescent="0.35">
      <c r="B93" s="59" t="s">
        <v>363</v>
      </c>
      <c r="C93" s="66">
        <v>600</v>
      </c>
      <c r="D93" s="67">
        <v>84.898899999999998</v>
      </c>
      <c r="E93" s="67">
        <v>610</v>
      </c>
      <c r="F93" s="67">
        <v>84.917400000000001</v>
      </c>
      <c r="G93" s="67">
        <v>640</v>
      </c>
      <c r="H93" s="67">
        <v>84.803399999999996</v>
      </c>
      <c r="I93" s="67">
        <v>40.494</v>
      </c>
      <c r="J93" s="67">
        <v>4.6900000000000004</v>
      </c>
      <c r="K93" s="67">
        <v>0.4</v>
      </c>
      <c r="L93" s="73">
        <f t="shared" si="4"/>
        <v>0.4</v>
      </c>
      <c r="M93" s="12">
        <v>740</v>
      </c>
      <c r="N93" s="12">
        <v>28</v>
      </c>
      <c r="O93" s="14">
        <f t="shared" si="5"/>
        <v>-13.513513513513514</v>
      </c>
    </row>
    <row r="94" spans="2:15" ht="15.6" thickBot="1" x14ac:dyDescent="0.35">
      <c r="B94" s="59" t="s">
        <v>364</v>
      </c>
      <c r="C94" s="66">
        <v>610</v>
      </c>
      <c r="D94" s="67">
        <v>89.464799999999997</v>
      </c>
      <c r="E94" s="67">
        <v>640</v>
      </c>
      <c r="F94" s="67">
        <v>89.986599999999996</v>
      </c>
      <c r="G94" s="67">
        <v>670</v>
      </c>
      <c r="H94" s="67">
        <v>89.683599999999998</v>
      </c>
      <c r="I94" s="67">
        <v>40.258000000000003</v>
      </c>
      <c r="J94" s="67">
        <v>4.4800000000000004</v>
      </c>
      <c r="K94" s="67">
        <v>0.4</v>
      </c>
      <c r="L94" s="73">
        <f t="shared" si="4"/>
        <v>0.4</v>
      </c>
      <c r="M94" s="12">
        <v>770</v>
      </c>
      <c r="N94" s="12">
        <v>24</v>
      </c>
      <c r="O94" s="14">
        <f t="shared" si="5"/>
        <v>-12.987012987012987</v>
      </c>
    </row>
    <row r="95" spans="2:15" ht="15.6" thickBot="1" x14ac:dyDescent="0.35">
      <c r="B95" s="59" t="s">
        <v>365</v>
      </c>
      <c r="C95" s="66">
        <v>660</v>
      </c>
      <c r="D95" s="67">
        <v>94.603099999999998</v>
      </c>
      <c r="E95" s="67">
        <v>680</v>
      </c>
      <c r="F95" s="67">
        <v>94.740300000000005</v>
      </c>
      <c r="G95" s="67">
        <v>700</v>
      </c>
      <c r="H95" s="67">
        <v>93.169899999999998</v>
      </c>
      <c r="I95" s="67">
        <v>40.491999999999997</v>
      </c>
      <c r="J95" s="67">
        <v>2.86</v>
      </c>
      <c r="K95" s="67">
        <v>0.4</v>
      </c>
      <c r="L95" s="73">
        <f t="shared" si="4"/>
        <v>0.4</v>
      </c>
      <c r="M95" s="12">
        <v>790</v>
      </c>
      <c r="N95" s="12">
        <v>22</v>
      </c>
      <c r="O95" s="14">
        <f t="shared" si="5"/>
        <v>-11.39240506329114</v>
      </c>
    </row>
    <row r="96" spans="2:15" ht="15.6" thickBot="1" x14ac:dyDescent="0.35">
      <c r="B96" s="59" t="s">
        <v>366</v>
      </c>
      <c r="C96" s="66">
        <v>660</v>
      </c>
      <c r="D96" s="67">
        <v>94.603099999999998</v>
      </c>
      <c r="E96" s="67">
        <v>700</v>
      </c>
      <c r="F96" s="67">
        <v>99.872399999999999</v>
      </c>
      <c r="G96" s="67">
        <v>720</v>
      </c>
      <c r="H96" s="67">
        <v>99.233500000000006</v>
      </c>
      <c r="I96" s="67">
        <v>41.521999999999998</v>
      </c>
      <c r="J96" s="67">
        <v>2.78</v>
      </c>
      <c r="K96" s="67">
        <v>0.4</v>
      </c>
      <c r="L96" s="73">
        <f t="shared" si="4"/>
        <v>0.4</v>
      </c>
      <c r="M96" s="12">
        <v>800</v>
      </c>
      <c r="N96" s="12">
        <v>0.67</v>
      </c>
      <c r="O96" s="14">
        <f t="shared" si="5"/>
        <v>-10</v>
      </c>
    </row>
    <row r="97" spans="2:15" ht="15.6" thickBot="1" x14ac:dyDescent="0.35">
      <c r="B97" s="59" t="s">
        <v>367</v>
      </c>
      <c r="C97" s="66">
        <v>700</v>
      </c>
      <c r="D97" s="67">
        <v>103.19199999999999</v>
      </c>
      <c r="E97" s="67">
        <v>730</v>
      </c>
      <c r="F97" s="67">
        <v>103.7137</v>
      </c>
      <c r="G97" s="67">
        <v>750</v>
      </c>
      <c r="H97" s="67">
        <v>101.30459999999999</v>
      </c>
      <c r="I97" s="67">
        <v>40.729999999999997</v>
      </c>
      <c r="J97" s="67">
        <v>2.67</v>
      </c>
      <c r="K97" s="67">
        <v>0.4</v>
      </c>
      <c r="L97" s="73">
        <f t="shared" si="4"/>
        <v>0.4</v>
      </c>
      <c r="M97" s="12">
        <v>800</v>
      </c>
      <c r="N97" s="12">
        <v>0.6</v>
      </c>
      <c r="O97" s="14">
        <f t="shared" si="5"/>
        <v>-6.25</v>
      </c>
    </row>
    <row r="98" spans="2:15" ht="15.6" thickBot="1" x14ac:dyDescent="0.35">
      <c r="B98" s="59" t="s">
        <v>368</v>
      </c>
      <c r="C98" s="66">
        <v>700</v>
      </c>
      <c r="D98" s="67">
        <v>103.19199999999999</v>
      </c>
      <c r="E98" s="67">
        <v>740</v>
      </c>
      <c r="F98" s="67">
        <v>108.46129999999999</v>
      </c>
      <c r="G98" s="67">
        <v>760</v>
      </c>
      <c r="H98" s="67">
        <v>108.0682</v>
      </c>
      <c r="I98" s="67">
        <v>41.743000000000002</v>
      </c>
      <c r="J98" s="67">
        <v>2.63</v>
      </c>
      <c r="K98" s="67">
        <v>0.4</v>
      </c>
      <c r="L98" s="73">
        <f t="shared" si="4"/>
        <v>0.4</v>
      </c>
      <c r="M98" s="23">
        <v>800</v>
      </c>
      <c r="N98" s="12">
        <v>0.72</v>
      </c>
      <c r="O98" s="14">
        <f t="shared" si="5"/>
        <v>-5</v>
      </c>
    </row>
    <row r="99" spans="2:15" x14ac:dyDescent="0.3">
      <c r="I99" s="14">
        <f>AVERAGE(I6:I98)</f>
        <v>60.389168539325858</v>
      </c>
      <c r="J99" s="14">
        <f>AVERAGE(J6:J98)</f>
        <v>9.2878651685393265</v>
      </c>
      <c r="K99" s="12"/>
      <c r="L99" s="30">
        <f>_xlfn.MODE.SNGL(L6:L98)</f>
        <v>0.6</v>
      </c>
      <c r="M99" s="12"/>
      <c r="N99" s="12">
        <f>AVERAGE(N6:N98)</f>
        <v>82.788202247191037</v>
      </c>
      <c r="O99" s="14">
        <f>AVERAGE(O6:O98)</f>
        <v>-6.6607217664835474</v>
      </c>
    </row>
    <row r="100" spans="2:15" x14ac:dyDescent="0.3">
      <c r="I100" s="12">
        <f>SUM(I6:I98)</f>
        <v>5374.6360000000013</v>
      </c>
      <c r="K100" s="12"/>
      <c r="L100" s="12"/>
      <c r="M100" s="12"/>
      <c r="N100" s="12">
        <f>SUM(N5:N98)</f>
        <v>7368.1500000000024</v>
      </c>
      <c r="O100" s="14"/>
    </row>
    <row r="101" spans="2:15" x14ac:dyDescent="0.3">
      <c r="I101" s="12"/>
      <c r="J101" s="12" t="s">
        <v>104</v>
      </c>
      <c r="K101" s="12" t="s">
        <v>100</v>
      </c>
      <c r="L101" s="12" t="s">
        <v>101</v>
      </c>
      <c r="M101" s="12" t="s">
        <v>379</v>
      </c>
      <c r="N101" s="12" t="s">
        <v>1</v>
      </c>
      <c r="O101" s="12" t="s">
        <v>102</v>
      </c>
    </row>
    <row r="102" spans="2:15" x14ac:dyDescent="0.3">
      <c r="I102" s="14"/>
      <c r="J102" s="14">
        <f>J99</f>
        <v>9.2878651685393265</v>
      </c>
      <c r="K102" s="14">
        <f>O99</f>
        <v>-6.6607217664835474</v>
      </c>
      <c r="L102" s="14">
        <f>COUNTIF(O6:O98,"=0")</f>
        <v>19</v>
      </c>
      <c r="M102" s="14">
        <f>L99</f>
        <v>0.6</v>
      </c>
      <c r="N102" s="14">
        <f>I100</f>
        <v>5374.6360000000013</v>
      </c>
      <c r="O102" s="14">
        <f>I99</f>
        <v>60.389168539325858</v>
      </c>
    </row>
  </sheetData>
  <mergeCells count="9">
    <mergeCell ref="B47:J47"/>
    <mergeCell ref="B66:J66"/>
    <mergeCell ref="B78:J78"/>
    <mergeCell ref="G3:K3"/>
    <mergeCell ref="C3:D3"/>
    <mergeCell ref="E3:F3"/>
    <mergeCell ref="M4:N4"/>
    <mergeCell ref="B5:J5"/>
    <mergeCell ref="B20:J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k-2</vt:lpstr>
      <vt:lpstr>k-3</vt:lpstr>
      <vt:lpstr>k-4</vt:lpstr>
      <vt:lpstr>k-5</vt:lpstr>
      <vt:lpstr>tout</vt:lpstr>
      <vt:lpstr>vanilla-k</vt:lpstr>
      <vt:lpstr>vanilla-alpha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2019-05-07T17:03:23Z</dcterms:created>
  <dcterms:modified xsi:type="dcterms:W3CDTF">2019-05-22T05:19:32Z</dcterms:modified>
</cp:coreProperties>
</file>